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<sst xmlns="http://schemas.openxmlformats.org/spreadsheetml/2006/main" count="30390" uniqueCount="5687">
  <si>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</si>
  <si>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</si>
  <si>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</si>
  <si>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</si>
  <si>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</si>
  <si>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</si>
  <si>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</si>
  <si>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</si>
  <si>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</si>
  <si>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</si>
  <si>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</si>
  <si>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</si>
  <si>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</si>
  <si>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</si>
  <si>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</si>
  <si>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</si>
  <si>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</si>
  <si>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</si>
  <si>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</si>
  <si>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</si>
  <si>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</si>
  <si>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</si>
  <si>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</si>
  <si>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</si>
  <si>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</si>
  <si>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</si>
  <si>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</si>
  <si>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</si>
  <si>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</si>
  <si>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</si>
  <si>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</si>
  <si>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</si>
  <si>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</si>
  <si>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</si>
  <si>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</si>
  <si>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</si>
  <si>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</si>
  <si>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</si>
  <si>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</si>
  <si>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</si>
  <si>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</si>
  <si>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</si>
  <si>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</si>
  <si>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</si>
  <si>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</si>
  <si>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</si>
  <si>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</si>
  <si>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</si>
  <si>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</si>
  <si>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</si>
  <si>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</si>
  <si>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</si>
  <si>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</si>
  <si>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</si>
  <si>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</si>
  <si>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</si>
  <si>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</si>
  <si>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</si>
  <si>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</si>
  <si>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</si>
  <si>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</si>
  <si>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</si>
  <si>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</si>
  <si>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</si>
  <si>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</si>
  <si>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</si>
  <si>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</si>
  <si>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</si>
  <si>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</si>
  <si>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</si>
  <si>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</si>
  <si>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</si>
  <si>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</si>
  <si>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</si>
  <si>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</si>
  <si>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</si>
  <si>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</si>
  <si>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</si>
  <si>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</si>
  <si>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</si>
  <si>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</si>
  <si>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</si>
  <si>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</si>
  <si>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</si>
  <si>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</si>
  <si>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</si>
  <si>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</si>
  <si>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</si>
  <si>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</si>
  <si>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</si>
  <si>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</si>
  <si>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</si>
  <si>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</si>
  <si>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</si>
  <si>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</si>
  <si>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</si>
  <si>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</si>
  <si>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</si>
  <si>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</si>
  <si>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</si>
  <si>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</si>
  <si>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</si>
  <si>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</si>
  <si>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</si>
  <si>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</si>
  <si>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</si>
  <si>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</si>
  <si>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</si>
  <si>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</si>
  <si>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</si>
  <si>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</si>
  <si>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</si>
  <si>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</si>
  <si>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</si>
  <si>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</si>
  <si>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</si>
  <si>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</si>
  <si>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</si>
  <si>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</si>
  <si>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</si>
  <si>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</si>
  <si>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</si>
  <si>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</si>
  <si>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</si>
  <si>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</si>
  <si>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</si>
  <si>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</si>
  <si>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</si>
  <si>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</si>
  <si>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</si>
  <si>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</si>
  <si>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</si>
  <si>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</si>
  <si>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</si>
  <si>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</si>
  <si>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</si>
  <si>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</si>
  <si>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</si>
  <si>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</si>
  <si>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</si>
  <si>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</si>
  <si>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</si>
  <si>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</si>
  <si>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</si>
  <si>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</si>
  <si>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</si>
  <si>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</si>
  <si>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</si>
  <si>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</si>
  <si>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</si>
  <si>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</si>
  <si>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</si>
  <si>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</si>
  <si>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</si>
  <si>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</si>
  <si>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</si>
  <si>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</si>
  <si>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</si>
  <si>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</si>
  <si>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</si>
  <si>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</si>
  <si>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</si>
  <si>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</si>
  <si>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</si>
  <si>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</si>
  <si>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</si>
  <si>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</si>
  <si>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</si>
  <si>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</si>
  <si>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</si>
  <si>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</si>
  <si>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</si>
  <si>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</si>
  <si>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</si>
  <si>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</si>
  <si>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</si>
  <si>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</si>
  <si>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</si>
  <si>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</si>
  <si>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</si>
  <si>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</si>
  <si>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</si>
  <si>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</si>
  <si>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</si>
  <si>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</si>
  <si>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</si>
  <si>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</si>
  <si>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</si>
  <si>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</si>
  <si>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</si>
  <si>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</si>
  <si>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</si>
  <si>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</si>
  <si>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</si>
  <si>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</si>
  <si>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</si>
  <si>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</si>
  <si>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</si>
  <si>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</si>
  <si>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</si>
  <si>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</si>
  <si>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</si>
  <si>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</si>
  <si>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</si>
  <si>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</si>
  <si>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</si>
  <si>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</si>
  <si>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</si>
  <si>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</si>
  <si>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</si>
  <si>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</si>
  <si>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</si>
  <si>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ryanphaygood</t>
  </si>
  <si>
    <t>vmugtr</t>
  </si>
  <si>
    <t>nj_isj</t>
  </si>
  <si>
    <t>learnerchris</t>
  </si>
  <si>
    <t>bucyfortexas</t>
  </si>
  <si>
    <t>cernovich</t>
  </si>
  <si>
    <t>investinglegend</t>
  </si>
  <si>
    <t>_yvonneburton</t>
  </si>
  <si>
    <t>mvkevinb</t>
  </si>
  <si>
    <t>robpalatchi</t>
  </si>
  <si>
    <t>snowblasting</t>
  </si>
  <si>
    <t>blackkingkeland</t>
  </si>
  <si>
    <t>melissa04398727</t>
  </si>
  <si>
    <t>elina_libertad</t>
  </si>
  <si>
    <t>jdollar13</t>
  </si>
  <si>
    <t>exrates_me</t>
  </si>
  <si>
    <t>carlos69861930</t>
  </si>
  <si>
    <t>mikepostman</t>
  </si>
  <si>
    <t>maleng_art</t>
  </si>
  <si>
    <t>chipzoller</t>
  </si>
  <si>
    <t>scottyandtony</t>
  </si>
  <si>
    <t>all100senators</t>
  </si>
  <si>
    <t>savagebeauty747</t>
  </si>
  <si>
    <t>taritac</t>
  </si>
  <si>
    <t>sfru</t>
  </si>
  <si>
    <t>bridgetobrien06</t>
  </si>
  <si>
    <t>beverly44889890</t>
  </si>
  <si>
    <t>ejlevy</t>
  </si>
  <si>
    <t>blubuttafly16</t>
  </si>
  <si>
    <t>pegpendrak</t>
  </si>
  <si>
    <t>amandahd1212</t>
  </si>
  <si>
    <t>public_citizen</t>
  </si>
  <si>
    <t>lgsmom</t>
  </si>
  <si>
    <t>canni2canning</t>
  </si>
  <si>
    <t>cotey_mary</t>
  </si>
  <si>
    <t>julienguessan</t>
  </si>
  <si>
    <t>trajangregory</t>
  </si>
  <si>
    <t>dennis_vdo</t>
  </si>
  <si>
    <t>suptmoran</t>
  </si>
  <si>
    <t>cyn7507</t>
  </si>
  <si>
    <t>jjmccabe2</t>
  </si>
  <si>
    <t>josephdoke23</t>
  </si>
  <si>
    <t>merryghouled</t>
  </si>
  <si>
    <t>pat_scharmberg</t>
  </si>
  <si>
    <t>tcbcc</t>
  </si>
  <si>
    <t>mare_se</t>
  </si>
  <si>
    <t>phillip92321</t>
  </si>
  <si>
    <t>tassajarard</t>
  </si>
  <si>
    <t>thnkbyndhdlnes</t>
  </si>
  <si>
    <t>rhannum82513</t>
  </si>
  <si>
    <t>pamunplugged</t>
  </si>
  <si>
    <t>harmonyis1</t>
  </si>
  <si>
    <t>patp415</t>
  </si>
  <si>
    <t>ladolcevitaone</t>
  </si>
  <si>
    <t>kevinjbrauer</t>
  </si>
  <si>
    <t>sunstatement</t>
  </si>
  <si>
    <t>musicaddictsdc</t>
  </si>
  <si>
    <t>seattleid</t>
  </si>
  <si>
    <t>iacolaura15</t>
  </si>
  <si>
    <t>barbaraevers380</t>
  </si>
  <si>
    <t>peteach65</t>
  </si>
  <si>
    <t>cdub67</t>
  </si>
  <si>
    <t>nicogillespie</t>
  </si>
  <si>
    <t>ericevenson</t>
  </si>
  <si>
    <t>moorecharlea</t>
  </si>
  <si>
    <t>randpatrick</t>
  </si>
  <si>
    <t>suebreen6</t>
  </si>
  <si>
    <t>horseandcowgirl</t>
  </si>
  <si>
    <t>awmsdreams</t>
  </si>
  <si>
    <t>mannyotiko</t>
  </si>
  <si>
    <t>frankalmarro</t>
  </si>
  <si>
    <t>uvmrider1976</t>
  </si>
  <si>
    <t>terryho63967129</t>
  </si>
  <si>
    <t>vickijo54203063</t>
  </si>
  <si>
    <t>sam_perrin</t>
  </si>
  <si>
    <t>xtravirt</t>
  </si>
  <si>
    <t>cardhodess</t>
  </si>
  <si>
    <t>brianmcnerney1</t>
  </si>
  <si>
    <t>grracy</t>
  </si>
  <si>
    <t>alanprkns</t>
  </si>
  <si>
    <t>loves3corgis</t>
  </si>
  <si>
    <t>pammackenzie</t>
  </si>
  <si>
    <t>_physicsfan</t>
  </si>
  <si>
    <t>walterkorfmach1</t>
  </si>
  <si>
    <t>sivasankargnv</t>
  </si>
  <si>
    <t>faithchatham</t>
  </si>
  <si>
    <t>markhkruger</t>
  </si>
  <si>
    <t>dorothystella7</t>
  </si>
  <si>
    <t>whosyrhoosier</t>
  </si>
  <si>
    <t>judy_ackerman</t>
  </si>
  <si>
    <t>gatalbot</t>
  </si>
  <si>
    <t>charlene_gowen</t>
  </si>
  <si>
    <t>jonwsteiner</t>
  </si>
  <si>
    <t>embarassedvoter</t>
  </si>
  <si>
    <t>dinesh_pdtr</t>
  </si>
  <si>
    <t>bolbolegypt</t>
  </si>
  <si>
    <t>quest4pixels</t>
  </si>
  <si>
    <t>yu_kitajo</t>
  </si>
  <si>
    <t>kz88dx</t>
  </si>
  <si>
    <t>sc_vnextgen</t>
  </si>
  <si>
    <t>mikael8313</t>
  </si>
  <si>
    <t>vrauk</t>
  </si>
  <si>
    <t>vaficionado</t>
  </si>
  <si>
    <t>thecyanpost</t>
  </si>
  <si>
    <t>notcomey</t>
  </si>
  <si>
    <t>afterpartiesorg</t>
  </si>
  <si>
    <t>rainmaki</t>
  </si>
  <si>
    <t>burrusclaire</t>
  </si>
  <si>
    <t>timothymichalak</t>
  </si>
  <si>
    <t>fbafy</t>
  </si>
  <si>
    <t>upperphi</t>
  </si>
  <si>
    <t>kakhassan</t>
  </si>
  <si>
    <t>thepresidar</t>
  </si>
  <si>
    <t>ashfaque_s84</t>
  </si>
  <si>
    <t>cynthialfrybarg</t>
  </si>
  <si>
    <t>zzaprejunior</t>
  </si>
  <si>
    <t>drfrances</t>
  </si>
  <si>
    <t>meteoviolence</t>
  </si>
  <si>
    <t>alisonbuckley</t>
  </si>
  <si>
    <t>venomredasia</t>
  </si>
  <si>
    <t>justderppp</t>
  </si>
  <si>
    <t>mrbeen01</t>
  </si>
  <si>
    <t>fairvote</t>
  </si>
  <si>
    <t>u3y4bde</t>
  </si>
  <si>
    <t>senatorleahy</t>
  </si>
  <si>
    <t>bob_outdoor</t>
  </si>
  <si>
    <t>stmusil</t>
  </si>
  <si>
    <t>bgronas</t>
  </si>
  <si>
    <t>zztony</t>
  </si>
  <si>
    <t>bipulsinha</t>
  </si>
  <si>
    <t>bluemedora</t>
  </si>
  <si>
    <t>jasontolu</t>
  </si>
  <si>
    <t>billhegeman</t>
  </si>
  <si>
    <t>tamihalcomb</t>
  </si>
  <si>
    <t>alxjalmeida</t>
  </si>
  <si>
    <t>longfellowjean</t>
  </si>
  <si>
    <t>eledyard</t>
  </si>
  <si>
    <t>ssteidle6</t>
  </si>
  <si>
    <t>katceccotti</t>
  </si>
  <si>
    <t>dardyer</t>
  </si>
  <si>
    <t>sexygirl798</t>
  </si>
  <si>
    <t>rteest42</t>
  </si>
  <si>
    <t>tinamorphis</t>
  </si>
  <si>
    <t>black_cat46</t>
  </si>
  <si>
    <t>therealbigdiehl</t>
  </si>
  <si>
    <t>morganarae</t>
  </si>
  <si>
    <t>jets21027</t>
  </si>
  <si>
    <t>katestewartacts</t>
  </si>
  <si>
    <t>seajay603</t>
  </si>
  <si>
    <t>emilyiwan</t>
  </si>
  <si>
    <t>scorpionqueentx</t>
  </si>
  <si>
    <t>sandysnoble63</t>
  </si>
  <si>
    <t>freeandclear1</t>
  </si>
  <si>
    <t>mbmarbon</t>
  </si>
  <si>
    <t>ememwilson123</t>
  </si>
  <si>
    <t>markwwilsonmd</t>
  </si>
  <si>
    <t>melanielybarger</t>
  </si>
  <si>
    <t>nestedhome</t>
  </si>
  <si>
    <t>greyspacecadet</t>
  </si>
  <si>
    <t>bessie_kate</t>
  </si>
  <si>
    <t>mricodad</t>
  </si>
  <si>
    <t>paulacobia</t>
  </si>
  <si>
    <t>mosesdiditbest</t>
  </si>
  <si>
    <t>drbbaz</t>
  </si>
  <si>
    <t>kimberley_yurk</t>
  </si>
  <si>
    <t>sherrysmolders</t>
  </si>
  <si>
    <t>seller11</t>
  </si>
  <si>
    <t>gordymitchell</t>
  </si>
  <si>
    <t>ahheffron</t>
  </si>
  <si>
    <t>vrealizeops</t>
  </si>
  <si>
    <t>simon2all</t>
  </si>
  <si>
    <t>vabvox</t>
  </si>
  <si>
    <t>drennonkay</t>
  </si>
  <si>
    <t>tatiannemotab</t>
  </si>
  <si>
    <t>pathak_anay</t>
  </si>
  <si>
    <t>daveboxum</t>
  </si>
  <si>
    <t>dakotacountymn</t>
  </si>
  <si>
    <t>cityofighmn</t>
  </si>
  <si>
    <t>craigotto2</t>
  </si>
  <si>
    <t>nickjcturner</t>
  </si>
  <si>
    <t>imaycom11</t>
  </si>
  <si>
    <t>visresassn</t>
  </si>
  <si>
    <t>ericwolfson</t>
  </si>
  <si>
    <t>a7160957</t>
  </si>
  <si>
    <t>zmilleson</t>
  </si>
  <si>
    <t>thinkaheadit</t>
  </si>
  <si>
    <t>walker_fran</t>
  </si>
  <si>
    <t>_davidteague</t>
  </si>
  <si>
    <t>omi_082</t>
  </si>
  <si>
    <t>acab2006</t>
  </si>
  <si>
    <t>frankschwaak</t>
  </si>
  <si>
    <t>eaganpolice</t>
  </si>
  <si>
    <t>jenniferpeery3</t>
  </si>
  <si>
    <t>chisagocountyso</t>
  </si>
  <si>
    <t>andyashby1</t>
  </si>
  <si>
    <t>cliffdepuy</t>
  </si>
  <si>
    <t>orchestrateme</t>
  </si>
  <si>
    <t>annlee5050</t>
  </si>
  <si>
    <t>manuelm_it</t>
  </si>
  <si>
    <t>tsiefferman</t>
  </si>
  <si>
    <t>lnofzinger</t>
  </si>
  <si>
    <t>vinithmenon28</t>
  </si>
  <si>
    <t>mandivs</t>
  </si>
  <si>
    <t>vieuxlion3</t>
  </si>
  <si>
    <t>articsun1</t>
  </si>
  <si>
    <t>javanhamiltontv</t>
  </si>
  <si>
    <t>fiyadup</t>
  </si>
  <si>
    <t>lucius4justice</t>
  </si>
  <si>
    <t>johan_twit_82</t>
  </si>
  <si>
    <t>sovlabs</t>
  </si>
  <si>
    <t>lostmapletx</t>
  </si>
  <si>
    <t>camhaight</t>
  </si>
  <si>
    <t>vmwarecloudmgmt</t>
  </si>
  <si>
    <t>plooger</t>
  </si>
  <si>
    <t>taehwalee</t>
  </si>
  <si>
    <t>vivalavoices</t>
  </si>
  <si>
    <t>dechainelouv</t>
  </si>
  <si>
    <t>itsysrich</t>
  </si>
  <si>
    <t>fjhettinga</t>
  </si>
  <si>
    <t>vmbaggum</t>
  </si>
  <si>
    <t>ekrejci</t>
  </si>
  <si>
    <t>bdgolf1</t>
  </si>
  <si>
    <t>derrelldurrett</t>
  </si>
  <si>
    <t>lolosube</t>
  </si>
  <si>
    <t>rcu001</t>
  </si>
  <si>
    <t>josecavalheri</t>
  </si>
  <si>
    <t>cre8cre9</t>
  </si>
  <si>
    <t>osseopd</t>
  </si>
  <si>
    <t>ighpdmn</t>
  </si>
  <si>
    <t>champlinlive</t>
  </si>
  <si>
    <t>trextrip</t>
  </si>
  <si>
    <t>bullmarketmaddy</t>
  </si>
  <si>
    <t>jenrobertson2o2</t>
  </si>
  <si>
    <t>williesband</t>
  </si>
  <si>
    <t>chancewilliams</t>
  </si>
  <si>
    <t>1aptenok</t>
  </si>
  <si>
    <t>cdelbosc</t>
  </si>
  <si>
    <t>kherriage</t>
  </si>
  <si>
    <t>biggreencandle</t>
  </si>
  <si>
    <t>roxanemody</t>
  </si>
  <si>
    <t>gersongn</t>
  </si>
  <si>
    <t>santchiweb</t>
  </si>
  <si>
    <t>dpryor22</t>
  </si>
  <si>
    <t>sbingcb</t>
  </si>
  <si>
    <t>ashot_</t>
  </si>
  <si>
    <t>lwvtexas</t>
  </si>
  <si>
    <t>lyntilla</t>
  </si>
  <si>
    <t>figgron</t>
  </si>
  <si>
    <t>hagantabatha</t>
  </si>
  <si>
    <t>mrsfunnypants</t>
  </si>
  <si>
    <t>mgarcia1701</t>
  </si>
  <si>
    <t>chopperguy05</t>
  </si>
  <si>
    <t>pandafreakak</t>
  </si>
  <si>
    <t>philyaccino</t>
  </si>
  <si>
    <t>margaret_aduffy</t>
  </si>
  <si>
    <t>wstonym</t>
  </si>
  <si>
    <t>huberw</t>
  </si>
  <si>
    <t>adjordan</t>
  </si>
  <si>
    <t>seoraiziri</t>
  </si>
  <si>
    <t>wyomingpd</t>
  </si>
  <si>
    <t>vipmediaevent</t>
  </si>
  <si>
    <t>stanthonypolice</t>
  </si>
  <si>
    <t>mncopsvra</t>
  </si>
  <si>
    <t>bluewalkpoconos</t>
  </si>
  <si>
    <t>thearmoredpig</t>
  </si>
  <si>
    <t>anthonychianes1</t>
  </si>
  <si>
    <t>sisterdistcasac</t>
  </si>
  <si>
    <t>cauleyphyllis</t>
  </si>
  <si>
    <t>dataopsman</t>
  </si>
  <si>
    <t>o_oweil</t>
  </si>
  <si>
    <t>readheadruler</t>
  </si>
  <si>
    <t>eisenbergz</t>
  </si>
  <si>
    <t>debbidelicious</t>
  </si>
  <si>
    <t>rubrikinc</t>
  </si>
  <si>
    <t>edwardpoll</t>
  </si>
  <si>
    <t>vrealizeauto</t>
  </si>
  <si>
    <t>batuhandemirdal</t>
  </si>
  <si>
    <t>govmurphy</t>
  </si>
  <si>
    <t>lwvtx</t>
  </si>
  <si>
    <t>vmwarephoton</t>
  </si>
  <si>
    <t>sunwingvacay</t>
  </si>
  <si>
    <t>youtube</t>
  </si>
  <si>
    <t>fbi</t>
  </si>
  <si>
    <t>thom_hartmann</t>
  </si>
  <si>
    <t>vrateam</t>
  </si>
  <si>
    <t>vmwarevsan</t>
  </si>
  <si>
    <t>vmware</t>
  </si>
  <si>
    <t>repannaeshoo</t>
  </si>
  <si>
    <t>senkamalaharris</t>
  </si>
  <si>
    <t>senfeinstein</t>
  </si>
  <si>
    <t>senwhitehouse</t>
  </si>
  <si>
    <t>rebeccafitzhugh</t>
  </si>
  <si>
    <t>cnrs</t>
  </si>
  <si>
    <t>crns</t>
  </si>
  <si>
    <t>dellemcprotect</t>
  </si>
  <si>
    <t>starbucks</t>
  </si>
  <si>
    <t>vmwarensx</t>
  </si>
  <si>
    <t>virtualjad</t>
  </si>
  <si>
    <t>senschumer</t>
  </si>
  <si>
    <t>senatemajldr</t>
  </si>
  <si>
    <t>revdrbarber</t>
  </si>
  <si>
    <t>morningmika</t>
  </si>
  <si>
    <t>morning_joe</t>
  </si>
  <si>
    <t>gkbutterfield</t>
  </si>
  <si>
    <t>repmarciafudge</t>
  </si>
  <si>
    <t>puppetize</t>
  </si>
  <si>
    <t>alexazura</t>
  </si>
  <si>
    <t>texastribune</t>
  </si>
  <si>
    <t>arimelber</t>
  </si>
  <si>
    <t>realdonaldtrump</t>
  </si>
  <si>
    <t>dhs</t>
  </si>
  <si>
    <t>sorokguillaume</t>
  </si>
  <si>
    <t>alexsutlian</t>
  </si>
  <si>
    <t>plymouthmnpd</t>
  </si>
  <si>
    <t>duluthmnpolice</t>
  </si>
  <si>
    <t>moundsview_pd</t>
  </si>
  <si>
    <t>dakotamnsheriff</t>
  </si>
  <si>
    <t>elypolice</t>
  </si>
  <si>
    <t>weststpaulpd</t>
  </si>
  <si>
    <t>joycewhitevance</t>
  </si>
  <si>
    <t>presentlaw</t>
  </si>
  <si>
    <t>redbonegirl175</t>
  </si>
  <si>
    <t>ariberman</t>
  </si>
  <si>
    <t>afriquemedia</t>
  </si>
  <si>
    <t>kemiseba1</t>
  </si>
  <si>
    <t>koaci</t>
  </si>
  <si>
    <t>rtiofficiel</t>
  </si>
  <si>
    <t>rfi</t>
  </si>
  <si>
    <t>alainlobog</t>
  </si>
  <si>
    <t>macky_sall</t>
  </si>
  <si>
    <t>emmanuelmacron</t>
  </si>
  <si>
    <t>aouattara_prci</t>
  </si>
  <si>
    <t>Mentions</t>
  </si>
  <si>
    <t>Replies to</t>
  </si>
  <si>
    <t>In one of the greatest expansions of democracy since the #VRA, Florida restored voting rights to 1.5 million people w/ convictions. 
Today it is NJâ€™s turn!
URGE your legislators to pass, &amp;amp; @GovMurphy to sign, S-2100/A-3456 to restore voting rights to 100,000 people. #1844NoMore https://t.co/kaMMxy9uZn</t>
  </si>
  <si>
    <t>RT @vRealizeAuto: What do real users think of #vRA? Hear honest feedback about the solution without vendor bias: https://t.co/vHLnGHAONR</t>
  </si>
  <si>
    <t>RT @RyanPHaygood: In one of the greatest expansions of democracy since the #VRA, Florida restored voting rights to 1.5 million people w/ coâ€¦</t>
  </si>
  <si>
    <t>RT @LWVTexas: .@LWVTX joined the lawsuit against the Secretary of State. Our mission is empowering voters and defending democracy! #lwv #VRâ€¦</t>
  </si>
  <si>
    <t>RT @KHerriage: Still seeing "professional" investors top calling this market on a daily basis.
Please stop. It's embarrassing &amp;amp; hard to waâ€¦</t>
  </si>
  <si>
    <t>No more irritating ads! The consensus is reached by Verasity. Exrates shares with you the story about VRA coin: grab the chance to make money on watching ads. #exrates #exchange #cryptocurrency #VRA $VRA
https://t.co/sXV1OBdSYx</t>
  </si>
  <si>
    <t>RT @Exrates_Me: No more irritating ads! The consensus is reached by Verasity. Exrates shares with you the story about VRA coin: grab the châ€¦</t>
  </si>
  <si>
    <t>Our right to vote is everything. But it will mean nothing if we don't protect our elections. Plz support #PAVEAct:
The Protecting American Votes and Elections Act Mandates Paper Ballots and Risk-Limiting Audits in All Federal Elections
#VRA #VoterSuppression #ProtectOurVotes https://t.co/LFGSaz5oPM</t>
  </si>
  <si>
    <t>RT @Maleng_Art: Our right to vote is everything. But it will mean nothing if we don't protect our elections. Plz support #PAVEAct:
The Prot…</t>
  </si>
  <si>
    <t>Little sad and disappointed to see that, even after more than 2 years, @vmwarephoton is still not #vRA agent friendly and requires tons of manual packages and tweaks to make work. You'd think they'd play nice at this point. _xD83E__xDD37_‍♂️</t>
  </si>
  <si>
    <t>Great, so the refresh button on a #vRA 7.5 deployment doesn't actually refresh anything on the History tab. #howdidthisgetthroughQA?</t>
  </si>
  <si>
    <t>.@SunwingVacay can we hook this up on the plane from #YQM to #VRA Friday night? &amp;gt;Tony #LetsGetToTheBeach _xD83C__xDF34_ https://t.co/tEJ4UcgDPw</t>
  </si>
  <si>
    <t>RT @SenatorLeahy: Millions upon millions of Americans living today were alive before the Voting Rights Act began restoring voting rights --…</t>
  </si>
  <si>
    <t>RT @o_oweil: #CPI
#France
LA CPI DEPOSE UNE TACHE NOIRE DANS LES COURS DE DROIT!
Un prisonnier peut être acquitté totalement et avoir des…</t>
  </si>
  <si>
    <t>March on Washington - MAHALIA JACKSON sings two hymns https://t.co/ZU1x443PCS via @YouTube  If this doesn’t move you...#TakeAction #climatechange #vra #BlueWave #Resist</t>
  </si>
  <si>
    <t>RT @awmsdreams: March on Washington - MAHALIA JACKSON sings two hymns https://t.co/ZU1x443PCS via @YouTube  If this doesn’t move you...#Tak…</t>
  </si>
  <si>
    <t>This was the #viewfrommyoffice today after some great #vRA #vRO workshops. If you want to discuss anything #automation get in touch with @Xtravirt https://t.co/y8nZS1Us6P</t>
  </si>
  <si>
    <t>RT @sam_perrin: This was the #viewfrommyoffice today after some great #vRA #vRO workshops. If you want to discuss anything #automation get…</t>
  </si>
  <si>
    <t>@Thom_Hartmann  The conservatives on the Supreme Court MUST be investigated. @FBI 
They MUST HAVE BEEN PROMISED SOMETHING to rule in favor of #CitizensUnited and overturning the Voting Rights Act. #VRA</t>
  </si>
  <si>
    <t>Start your #Automation journey with #VMWare #vRealizeAutomation (#VRA) with this detailed installation and configuration series.
https://t.co/orM1mEXaR3
@VMware @vmwarevsan @vRealizeAuto @vRATeam @vRealizeOps https://t.co/0Szj34rCk0</t>
  </si>
  <si>
    <t>RT @LWVTexas: LWV Texas Joins Lawsuit to Combat Voter Suppression | League of Women Voters https://t.co/IQSEzyJbSK #lwv #VRA #txlege</t>
  </si>
  <si>
    <t>RT @sivasankargnv: Start your #Automation journey with #VMWare #vRealizeAutomation (#VRA) with this detailed installation and configuration…</t>
  </si>
  <si>
    <t>Dream #mall in #Lebanon 
#interior #rendering #visualization #architecture #design #interiordesign #florida #orlando #usa #uae #3d #kuwait #qatar #landscapearchitecture #architecturalvisualsation #3drender 
#modeling by #autodesk  #3dsmax #render by #vra…https://t.co/CMrOU6STn4</t>
  </si>
  <si>
    <t>11 New Upcoming Nintendo Switch Games In 2019?! Lets Discuss! https://t.co/gCuMcZdhJI via #YouTubeSecrets #VRA</t>
  </si>
  <si>
    <t>Let's discuds the newest Emily Rogers rumor, 11 upcoming games for the #NintendoSwitch #VRA #YouTubeSecrets  https://t.co/gCuMcZuSBg</t>
  </si>
  <si>
    <t>Modern Combat Blackout Preview for #NintendoSwitch https://t.co/b8cdWNggSd via @YouTube #VRA</t>
  </si>
  <si>
    <t>おそらく300回以上聴いてるこの曲。
時代を共にしてきた戦友でもあり、僕の中での最強メロディックバンドであります。
https://t.co/hZ9nvTDFxi
#spread #スプレッド #VRA https://t.co/k7tPaKlxqu</t>
  </si>
  <si>
    <t>RT @Yu_kitajo: おそらく300回以上聴いてるこの曲。
時代を共にしてきた戦友でもあり、僕の中での最強メロディックバンドであります。
https://t.co/hZ9nvTDFxi
#spread #スプレッド #VRA https://t.co/k7tPaK…</t>
  </si>
  <si>
    <t>Introducing Blueprint Expressions in Cloud Assembly #vRA #vRO https://t.co/MIm6DaV9SE</t>
  </si>
  <si>
    <t>RT @SC_vNextGen: Introducing Blueprint Expressions in Cloud Assembly #vRA #vRO https://t.co/MIm6DaV9SE</t>
  </si>
  <si>
    <t>RT @bgronas: DID YOU KNOW?  VMware IT themselves do create and destroy 1,300,000 VMs and 185,000 containers EVERY WEEK!!! Reality, not buzz…</t>
  </si>
  <si>
    <t>#vra Representing the motor industry from factory to forecourt. One of the most respected voices in the motor industry and represent organisations involved in processing more than 1.5 million used cars, vans and trucks every year, find out more https://t.co/YkAgbpPbvB</t>
  </si>
  <si>
    <t>RT @fairvote: #RankedChoiceVoting has increased representation for women and people of color in many places where it's used, and is often l…</t>
  </si>
  <si>
    <t>#Whitaker lies lies and more lies #VotingRightsAct was gutted by #SCOTUS Restore the #VRA #WhitakerHearing #HouseJudiciaryCommittee</t>
  </si>
  <si>
    <t>RT @o_oweil: #CIV225 
GUILLAUME SORO DIT AU REVOIR A L'ASSEMBLEE NATIONALE A BORD D'UNE FIAT !
L'ex chef rebelle et PAN ivoirien qui pèse…</t>
  </si>
  <si>
    <t>RT @o_oweil: #CFA
L'ITALIE FAIT PALABRE DE 14PAYS.OU SONT-ILS?
Dpuis le 20janv, le régime italien palabre sur le mal -CFA- de 14pays:CI, S…</t>
  </si>
  <si>
    <t>Wao Wao Wao #ATMRMA #VRA in action</t>
  </si>
  <si>
    <t>#ElectionDayHoliday 
@SenFeinstein @SenKamalaHarris @RepAnnaEshoo Let’s Make This Happen _xD83D__xDDF3_ _xD83C__xDDFA__xD83C__xDDF8_ 
Swap out Columbus Day for Election Day Holiday!!!
#WeThePeople 
#WeMatter 
#YourVoteMatters
#VRA 
#Vote https://t.co/eiHEBjCrGn</t>
  </si>
  <si>
    <t>_xD83D__xDD2B_ Violence #il #y #a une joie de vivre #sans toi.
♟️ Politique à cause du #maintien de la #bac ont #été.
_xD83D__xDE2B_ Douleur c #bon g #le seum #mais en #vra.</t>
  </si>
  <si>
    <t>@SenWhitehouse #VRA and #citizensUnited</t>
  </si>
  <si>
    <t>1K Series today with Fill ins from Venom Spectrum! #TimetoConquer #VRA https://t.co/6KgbNeBhBX</t>
  </si>
  <si>
    <t>RT @VenomReDAsia: 1K Series today with Fill ins from Venom Spectrum! #TimetoConquer #VRA https://t.co/6KgbNeBhBX</t>
  </si>
  <si>
    <t>#RankedChoiceVoting has increased representation for women and people of color in many places where it's used, and is often looked to to resolve #VRA lawsuits https://t.co/tORCF14WqY</t>
  </si>
  <si>
    <t>Millions upon millions of Americans living today were alive before the Voting Rights Act began restoring voting rights -- and access to the ballot box and to American democracy -- in 1965.  Not that very long ago. 
#VRA #BlackHistoryMonth2019 https://t.co/O1jOx1XbyA</t>
  </si>
  <si>
    <t>this will be long night (already midnight here).. installing #vRealize #Automation #vRA 7.5.0 https://t.co/r59w2tBl4z</t>
  </si>
  <si>
    <t>done #vRA https://t.co/QeVkCUlVwv</t>
  </si>
  <si>
    <t>DID YOU KNOW?  VMware IT themselves do create and destroy 1,300,000 VMs and 185,000 containers EVERY WEEK!!! Reality, not buzzwords! How's that possible? #vrealize #automation #vra #codestream #vro #orchestrator #kubernetes #pks #pivotal #container #sdn #nsx #cna #cas https://t.co/wAK1KdoAbW</t>
  </si>
  <si>
    <t>RT @rubrikInc: The self-service approach to IT can make lifecycle management a challenge. @RebeccaFitzhugh explains how using a modern API-…</t>
  </si>
  <si>
    <t>RT @vRealizeOps: Customer Highlight: Take a behind-the-scenes look at how @CNRS renewed their #IT infrastructure with #vROps, #vRA, and #vR…</t>
  </si>
  <si>
    <t>RT @dpryor22: As more users adopt #VMware and VMware #vRealize #Automation (#vRA), Dell EMC’s deep integration with VMware’s user interface…</t>
  </si>
  <si>
    <t>RT @LWVTexas: .@LWVTexas provided testimony at the Senate’s nomination committee meeting to express our deep concern.
#lwv #VRA 
Analysis:…</t>
  </si>
  <si>
    <t>RT @VABVOX: #HillaryClinton got more votes than anyone in US history except Obama 2008.
The election was subverted--there's an actual inves…</t>
  </si>
  <si>
    <t>Customer Highlight: Take a behind-the-scenes look at how @CNRS renewed their #IT infrastructure with #vROps, #vRA, and #vRNI: https://t.co/D5cg9dDMvQ https://t.co/mwjwZZ99wv</t>
  </si>
  <si>
    <t>Kicking off 2019 on the right foot! Hear how @CRNS renewed their IT infrastructure with #vRA, #vROps, + #vRNI: https://t.co/JVTWjdj90B</t>
  </si>
  <si>
    <t>#HillaryClinton got more votes than anyone in US history except Obama 2008.
The election was subverted--there's an actual investigation going on.
2016 was the first POTUS election since the #VRA was ended.
There was massive #VoterSuppression.
But sure--we can't elect a woman... https://t.co/fk3FCwptfr</t>
  </si>
  <si>
    <t>A gente larga algo quando o motivo de largar se torna mais forte do que o motivo de ficar segurando! “O que é pra ser permanece” #vra #sejafoda #caiocarneiro #pensamentododia https://t.co/5Tukruhq3b</t>
  </si>
  <si>
    <t>RT @roxanemody: As more users adopt #VMware and VMware #vRealize #Automation (#vRA), #DellEMC @DellEMCProtect deep integration with VMware’…</t>
  </si>
  <si>
    <t>RT @EaganPolice: Keeping the kiddos safe at crosswalks.  #VRA https://t.co/AI8VeU3QqK</t>
  </si>
  <si>
    <t>RT @IGHpdMN: Officer Meade is going to do her first #VRA today. I’ll get you caught up for the morning, shortly!</t>
  </si>
  <si>
    <t>RT @IGHpdMN: 6:18AM: dispatched to a medical for back pain.
6:20AM: rerouted for an injury accident at 55/Argenta. Minor injuries.  #VRA</t>
  </si>
  <si>
    <t>RT @IGHpdMN: 7:19AM: Dad and daughter weren’t seeing eye to eye. Both were referred to a counselor and social worker.  #VRA</t>
  </si>
  <si>
    <t>#QuartaLigaDaJusticaSDV
#QuartaDetremuraSDV
#QuartaEliteDoSDV
#Vrá https://t.co/gEiCcaLLIV</t>
  </si>
  <si>
    <t>#VRA Jobs Digest - 2/13/2019 -  #critlibs #libchat #libraryjobs #datalibs #hireme #visualresources https://t.co/HMynpZzA0g</t>
  </si>
  <si>
    <t>#ThingsLiberalsDontSay: "All men are created equal—except those who want #VAWA, #VRA, #DreamAct, #EqualMarriage…" http://t.co/OLFPH26JeV</t>
  </si>
  <si>
    <t>RT @EricWolfson: #ThingsLiberalsDontSay: "All men are created equal—except those who want #VAWA, #VRA, #DreamAct, #EqualMarriage…" http://t…</t>
  </si>
  <si>
    <t>Finished up a #vRA design workshop with a client here in Omaha today. Lots of big things happening there!</t>
  </si>
  <si>
    <t>RT @zmilleson: Finished up a #vRA design workshop with a client here in Omaha today. Lots of big things happening there!</t>
  </si>
  <si>
    <t>RT @EaganPolice: Its not everyday someone walks up and offers to buy the whole shift coffee.  I was just about to do some speed enforcement…</t>
  </si>
  <si>
    <t>RT @rubrikInc: Seamlessly integrate #Terraform #vRA #CloudForms and more with Rubrik to make testing, development, or monitoring tasks easi…</t>
  </si>
  <si>
    <t>RT @EaganPolice: Well we made it inside with minimal damage to the door but.....  #VRA https://t.co/CSFLKqlia4</t>
  </si>
  <si>
    <t>I have stop watching #Uefa champions league because of this #VRA ..it work only for #RealMadrid</t>
  </si>
  <si>
    <t>Its not everyday someone walks up and offers to buy the whole shift coffee.  I was just about to do some speed enforcement and up walks Jennifer. @Starbucks is my fav.  Thanks Jen _xD83D__xDE01_ #VRA https://t.co/xaLBX57ZVh</t>
  </si>
  <si>
    <t>Off to attempt more speed enforcement near school zones with my afternoon caffeine. Thanks again @JenniferPeery3 for the round of coffees for the team. #VRA https://t.co/LoiYzEJ9of</t>
  </si>
  <si>
    <t>Keeping the kiddos safe at crosswalks.  #VRA https://t.co/AI8VeU3QqK</t>
  </si>
  <si>
    <t>IGH has joined the party... Give them a follow. They had a horse in someones basement last week! #VRA https://t.co/zOx1kv1te6</t>
  </si>
  <si>
    <t>Just clearing a medical call. Elderly female needed a lift assist after falling. She decided she wanted to go to the hospital to get checked out. #VRA</t>
  </si>
  <si>
    <t>Slow slow day so far.  Going to grab a bite to eat while this lasts. Be back in a bit. #VRA</t>
  </si>
  <si>
    <t>Got a call to a suspicious vehicle at a foreclosed house that's had trespassing issue in the past. Vehicle was gone on arrival and everything appeared ok around the house. #VRA</t>
  </si>
  <si>
    <t>Got a call back to the foreclosed house. Water heard running inside. Assisting the owner along with public works to get in and shut the water off.  #VRA</t>
  </si>
  <si>
    <t>Well we made it inside with minimal damage to the door but.....  #VRA https://t.co/CSFLKqlia4</t>
  </si>
  <si>
    <t>Vehicle left running in an apartment building’s parking lot.  Driver no where to be found.  Good way to have your car stolen AND it’s against city ordinance.  Looking for driver now #VRA https://t.co/SGDjL8l1H6</t>
  </si>
  <si>
    <t>RT @EaganPolice: Vehicle left running in an apartment building’s parking lot.  Driver no where to be found.  Good way to have your car stol…</t>
  </si>
  <si>
    <t>As more users adopt #VMware and VMware #vRealize #Automation (#vRA), Dell EMC’s deep integration with VMware’s user interface becomes more and more important… Read more: https://t.co/1TrB3sOGy6  #DellEMCProtect #Automation #Orchestration #BaaS #VMware #vRealizeSuite #Iwork4Dell</t>
  </si>
  <si>
    <t>RT @CliffDePuy: As more users adopt #VMware and VMware #vRealize #Automation (#vRA), Dell EMC’s deep integration with VMware’s user interfa…</t>
  </si>
  <si>
    <t>RT @LWVTexas: As a naturalized citizen, you have a right to vote and participate fully in your democracy! We know you are excited and ready…</t>
  </si>
  <si>
    <t>RT @vRealizeAuto: Did someone say a more developer-friendly experience while creating #vRO and #vRA content? Learn how with Visual Studio C…</t>
  </si>
  <si>
    <t>Thanks for all you people do.  I enjoy the #VRA https://t.co/OAk9kjETJy</t>
  </si>
  <si>
    <t>Just updated the Patch meta Data in #vRLCM and saw a HF3 available for #vRA 7.5, More Details --&amp;gt;  https://t.co/MyujjUaPZu, Securing your cloud is much simpler with #vRLCM @vRealizeAuto https://t.co/WULScEgxgO</t>
  </si>
  <si>
    <t>@virtualjad Hey mate, is it possible to plug in centralized syslog server (in our case its a Log Insight server) information on an on-demand @vmwarensx  LB Edge device/s which are getting deployed by the user using #vRA self service portal ?? #vExpert  #vExpertNSX</t>
  </si>
  <si>
    <t>RT @o_oweil: #CIV225
LA DICTATURE...
Enlevé à DIVO Samedi dernier par des hom armés, encagoulés, Aristide Ozoukou étudiant en Droit à l'un…</t>
  </si>
  <si>
    <t>Katty Kay asked Rev Dr Barber about hypocritical Christians and he had to break it down a little bit more for her. #PolicyRacism #VRA #VoterSupression #disparities #morningjoe</t>
  </si>
  <si>
    <t>RT @ArticSun1: Katty Kay asked Rev Dr Barber about hypocritical Christians and he had to break it down a little bit more for her. #PolicyRa…</t>
  </si>
  <si>
    <t>@Morning_Joe @morningmika loved the segment with @RevDrBarber. He spoke the truth. Thanks! 
@senatemajldr needs to Fix the #VotingRightsAct and #stopPolicyRacism
_xD83D__xDCA1_ maybe Dems should add amendment to reinstate the #VRA to the #GreenNewDeal Senate vote @SenSchumer</t>
  </si>
  <si>
    <t>Racial discrimination in voting clearly continues and the commitment to restore the #vra is importantly in #hr1. TY @RepMarciaFudge &amp;amp; @GKButterfield for raising this at the #ForThePeopleAct hrg and your dedication to restoration.</t>
  </si>
  <si>
    <t>For organizations that employ the power of Puppet Enterprise, SovLabs offers integration and extensibility to combine @puppetize's advanced configuration management with VMware vRealize Automation provisioning. #vRA https://t.co/rj8YFQpqkB</t>
  </si>
  <si>
    <t>@TexasTribune I nominate @alexazura for #VotingRights Hero for her dogged reporting to expose this #VoterPurge. I nominate Whitley and Boss Abbott for criminal investigation for violations of the #VRA. The #TxSen must not approve an agent of #VoterSuppression as #TxSOS. #TXlege</t>
  </si>
  <si>
    <t>RT @vRealizeAuto: Scale development efficiently with #vRO and #vRA. Here's how: https://t.co/6sqkm22tXu https://t.co/zh1h0toDJB</t>
  </si>
  <si>
    <t>@AriMelber Which is why the commentary that a Dem Pres could declare emergency on healthcare, guns or climate is mildly comical. How naive must one be to think the increasingly RW court system would be consistent? #BushGore #CitizensUnited #VRA</t>
  </si>
  <si>
    <t>But didn't @DHS &amp;amp; @realDonaldTrump just GUT the task forces that makes sure there is no interference in our election system by domestic or foreign meddling? #VRA needs to be restored as well as making a national right to vote fairly by all Americans, including those in prison https://t.co/pZPNNi3SWz</t>
  </si>
  <si>
    <t>RT @o_oweil: #CIV225
MON YAKO A SORO ET UNE INTERROGATION!
Cher @SOROKGUILLAUME, yako! Mais tu as donné le pvoir -par les armes avec l'aid…</t>
  </si>
  <si>
    <t>RT @o_oweil: #CIV225
QUAND DAO L'OUVRE, LE MENSONGE ENVAHIT LA TERRE D'EBURNIE! 
Pquoi ALLASSANE DRAMANE OUATTARA ne dit jamais la vérité…</t>
  </si>
  <si>
    <t>RT @o_oweil: #CIV225
DITES A SORO DE ME DEBLOQUER!
Qd on veut gouverner 1pays comme la Côte d'Ivoire, il faut ouvrir le débat pr k les ivo…</t>
  </si>
  <si>
    <t>#vRA 7.5 #Cloud and On-Premise Management.
What is new Automation IT in 7.5 #Stillthe#King for ITAutomation Integration #Extensibility Support #Docker #Puppet #IPAM #DNS #PAAS #SAAS #IAAS #TarForm #YAML #CI and #Artifactory # As Co…https://t.co/vpmMmH3sbN https://t.co/R9C84W7djC</t>
  </si>
  <si>
    <t>Great to speak on ‘Exercise Physiology in Rehabilitation and Sport’ in the course ‘Active Lifestyle, Exercise, Sport and Rehabilitation’ #rehabilitationmedicine #vra #umcg, including a nice Tour and dinner in ‘The Green Cathedral’. https://t.co/bIGggXrDiL</t>
  </si>
  <si>
    <t>GVA _xD83D__xDEEB_ AMS after an awesome week talking automation, monitoring, security and many many other topics with @ekrejci and @AlexSutlian thanks for having (and challenging) me guys! #RunNSX #vRLI #vRNI #vRA #PKS</t>
  </si>
  <si>
    <t>4.15pm middle of #february What an amazing day #sunny #vra #valeroyal #abbey #golfcourse #golfclub #clubhouse #fairway #northwich #winsford #hartford #weaverham #cuddington #sandiway @… https://t.co/na15jMtYly</t>
  </si>
  <si>
    <t>The smart way to restore the #VRA is to strip out the provisions that limited its application to only those places where discrimination had previously occurred.
There's no reason to give racists a free pass until they get caught. https://t.co/a3PKKxtYJy</t>
  </si>
  <si>
    <t>RT @LWVTexas: History reveals true voter fraud in Texas!
according to the "Handbook of Texas," a great historical resource, the first effor…</t>
  </si>
  <si>
    <t>RT @vRealizeAuto: Watch this quick video for a sneak-peek behind the doors at @CRNS for how they renewed their IT infrastructure with #vRA,…</t>
  </si>
  <si>
    <t>@vRealizeAuto #vRA #vRA4U https://t.co/InZ4Zgkn6z</t>
  </si>
  <si>
    <t>Join us &amp;amp; several other agencies, as we do another statewide #VRA tomorrow Feb 16 beginning @ 6pm. Follow #MNcopsVRA for all the shenanigans
@WestStPaulPD @StAnthonyPolice @ElyPolice @ChisagoCountySO @DakotaMNSheriff @IGHpdMN @MoundsView_PD @OsseoPD @DuluthMNPolice @PlymouthMNPD https://t.co/u08zNFLiK6</t>
  </si>
  <si>
    <t>Officer Meade is going to do her first #VRA today. I’ll get you caught up for the morning, shortly!</t>
  </si>
  <si>
    <t>6:18AM: dispatched to a medical for back pain.
6:20AM: rerouted for an injury accident at 55/Argenta. Minor injuries.  #VRA</t>
  </si>
  <si>
    <t>7:19AM: Dad and daughter weren’t seeing eye to eye. Both were referred to a counselor and social worker.  #VRA</t>
  </si>
  <si>
    <t>9:41AM: dispatched to an accident. No injuries. 
10:18AM: assisted IGHFD at a fire alarm. Was a false alarm. #VRA</t>
  </si>
  <si>
    <t>11:17AM 911 hangup at a bank. Dispatch advised it sounded like a fax machine. Everything checked ok and no issues. #VRA</t>
  </si>
  <si>
    <t>1:33PM Things have slowed down considerably. Even having trouble finding a car to stop! Everyone’s behaving on this beautiful day. #VRA</t>
  </si>
  <si>
    <t>2:39PM My partner located a stolen vehicle. I assisted with stopping the vehicle. The driver turned out to be the owner &amp;amp; the veh was still listed stolen. He was understanding &amp;amp; compliant and it all got figured out! #VRA</t>
  </si>
  <si>
    <t>4:00PM Took a report of possible theft of medication.  Time to catch up on reports and paperwork. Thanks for following! #VRA</t>
  </si>
  <si>
    <t>rt OsseoPD
Join us &amp;amp; several other agencies, as we do another statewide #VRA tomorrow Feb 16 beginning @ 6pm. Follow #MNcopsVRA for all the shenanigansWestStPaulPD StAnthonyPolice ElyPolice ChisagoCountySO DakotaMNSheriff IGHpdMN MoundsView_PD OsseoPD DuluthMNPolice Plymout…</t>
  </si>
  <si>
    <t>RT @KHerriage: Dow Jones +425 points. 
DJ, S&amp;amp;P 500 &amp;amp; Nasdaq back above 200 day moving averages. 
And yes, the 200 dma still matters a gre…</t>
  </si>
  <si>
    <t>@Redbonegirl175 @PresentLaw @JoyceWhiteVance It’s a #VRA #VotingRightsAct question and non-citizens can’t register to vote or vote. https://t.co/pkvthxYayR</t>
  </si>
  <si>
    <t>2012 Voter Fraud debunked. Republicans have been passing racist #VoterID laws. #VRA https://t.co/uL2rrFOHiK https://t.co/b1YQEpng05</t>
  </si>
  <si>
    <t>RT @williesband: 2012 Voter Fraud debunked. Republicans have been passing racist #VoterID laws. #VRA https://t.co/uL2rrFOHiK https://t.co/b…</t>
  </si>
  <si>
    <t>RT @sbingcb: "Your rights matter, because you never know when you're going to need them." - Edward Snowden #HRA #VRA #NetNeutrality #EndCen…</t>
  </si>
  <si>
    <t>#vra Kak kupit: Барахолка Красноярского Края: Твой Мозг НЕ Будет П... https://t.co/T0BU3eEBlK</t>
  </si>
  <si>
    <t>Still seeing "professional" investors top calling this market on a daily basis.
Please stop. It's embarrassing &amp;amp; hard to watch.
As long as the internals continue to power ahead &amp;amp; key leadership groups continue to lead, this markets going in one direction only.
Higher
#VRA</t>
  </si>
  <si>
    <t>Dow Jones +425 points. 
DJ, S&amp;amp;P 500 &amp;amp; Nasdaq back above 200 day moving averages. 
And yes, the 200 dma still matters a great deal. 
If you're still bearish, you may be listening to the wrong permabears. 
DJ 35,000 by end of 2020. 
Long &amp;amp; strong. 
#VRA</t>
  </si>
  <si>
    <t>RT @KHerriage: Still seeing "professional" investors top calling this market on a daily basis.
Please stop. It's embarrassing &amp;amp; hard to wa…</t>
  </si>
  <si>
    <t>As more users adopt #VMware and VMware #vRealize #Automation (#vRA), #DellEMC @DellEMCProtect deep integration with VMware’s user interface becomes more and more important… Read more: https://t.co/B4nCve0EVz https://t.co/rv3NtGhcyx</t>
  </si>
  <si>
    <t>RT @vRealizeAuto: #vRA is ranked as a top #cloudmanagement tool, but what do real users think of the solution? Here's honest feedback witho…</t>
  </si>
  <si>
    <t>As more users adopt #VMware and VMware #vRealize #Automation (#vRA), Dell EMC’s deep integration with VMware’s user interface becomes more and more important… Read more:  
#DellEMCProtect #Automation #Orchestration #BaaS #VMware #vRealizeSuite https://t.co/BZcNdxX3Uj</t>
  </si>
  <si>
    <t>"Your rights matter, because you never know when you're going to need them." - Edward Snowden #HRA #VRA #NetNeutrality #EndCensorship #NoTPP https://t.co/DdYFA4J82x</t>
  </si>
  <si>
    <t>.@LWVTX joined the lawsuit against the Secretary of State. Our mission is empowering voters and defending democracy! #lwv #VRA
Another group of civil rights organizations sues Texas over voter citizenship review 
https://t.co/bmrJplrUYk via @TexasTribune</t>
  </si>
  <si>
    <t>.@LWVTexas provided testimony at the Senate’s nomination committee meeting to express our deep concern.
#lwv #VRA 
Analysis: A green appointee’s harsh introduction to Texas election politics 
https://t.co/ZCVhgRA9Y0 via @TexasTribune</t>
  </si>
  <si>
    <t>LWV Texas Joins Lawsuit to Combat Voter Suppression | League of Women Voters https://t.co/IQSEzyJbSK #lwv #VRA #txlege</t>
  </si>
  <si>
    <t>As a naturalized citizen, you have a right to vote and participate fully in your democracy! We know you are excited and ready to celebrate your new citizenship by registering to vote and voting in every election!
We can help! #lwv #vra #vote 
https://t.co/iiVn80ufYn</t>
  </si>
  <si>
    <t>History reveals true voter fraud in Texas!
according to the "Handbook of Texas," a great historical resource, the first effort to suppress the political power of ex-slaves after the Civil War was, of all things, election fraud. #lwv #VotingRights #vra
https://t.co/gptiQ9K2ot https://t.co/E38BA1E0GX</t>
  </si>
  <si>
    <t>HR1 comprises a bold, transformative set of reforms to strengthen our democracy and return political power to the people. 
Click here to send an email to your Texas U.S. House Representative. tell them to support HR1. 
https://t.co/EJac0WDEI2
Share your power
#LWV #VRA #democracy https://t.co/ZbFl33yzlH</t>
  </si>
  <si>
    <t>RT @LWVTexas: HR1 comprises a bold, transformative set of reforms to strengthen our democracy and return political power to the people. 
Cl…</t>
  </si>
  <si>
    <t>RT @StAnthonyPolice: Ride with us all day!  Follow here and search #MNcopsVRA for all the agencies participating today!  We will be on all…</t>
  </si>
  <si>
    <t>RT @OsseoPD: Join us &amp;amp; several other agencies, as we do another statewide #VRA tomorrow Feb 16 beginning @ 6pm. Follow #MNcopsVRA for all t…</t>
  </si>
  <si>
    <t>RT @o_oweil: #CFA 
DRAMANE ET MACKY: LES SEULS A DEFENDRE LA MONNAIE COLONIALE!
Au moment où le haro sur le CFA a atteint les pays de l'UE…</t>
  </si>
  <si>
    <t>If you're concerned about your voting rights, call the Voter Hotline: (833) 336-VOTE and visit https://t.co/EF44BiaCaE  #Vote2018 #VRA https://t.co/JkdVUlS3a3</t>
  </si>
  <si>
    <t>RT @adjordan: If you're concerned about your voting rights, call the Voter Hotline: (833) 336-VOTE and visit https://t.co/EF44BiaCaE  #Vote…</t>
  </si>
  <si>
    <t>#VRA Police statewide host "virtual ride-alongs" https://t.co/IF5i6ZuCk3 via @YouTube</t>
  </si>
  <si>
    <t>RT @wyomingpd: #VRA Police statewide host "virtual ride-alongs" https://t.co/IF5i6ZuCk3 via @YouTube</t>
  </si>
  <si>
    <t>Ride with us all day!  Follow here and search #MNcopsVRA for all the agencies participating today!  We will be on all day, and night shift too!! #SAPD #Follow #Twitter #RideAlong #VRA #LESM #LivePD #LetsGo #LauderdaleMN #StAnthonyMN https://t.co/JNTXFctUSx</t>
  </si>
  <si>
    <t>We think Minnesota's state-wide virtual ride-along is a fantastic thing! Helps people to connect with our Officers and understand what they do for us. And, have some laughs at the same time! Great job, @MNcopsVRA! _xD83D__xDC99_ ~M #VRA https://t.co/9A6h2l3o30</t>
  </si>
  <si>
    <t>RT @BlueWalkPoconos: We think Minnesota's state-wide virtual ride-along is a fantastic thing! Helps people to connect with our Officers and…</t>
  </si>
  <si>
    <t>RT @rubrikInc: Make testing, development, or monitoring tasks easier with seamless #vRA, #CloudForms, and #Terraform integrations. Learn ho…</t>
  </si>
  <si>
    <t>You know @AriBerman is on vacation, or you would have already heard the news https://t.co/sMSFnEZZtr - Mississippi gets corrected #GiveUsTheBallot #VotingRightsAct #VRA #RacialDiscrimination #Gerrymandering #RedrawThoseLines #BlueWave</t>
  </si>
  <si>
    <t>RT @SisterDistCASac: You know @AriBerman is on vacation, or you would have already heard the news https://t.co/sMSFnEZZtr - Mississippi get…</t>
  </si>
  <si>
    <t>#JoyeuxAnniversaire
C'est au moment où les chaînes de l'impérialisme se brise peu à peu avec la sortie de LAURENT GBAGBO de la CPI que le jr de ton jr est arrivé. Heureux Anniversaire et Joyeuse Fête cher vice pdt du REZOPANACOM  et journaliste à @afriquemedia 
#VRA #REZOPANACOM https://t.co/5BRM2pvIs5</t>
  </si>
  <si>
    <t>#CFA 
DECLARATION DU REZOPANACOM RELATIVE A LA CRISE SUR LE CFA RELANCEE PAR LES AUTORITES ITALIENNES
Le REZOPANACOM salue les autorités italiennes et souhaite k ts les panafricanistes participent aux act@ de Urgences Panafr @KemiSeba1
https://t.co/GQ2EJboLi6
#VRA #REZOPANACOM https://t.co/3yAISPkJmc</t>
  </si>
  <si>
    <t>#CIV225 
REVELATION: LE CHARNIER DE YOPOUGON, UN MONTAGE SELON LA MINISTRE DE LA SOLIDARITE !
Selon ISSIAKA DIABY (pdt des victimes charnier Yop) @Koaci, le Dircab de Mariatou Koné ministre de la solidarité et de l'indemnisat@, le CHARNIER de Yop n'existe pas.
#VRA #REZOPANACOM https://t.co/nVuzG7wJjs</t>
  </si>
  <si>
    <t>#CIV225 
OUATTARA  DIT QU'IL NE CONNAIT PAS OCAMPO, ET POURTANT...
@AOuattara_PRCI dit k'il ne connaît pas OCAMPO. Il l'a appelé 1 ou 2fois; et pourtant il recevait ce dernier en oct2011 à Abidjan. Images @RTIOfficiel
DRAMANE, pquoi tu fais ça aux ivoiriens?
#VRA #REZOPANACOM https://t.co/r6RKv933rx</t>
  </si>
  <si>
    <t>#CIV225
DRAMANE OUATTARA JOUE LES GAMGABAS AU BORD DE LA LAGUNE EBRIE !
@AOuattara_PRCI sur @RFI dit k la constitut@ lui permet d'être candidat en 2020. Le candidat exceptionnel de 2010 n'est pas prêt à ce k GBAGBO regagne son pays. Ko le procès continue. Humm
#VRA #REZOPANACOM https://t.co/PidA4VTJgi</t>
  </si>
  <si>
    <t>#CIV225 
LES MENSONGES DE DRAMANE L'ENFONCENT!
@AOuattara_PRCI pense k s'il dit k'il n'a jamais vu OCAMPO, cela éloigne leurs accointances et complot contre https://t.co/q95pAaUZoR pourtant des vidéos en témoignent.  @RFI même connaît &amp;amp; confirme
Mentairrrr là 
#VRA #REZOPANACOM https://t.co/DnZjzKKVhm</t>
  </si>
  <si>
    <t>#CIV225
LE DEPUTE LOBONGNON ARBORE DE SON ECHARPE A LA COUR D'APPEL!
Condamné à 1an de prison +300 mil FCFA d'amende pr un tweet, le député @Alainlobog ki vient d'avoir 6mois avec sursis et libérat@ immédiate était arboré de son écharpe
CI, terre des inédits!
#VRA #REZOPANACOM https://t.co/Z6z8sQ6pDU</t>
  </si>
  <si>
    <t>#CIV225
BRUIT DE DEMISSION DE GUILLAUME SORO DEMAIN!
Je pense que @SOROKGUILLAUME devrait laisser @AOuattara_PRCI à aller jusqu'au bout ...Ainsi, l'histoire retiendra sinon ce serait trop facile pour lui
Ps: je sais aussi que la rébellion mange tjrs ses enfts
#VRA #REZOPANACOM https://t.co/3gZbserjV2</t>
  </si>
  <si>
    <t>#CIV225 
OUATTARA DESHABILLE SORO!
@SOROKGUILLAUME rend @AOuattara_PRCI pdt par les armes. Soro veut devenir pdt à son tour, DAO le déstabilise de pdt de l'AN et le rend en pasteur.
DAO a promis k Eburnie va étonner le monde
Rebondissmnt du petit Gros attendu!
#VRA #REZOPANACOM https://t.co/S8FsjuD9zE</t>
  </si>
  <si>
    <t>#CIV225
MON YAKO A SORO ET UNE INTERROGATION!
Cher @SOROKGUILLAUME, yako! Mais tu as donné le pvoir -par les armes avec l'aide de la France- à klk'1 ki ne respecte auc1 loi, 123 prison, toi même conduit à la démission. N'est ce pas ce k tu voulais?Eheee Allah!
#VRA #REZOPANACOM https://t.co/D3zDBWxEMD</t>
  </si>
  <si>
    <t>#CIV225
DITES A SORO DE ME DEBLOQUER!
Qd on veut gouverner 1pays comme la Côte d'Ivoire, il faut ouvrir le débat pr k les ivoiriens sachent le fond de vos ambitions. On ne bloque pas
Chers frères,  joignez vs à moi pr demander à @SOROKGUILLAUME de me débloquer
#VRA #REZOPANACOM https://t.co/o44li8318y</t>
  </si>
  <si>
    <t>#CFA 
DRAMANE ET MACKY: LES SEULS A DEFENDRE LA MONNAIE COLONIALE!
Au moment où le haro sur le CFA a atteint les pays de l'UE, +sieurs dirigeants n'applaudissent plus, @AOuattara_PRCI et @Macky_Sall restent les seuls défenseurs de la monnaie d'assujetissement.
#VRA #REZOPANACOM https://t.co/hmfo7x8lMX</t>
  </si>
  <si>
    <t>#Paris
REGARDS DE DEUX PRESIDENTS A L'ELYSEE !
@AOuattara_PRCI et @EmmanuelMacron à l'Elysée.....
C'est après ces 2 regards -dominant/dominé- que DRAMANE OUATTARA chef de l'Etat ivoirien a pondu l'inimaginable déclaration soutien à la monnaie coloniale, #CFA
#VRA #REZOPANACOM https://t.co/wa1vOayhmw</t>
  </si>
  <si>
    <t>#CIV225
ENTRE DEUX RIRES, DAO CONTINUE DE VENDRE DES ILLUSIONS AUX IVOIRIENS!
ALLASSANE DRAMANE OUATTARA @AOuattara_PRCI "Vous ressentirez davantage les retombÃ©es de la croissance". 
(Le Patriote)
#VRA #REZOPANACOM https://t.co/0vHyjBxGpS</t>
  </si>
  <si>
    <t>#CFA
DRAMANE TENTE ENCORE DE MAQUILLER LA MONNAIE D'AVILISSEMENT ET D'ASSUJETISSEMENT!
Excité com un "godé" reçu chez bébé Macron, @AOuattara_PRCI déclare k ns avons librement choisi le #CFA et elle est bien gérée. Depuis quand et où ce libre choix a été fait?
#VRA #REZOPANACOM https://t.co/mXLm9lFqq2</t>
  </si>
  <si>
    <t>#CFA
EN DEHORS DES VILES DECLARATIONS, QUELS SONT LES LIVRES ECRITS PAR DRAMANE SUR LA MONNAIE?
L'économiste @AOuattara_PRCI qui se vante de son passé au gouvernorat de la Bceao et adjoint au directeur de Fmi, quels livres a-t-il écrits sur la monnaie: le CFA?
#VRA #REZOPANACOM https://t.co/9cijaYXwOG</t>
  </si>
  <si>
    <t>#CPI
#France
LA CPI DEPOSE UNE TACHE NOIRE DANS LES COURS DE DROIT!
Un prisonnier peut être acquitté totalement et avoir des restrictions sur sa liberté. 
Devons-nous enseigner cela dans les universités maintenant? Si oui, commençons par celles de l'occident. 
#VRA #REZOPANACOM https://t.co/JLi8gYKW10</t>
  </si>
  <si>
    <t>DECLARATION DU REZOPANACOM RELATIVE A LA LIBERATION SOUS CONDITIONS DU PRESIDENT LAURENT  GBAGBO ET DU MINISTRE CHARLES BLE GOUDE !
LE REZOPANACOM prend acte et souhaite de capitaliser cette issue de cette Ã©tape du procÃ¨s. 
https://t.co/ja0GnyS8MK
#VRA #REZOPANACOM</t>
  </si>
  <si>
    <t>#Italie
#France
RELATION TENDUE ENTRE L'ITALIE ET LA FRANCE!
DI MAIO, 33 ans Leader politique, ses sorties et actes font trembler L'Elysée.
En fait, l'Italie a trop souffert de l'effet migrant pdt que la France se la coule douce avec les pillages en Afrique.
#VRA #REZOPANACOM https://t.co/CjvQ9xRX5N</t>
  </si>
  <si>
    <t>#Paris
#ConcertLive
LA MESSE DU REGGAE AVEC SERGES KASSY AU NEW MORNING !
Ce 9 février, la messe du reggae aura lieu avec SERGES KASSY et les ROOTS au NEW MORNING de Paris, 20h.
Abou Galliets, Gadji C, F. Kency, Maga Dindin, Glazai, Mahely seront de la partie
#VRA #REZOPANACOM https://t.co/Nwkc4WhcZR</t>
  </si>
  <si>
    <t>#CIV225 
GUILLAUME SORO DIT AU REVOIR A L'ASSEMBLEE NATIONALE A BORD D'UNE FIAT !
L'ex chef rebelle et PAN ivoirien qui pèse +350 milliards selon Forbes a démissionné ce jr de l'AN. Cherchant à se confondre ds le peuple, il s'y est rendu à bord  d'une FIAT 500
#VRA #REZOPANACOM https://t.co/Mob1zjJWNn</t>
  </si>
  <si>
    <t>#CFA
L'ITALIE FAIT PALABRE DE 14PAYS.OU SONT-ILS?
Dpuis le 20janv, le régime italien palabre sur le mal -CFA- de 14pays:CI, Sénégal, Bénin, Togo, Burkina, Mali, Niger, Guinée Bissau, RDC, Cameroun,Centrafrique, Congo, Gabon, Guinée Equato. Où sont-ils? Reset?
#VRA #REZOPANACOM https://t.co/DVbIpStwBx</t>
  </si>
  <si>
    <t>#DjahiriPress
L'IMAGE DE L'ASSEMBLEE NATIONALE DE COTE D'IVOIRE SOUS OUATTARA ET SORO!
C'est avec la nouvelle star ivoirienne dePItée, pardon députée Mariam Traoré #ibiekissè que #DjahiriPress vous souhaite un bon repos dominical!
_xD83D__xDE01__xD83E__xDD23__xD83E__xDD23__xD83E__xDD23__xD83E__xDD23__xD83E__xDD23__xD83E__xDD23__xD83E__xDD23__xD83D__xDE01_
#DjahiriPress #VRA @o_oweil https://t.co/ljk4b2dcEl</t>
  </si>
  <si>
    <t>#Belgique
#LaurentGbagbo
ACQUITTEMENT: LA PRESIDENTE DES DROITS DE L'HOMME BELGE REAGIT !
La présidente des droits de  l'homme belge ne comprend pas q'un acquitté ait des restrictions sur sa liberté. 
https://t.co/r3TaRKSuZW
#VRA #REZOPANACOM</t>
  </si>
  <si>
    <t>#CIV225
QUAND DAO L'OUVRE, LE MENSONGE ENVAHIT LA TERRE D'EBURNIE! 
Pquoi ALLASSANE DRAMANE OUATTARA ne dit jamais la vérité aux ivoiriens ?
Ko "Je ne connais pas OCAMPO"
ET Les mails "triangulaires" Abidjan-Paris-CPI dévoilés par Mediapart ?
Offusquant !
#VRA #REZOPANACOM https://t.co/FGVayTzLXC</t>
  </si>
  <si>
    <t>#CIV225
DAVID HALE, SOUS SECRETAIRE D’ETAT AMERICAIN AUX AFFAIRES POLITIQUES PARLE A OUATTARA !
"Ce n’est pas une bonne décision, le Président lui-même a dit en août2015 k’il ne se présentera pas. C’est klk chose ki le condamne. Il faut k la CEI soit réformée"
#VRA #REZOPANACOM https://t.co/4U3F9qimyN</t>
  </si>
  <si>
    <t>#CIV225
DRAMANE COLLE A SA CEI INIMAGINABLE: LES USA S'EN MELENT!
Est-ce k GON et le #RHDP ki ont ouvert les discussions &amp;amp; bouclé com 2020 de Hamback là ont entendu DAVID HALE sous secretaire américain dire k'il faut réformer la CEI pr des élections crédibles?
#VRA #REZOPANACOM https://t.co/4crUa1BtAA</t>
  </si>
  <si>
    <t>#CIV225
AHAA L'ARROGANCE RHDP-OUATTARA!
Pquoi st-ils ts arrogants? La réponse se trouverait-elle ds leur prise du pvoir?
BANDAMA MAURICE (ministre de la culture)
"Qd je renvoie klk1, il ne peut +avoir du travail en CI. Est-k Tiburce Koffi a eu du travail?Non!
#VRA #REZOPANACOM https://t.co/KnVOCKKnMH</t>
  </si>
  <si>
    <t>#CIV225
ENFIN LE NOM DU ROYAUME QU'ABRITE EBURNIE!
Comme un tonnerre, le nom du royaume abrité par Eburnie a résonné depuis Addis-Abeba! Et la terre d'Eburnie a tremblé d'entendre si loin son Nom : MENT DINGUE
#MentDingue_xD83D__xDE0E_
La CI étonnera le mde! Ns y croyons!
#VRA #REZOPANACOM https://t.co/ikZCldBvwy</t>
  </si>
  <si>
    <t>#CIV225
LA DICTATURE...
Enlevé à DIVO Samedi dernier par des hom armés, encagoulés, Aristide Ozoukou étudiant en Droit à l'univ de Cocody &amp;amp; SG de COEECI (Coordinat@ des Elèves et Etudiants de Côte d'Iv) a été déféré à la MACA pr trouble à l'ordre public (sic)!
#VRA #REZOPANACOM https://t.co/NJuksd4wQF</t>
  </si>
  <si>
    <t>#VRA https://t.co/0DUhExSRjy</t>
  </si>
  <si>
    <t>Just passed my VCP7-CMA exam today. w00t! #VMware #VCP #vRA</t>
  </si>
  <si>
    <t>Soooooâ€¦â€¦ WHAT IS #SLAVERY #RAPE #SODOMNY  #ATROCITIES  #GENOCIDE 
#InstitutionalizedRacism
#MassIncarceration 
#BlackCodes
#FREEDMANBUREAU
#PollTaxes
#JIMCROW
#WILLIELYNCH
#SEGREGATION
#REDLINNING
#VRA
#GERRYMANDERING
#KillerCops
#DomesticTerrorists
400+yrs of #USAAPARTHEIDðŸ‡ºðŸ‡¸ https://t.co/OvfOGdSkUs</t>
  </si>
  <si>
    <t>Time to PAY UP $17TrillðŸ’°ðŸ’µw/%â€¦â€¦ #Slavery  #RAPE #SODOMNY  #Genocide #ATROCITIES  #BLACKCODES #FREEDMANBUREAU  #JIMCROW #WILLYLYNCH #Kkk #SEGREGATION  #PollingTax #Redlining #MASSINCARECERATION  #KillerCops #VRA #GerryMandering #VOTERPURGE #INEQUALITY  400+yrs  #USAAPARTHEIDðŸ‡ºðŸ‡¸ https://t.co/jlOfQCB69J</t>
  </si>
  <si>
    <t>400+ yrs of #SLAVERY #GENOCIDE #ATROCITIES #RAPE #SODOYMN  #LYNCHING #BLACKCODES  #JIMCROW  #KKK #FREEDMANBUREAU  #POLLINGTAX #SEGREGATION #MASSINCARCERATION #REDLINING #KillerCOPS  #VRA #GerryMandering #VOTERID #VOTERPURGE
400+yrs #USAAPARTHEID_xD83C__xDDFA__xD83C__xDDF8_ #INEQUALITY = #REPATATION 
HR40 https://t.co/a5ZxUWYpsq</t>
  </si>
  <si>
    <t>How 400+YRS UNDER. THE UNITED STATES GOVERNMENT #Policies  #LAWS UNDER #SLAVERY  #Jimcrow  #KKK #POLLTAXES #BlackCodes  #FreedomBureau  #SEGREGATION  #REDLINING. #DISCRIMINATION #VoterPurge  #GERRYMANDERING. #KILLERCOPS  #VRA #GENTRIFICATION  = USAAPARTHEID _xD83C__xDDFA__xD83C__xDDF8_
A FACTOR … H.R.40 https://t.co/PjiKW2IGaB</t>
  </si>
  <si>
    <t>The self-service approach to IT can make lifecycle management a challenge. @RebeccaFitzhugh explains how using a modern API-driven solution makes it easier to provision + protect #vRA workloads https://t.co/NcdtuzQa8g https://t.co/APayxNrM6C</t>
  </si>
  <si>
    <t>RT @rubrikInc: The self-service approach to IT can make lifecycle management a challenge. @RebeccaFitzhugh explains how using a modern API-driven solution makes it easier to provision + protect #vRA workloads https://t.co/u2F7BINJhE https://t.co/pXN6E8kQ5n</t>
  </si>
  <si>
    <t>Seamlessly integrate #Terraform #vRA #CloudForms and more with Rubrik to make testing, development, or monitoring tasks easier + more efficient. Learn how https://t.co/i8FeXD4VEh #RubrikBuild https://t.co/UbWuIVwfyS</t>
  </si>
  <si>
    <t>Make testing, development, or monitoring tasks easier with seamless #vRA, #CloudForms, and #Terraform integrations. Learn how with #RubrikBuild https://t.co/ME3v4H0FtN https://t.co/h7HjtNTBXS</t>
  </si>
  <si>
    <t>RT @rubrikInc: Make testing, development, or monitoring tasks easier with seamless #vRA, #CloudForms, and #Terraform integrations. Learn how with #RubrikBuild https://t.co/fgt8aNnLz2 https://t.co/x0xHAI6Y9V</t>
  </si>
  <si>
    <t>Watch this quick video for a sneak-peek behind the doors at @CRNS for how they renewed their IT infrastructure with #vRA, #vROps, and #vRNI: https://t.co/zVnC2taS8k https://t.co/HO8QX3upiC</t>
  </si>
  <si>
    <t>What do real users think of #vRA? Hear honest feedback about the solution without vendor bias: https://t.co/vHLnGHAONR</t>
  </si>
  <si>
    <t>Did someone say a more developer-friendly experience while creating #vRO and #vRA content? Learn how with Visual Studio Code: https://t.co/DUvTd8VT2p https://t.co/J8mlssV4Od</t>
  </si>
  <si>
    <t>Scale development efficiently with #vRO and #vRA. Here's how: https://t.co/6sqkm22tXu https://t.co/zh1h0toDJB</t>
  </si>
  <si>
    <t>#vRA is ranked as a top #cloudmanagement tool, but what do real users think of the solution? Here's honest feedback without vendor bias: https://t.co/o2yreNIMA5 https://t.co/DWZyfGISv2</t>
  </si>
  <si>
    <t>https://twitter.com/NJ_ISJ/status/971057356237955072</t>
  </si>
  <si>
    <t>http://bit.ly/2REtwu1</t>
  </si>
  <si>
    <t>https://www.youtube.com/watch?v=d6AbDM7H2LY&amp;feature=youtu.be</t>
  </si>
  <si>
    <t>https://twitter.com/DerrickNAACP/status/1092993671966920704</t>
  </si>
  <si>
    <t>https://twitter.com/elonmusk/status/1093423297130156033</t>
  </si>
  <si>
    <t>https://www.youtube.com/watch?v=-hQeGDSB6Ss&amp;feature=youtu.be</t>
  </si>
  <si>
    <t>https://sivasankar.org/2018/2387/installing-and-configuring-vrealize-automation-vra-7-5-step-by-step-series/</t>
  </si>
  <si>
    <t>https://www.lwv.org/newsroom/press-releases/lwv-texas-joins-lawsuit-combat-voter-suppression#.XFnkgzlg5io.twitter</t>
  </si>
  <si>
    <t>https://lnkd.in/d38w533</t>
  </si>
  <si>
    <t>https://www.youtube.com/watch?v=LrumfwSXmVE&amp;feature=youtu.be</t>
  </si>
  <si>
    <t>https://www.youtube.com/watch?v=QN37HB92RZk&amp;feature=youtu.be</t>
  </si>
  <si>
    <t>https://itunes.apple.com/jp/album/it-found-a-voice/299376100</t>
  </si>
  <si>
    <t>https://blogs.vmware.com/management/2019/02/blueprinting-expressions-in-cloud-assembly.html</t>
  </si>
  <si>
    <t>https://thevra.co.uk/about-us/</t>
  </si>
  <si>
    <t>https://twitter.com/kerrywashington/status/1094298945482829824</t>
  </si>
  <si>
    <t>https://twitter.com/justderppp/status/1094441619833577472</t>
  </si>
  <si>
    <t>https://twitter.com/TheBainesReport/status/1093918336755351554</t>
  </si>
  <si>
    <t>https://twitter.com/Public_Citizen/status/1093192539937693697</t>
  </si>
  <si>
    <t>http://r.socialstudio.radian6.com/9d3836c7-6358-4134-91f9-b4c792a7f92f</t>
  </si>
  <si>
    <t>http://r.socialstudio.radian6.com/1baf5e11-6e9d-4184-9fbb-6958dd57f442</t>
  </si>
  <si>
    <t>https://twitter.com/PostEverything/status/1095363496802504704</t>
  </si>
  <si>
    <t>https://twitter.com/pableblowfish/status/1095688841921478661</t>
  </si>
  <si>
    <t>https://mailchi.mp/0ec4cd6a68d3/vra-jobs-digest-2132019</t>
  </si>
  <si>
    <t>https://twitter.com/IGHpdMN/status/1095724565051949056</t>
  </si>
  <si>
    <t>https://blog.dellemc.com/en-us/simplify-automate-organizations-data-protection-dell-emc/</t>
  </si>
  <si>
    <t>https://twitter.com/eaganpolice/status/1095699640148811777</t>
  </si>
  <si>
    <t>https://kb.vmware.com/s/article/60310</t>
  </si>
  <si>
    <t>https://info.sovlabs.com/puppet-enterprise?utm_campaign=Sov Labs&amp;utm_content=84885242&amp;utm_medium=social&amp;utm_source=twitter&amp;hss_channel=tw-3407251486</t>
  </si>
  <si>
    <t>http://r.socialstudio.radian6.com/e9d7fb6a-bcc1-43d7-98d1-c31f08229775</t>
  </si>
  <si>
    <t>https://twitter.com/SpeakerPelosi/status/1095846547869364224</t>
  </si>
  <si>
    <t>https://lnkd.in/ehVtAR6 https://lnkd.in/eMHsPBQ</t>
  </si>
  <si>
    <t>https://www.instagram.com/p/Bt6OuxcFsPO/?utm_source=ig_twitter_share&amp;igshid=p3b8jwbd7h65</t>
  </si>
  <si>
    <t>https://twitter.com/McClatchyDC/status/1096450995180261376</t>
  </si>
  <si>
    <t>https://twitter.com/josecavalheri/status/1096427677332975623</t>
  </si>
  <si>
    <t>http://www.snopes.com/politics/ballot/2012fraud.asp</t>
  </si>
  <si>
    <t>https://slogm.blogspot.com/2019/01/blog-post.html?spref=tw</t>
  </si>
  <si>
    <t>https://lnkd.in/e6JKuCm</t>
  </si>
  <si>
    <t>https://www.texastribune.org/2019/02/04/civil-rights-groups-sue-texas-over-voter-citizenship-review/?utm_campaign=trib-social-buttons&amp;utm_source=twitter&amp;utm_medium=social</t>
  </si>
  <si>
    <t>https://www.texastribune.org/2019/02/08/green-appointees-harsh-introduction-texas-election-politics/?utm_campaign=trib-social-buttons&amp;utm_source=twitter&amp;utm_medium=social</t>
  </si>
  <si>
    <t>https://my.lwv.org/texas/naturalized-citizens-voter-registration</t>
  </si>
  <si>
    <t>https://www.houstonchronicle.com/opinion/outlook/article/Casey-History-reveals-true-voter-fraud-in-Texas-9954625.php?fbclid=IwAR1rfXymuckqHGcHNhwPVPsRbbOcVe2yS8p9enz0iZR1KizOXe2cUA2LEtM</t>
  </si>
  <si>
    <t>https://my.lwv.org/texas/action-alert/support-hr1-people-act</t>
  </si>
  <si>
    <t>https://www.letamericavote.org/</t>
  </si>
  <si>
    <t>https://www.youtube.com/watch?v=gne9pA5TFBc&amp;feature=youtu.be</t>
  </si>
  <si>
    <t>https://twitter.com/stanthonypolice/status/1096986130355011586</t>
  </si>
  <si>
    <t>https://thehill.com/homenews/state-watch/430171-federal-judge-rules-mississippi-state-senate-district-violates-voting</t>
  </si>
  <si>
    <t>https://m.facebook.com/story.php?story_fbid=2530219620325863&amp;id=274030672611447</t>
  </si>
  <si>
    <t>http://GBAGBO.Et</t>
  </si>
  <si>
    <t>https://m.facebook.com/story.php?story_fbid=2525068060841019&amp;id=274030672611447</t>
  </si>
  <si>
    <t>https://m.facebook.com/story.php?story_fbid=2027567880672294&amp;id=523263611102736</t>
  </si>
  <si>
    <t>https://twitter.com/JeffreyGuterman/status/1097216612187291650</t>
  </si>
  <si>
    <t>https://twitter.com/walshfreedom/status/1092515659026702338</t>
  </si>
  <si>
    <t>https://twitter.com/nytopinion/status/1092673592943394816</t>
  </si>
  <si>
    <t>https://twitter.com/clintsmithiii/status/1096146323064193024</t>
  </si>
  <si>
    <t>https://twitter.com/davidcayj/status/1097471088370610176</t>
  </si>
  <si>
    <t>https://www.rubrik.com/blog/provision-protect-vrealize-rubrik/?utm_source=twitter&amp;utm_medium=organic-social-media</t>
  </si>
  <si>
    <t>https://www.rubrik.com/blog/provision-protect-vrealize-rubrik/?utm_source=twitter&amp;utm_medium=organic-social-media https://twitter.com/rubrikInc/status/1095341516870934529/photo/1</t>
  </si>
  <si>
    <t>https://build.rubrik.com/use-cases/?utm_source=twitter&amp;utm_medium=organic-social-media</t>
  </si>
  <si>
    <t>https://build.rubrik.com/use-cases/?utm_source=twitter&amp;utm_medium=organic-social-media https://twitter.com/rubrikInc/status/1096856495076114432/photo/1</t>
  </si>
  <si>
    <t>http://r.socialstudio.radian6.com/b9b867c8-02d8-4b9c-bb13-779341f1c3bb</t>
  </si>
  <si>
    <t>http://r.socialstudio.radian6.com/6ad723c9-838b-4b38-a51f-99342e63ceab</t>
  </si>
  <si>
    <t>http://r.socialstudio.radian6.com/6ab7f28a-f208-4710-88e5-04f8843a940e</t>
  </si>
  <si>
    <t>twitter.com</t>
  </si>
  <si>
    <t>bit.ly</t>
  </si>
  <si>
    <t>youtube.com</t>
  </si>
  <si>
    <t>sivasankar.org</t>
  </si>
  <si>
    <t>lwv.org</t>
  </si>
  <si>
    <t>lnkd.in</t>
  </si>
  <si>
    <t>apple.com</t>
  </si>
  <si>
    <t>vmware.com</t>
  </si>
  <si>
    <t>co.uk</t>
  </si>
  <si>
    <t>radian6.com</t>
  </si>
  <si>
    <t>mailchi.mp</t>
  </si>
  <si>
    <t>dellemc.com</t>
  </si>
  <si>
    <t>sovlabs.com</t>
  </si>
  <si>
    <t>lnkd.in lnkd.in</t>
  </si>
  <si>
    <t>instagram.com</t>
  </si>
  <si>
    <t>snopes.com</t>
  </si>
  <si>
    <t>blogspot.com</t>
  </si>
  <si>
    <t>texastribune.org</t>
  </si>
  <si>
    <t>houstonchronicle.com</t>
  </si>
  <si>
    <t>letamericavote.org</t>
  </si>
  <si>
    <t>thehill.com</t>
  </si>
  <si>
    <t>facebook.com</t>
  </si>
  <si>
    <t>gbagbo.et</t>
  </si>
  <si>
    <t>rubrik.com</t>
  </si>
  <si>
    <t>rubrik.com twitter.com</t>
  </si>
  <si>
    <t>vra 1844nomore</t>
  </si>
  <si>
    <t>vra</t>
  </si>
  <si>
    <t>lwv</t>
  </si>
  <si>
    <t>exrates exchange cryptocurrency vra</t>
  </si>
  <si>
    <t>paveact vra votersuppression protectourvotes</t>
  </si>
  <si>
    <t>paveact</t>
  </si>
  <si>
    <t>vra howdidthisgetthroughqa</t>
  </si>
  <si>
    <t>yqm vra letsgettothebeach</t>
  </si>
  <si>
    <t>cpi france</t>
  </si>
  <si>
    <t>takeaction climatechange vra bluewave resist</t>
  </si>
  <si>
    <t>viewfrommyoffice vra vro automation</t>
  </si>
  <si>
    <t>citizensunited vra</t>
  </si>
  <si>
    <t>automation vmware vrealizeautomation vra</t>
  </si>
  <si>
    <t>lwv vra txlege</t>
  </si>
  <si>
    <t>mall lebanon interior rendering visualization architecture design interiordesign florida orlando usa uae 3d kuwait qatar landscapearchitecture architecturalvisualsation 3drender modeling autodesk 3dsmax render vra</t>
  </si>
  <si>
    <t>youtubesecrets vra</t>
  </si>
  <si>
    <t>nintendoswitch vra youtubesecrets</t>
  </si>
  <si>
    <t>nintendoswitch vra</t>
  </si>
  <si>
    <t>spread スプレッド vra</t>
  </si>
  <si>
    <t>vra vro</t>
  </si>
  <si>
    <t>rankedchoicevoting</t>
  </si>
  <si>
    <t>whitaker votingrightsact scotus vra whitakerhearing housejudiciarycommittee</t>
  </si>
  <si>
    <t>civ225</t>
  </si>
  <si>
    <t>cfa</t>
  </si>
  <si>
    <t>atmrma vra</t>
  </si>
  <si>
    <t>electiondayholiday wethepeople wematter yourvotematters vra vote</t>
  </si>
  <si>
    <t>il y a sans maintien bac été bon le mais vra</t>
  </si>
  <si>
    <t>vra citizensunited</t>
  </si>
  <si>
    <t>timetoconquer vra</t>
  </si>
  <si>
    <t>rankedchoicevoting vra</t>
  </si>
  <si>
    <t>vra blackhistorymonth2019</t>
  </si>
  <si>
    <t>vrealize automation vra</t>
  </si>
  <si>
    <t>vrealize automation vra codestream vro orchestrator kubernetes pks pivotal container sdn nsx cna cas</t>
  </si>
  <si>
    <t>it vrops vra</t>
  </si>
  <si>
    <t>vmware vrealize automation vra</t>
  </si>
  <si>
    <t>lwv vra</t>
  </si>
  <si>
    <t>hillaryclinton</t>
  </si>
  <si>
    <t>it vrops vra vrni</t>
  </si>
  <si>
    <t>vra vrops vrni</t>
  </si>
  <si>
    <t>hillaryclinton vra votersuppression</t>
  </si>
  <si>
    <t>vra sejafoda caiocarneiro pensamentododia</t>
  </si>
  <si>
    <t>vmware vrealize automation vra dellemc</t>
  </si>
  <si>
    <t>quartaligadajusticasdv quartadetremurasdv quartaelitedosdv vrá</t>
  </si>
  <si>
    <t>vra critlibs libchat libraryjobs datalibs hireme visualresources</t>
  </si>
  <si>
    <t>thingsliberalsdontsay vawa vra dreamact equalmarriage</t>
  </si>
  <si>
    <t>terraform vra cloudforms</t>
  </si>
  <si>
    <t>uefa vra realmadrid</t>
  </si>
  <si>
    <t>vmware vrealize automation vra dellemcprotect automation orchestration baas vmware vrealizesuite iwork4dell</t>
  </si>
  <si>
    <t>vro vra</t>
  </si>
  <si>
    <t>vrlcm vra vrlcm</t>
  </si>
  <si>
    <t>vra vexpert vexpertnsx</t>
  </si>
  <si>
    <t>policyracism vra votersupression disparities morningjoe</t>
  </si>
  <si>
    <t>votingrightsact stoppolicyracism vra greennewdeal</t>
  </si>
  <si>
    <t>vra hr1 forthepeopleact</t>
  </si>
  <si>
    <t>votingrights voterpurge vra txsen votersuppression txsos txlege</t>
  </si>
  <si>
    <t>bushgore citizensunited vra</t>
  </si>
  <si>
    <t>vra cloud extensibility docker puppet ipam dns paas saas iaas tarform yaml ci artifactory</t>
  </si>
  <si>
    <t>rehabilitationmedicine vra umcg</t>
  </si>
  <si>
    <t>runnsx vrli vrni vra pks</t>
  </si>
  <si>
    <t>february sunny vra valeroyal abbey golfcourse golfclub clubhouse fairway northwich winsford hartford weaverham cuddington sandiway</t>
  </si>
  <si>
    <t>vra vra4u</t>
  </si>
  <si>
    <t>vra mncopsvra</t>
  </si>
  <si>
    <t>vra votingrightsact</t>
  </si>
  <si>
    <t>voterid vra</t>
  </si>
  <si>
    <t>hra vra netneutrality</t>
  </si>
  <si>
    <t>vra cloudmanagement</t>
  </si>
  <si>
    <t>vmware vrealize automation vra dellemcprotect automation orchestration baas vmware vrealizesuite</t>
  </si>
  <si>
    <t>hra vra netneutrality endcensorship notpp</t>
  </si>
  <si>
    <t>lwv vra vote</t>
  </si>
  <si>
    <t>lwv votingrights vra</t>
  </si>
  <si>
    <t>lwv vra democracy</t>
  </si>
  <si>
    <t>vote2018 vra</t>
  </si>
  <si>
    <t>mncopsvra sapd follow twitter ridealong vra lesm livepd letsgo lauderdalemn stanthonymn</t>
  </si>
  <si>
    <t>vra cloudforms terraform</t>
  </si>
  <si>
    <t>giveustheballot votingrightsact vra racialdiscrimination gerrymandering redrawthoselines bluewave</t>
  </si>
  <si>
    <t>joyeuxanniversaire vra rezopanacom</t>
  </si>
  <si>
    <t>cfa vra rezopanacom</t>
  </si>
  <si>
    <t>civ225 vra rezopanacom</t>
  </si>
  <si>
    <t>paris cfa vra rezopanacom</t>
  </si>
  <si>
    <t>cfa cfa vra rezopanacom</t>
  </si>
  <si>
    <t>cpi france vra rezopanacom</t>
  </si>
  <si>
    <t>vra rezopanacom</t>
  </si>
  <si>
    <t>italie france vra rezopanacom</t>
  </si>
  <si>
    <t>paris concertlive vra rezopanacom</t>
  </si>
  <si>
    <t>djahiripress ibiekissè djahiripress djahiripress vra</t>
  </si>
  <si>
    <t>belgique laurentgbagbo vra rezopanacom</t>
  </si>
  <si>
    <t>civ225 rhdp vra rezopanacom</t>
  </si>
  <si>
    <t>civ225 mentdingue vra rezopanacom</t>
  </si>
  <si>
    <t>vmware vcp vra</t>
  </si>
  <si>
    <t>slavery rape sodomny atrocities genocide institutionalizedracism massincarceration blackcodes freedmanbureau polltaxes jimcrow willielynch segregation redlinning vra gerrymandering killercops domesticterrorists usaapartheid</t>
  </si>
  <si>
    <t>slavery rape sodomny genocide atrocities blackcodes freedmanbureau jimcrow willylynch kkk segregation pollingtax redlining massincareceration killercops vra gerrymandering voterpurge inequality usaapartheid</t>
  </si>
  <si>
    <t>slavery genocide atrocities rape sodoymn lynching blackcodes jimcrow kkk freedmanbureau pollingtax segregation massincarceration redlining killercops vra gerrymandering voterid voterpurge usaapartheid inequality repatation</t>
  </si>
  <si>
    <t>policies laws slavery jimcrow kkk polltaxes blackcodes freedombureau segregation redlining discrimination voterpurge gerrymandering killercops vra gentrification</t>
  </si>
  <si>
    <t>terraform vra cloudforms rubrikbuild</t>
  </si>
  <si>
    <t>vra cloudforms terraform rubrikbuild</t>
  </si>
  <si>
    <t>https://pbs.twimg.com/media/Dy0XqkNXQAA-tbE.jpg</t>
  </si>
  <si>
    <t>https://pbs.twimg.com/media/Dy1DcQNWkAMnETS.jpg</t>
  </si>
  <si>
    <t>https://pbs.twimg.com/media/Dy3GsO_UcAAJdvP.jpg</t>
  </si>
  <si>
    <t>https://pbs.twimg.com/media/DzFGLYwXcAErCuN.jpg</t>
  </si>
  <si>
    <t>https://pbs.twimg.com/media/DzG61CaWsAAdvny.jpg</t>
  </si>
  <si>
    <t>https://pbs.twimg.com/media/Dy4X6FyW0AAxxRs.png</t>
  </si>
  <si>
    <t>https://pbs.twimg.com/media/DzOGfHHVAAAnTbx.jpg</t>
  </si>
  <si>
    <t>https://pbs.twimg.com/media/DzQM62QWsAI0BTj.jpg</t>
  </si>
  <si>
    <t>https://pbs.twimg.com/media/DzS3VzJUwAU4yHX.jpg</t>
  </si>
  <si>
    <t>https://pbs.twimg.com/media/BR5EM9ACcAERMhb.jpg</t>
  </si>
  <si>
    <t>https://pbs.twimg.com/ext_tw_video_thumb/1095800241457029120/pu/img/BixE9ldl2Ru3Vvh6.jpg</t>
  </si>
  <si>
    <t>https://pbs.twimg.com/media/DzTINlQV4AAfOC_.jpg</t>
  </si>
  <si>
    <t>https://pbs.twimg.com/media/DzUAHzqVAAAmIP_.jpg</t>
  </si>
  <si>
    <t>https://pbs.twimg.com/media/DzUpH7zUUAEwGiN.jpg</t>
  </si>
  <si>
    <t>https://pbs.twimg.com/media/DzW_wqnVYAAv_PN.jpg</t>
  </si>
  <si>
    <t>https://pbs.twimg.com/media/DzUG-FPV4AA49Ga.png</t>
  </si>
  <si>
    <t>https://pbs.twimg.com/media/Dzb5f_lWoAAX1Qo.jpg</t>
  </si>
  <si>
    <t>https://pbs.twimg.com/tweet_video_thumb/DzePaAlW0AIPbb6.jpg</t>
  </si>
  <si>
    <t>https://pbs.twimg.com/media/DzezkLzX4AMcI20.jpg</t>
  </si>
  <si>
    <t>https://pbs.twimg.com/media/CojYZyxUEAEC1au.jpg</t>
  </si>
  <si>
    <t>https://pbs.twimg.com/media/DzOonIxUcAAwOTg.jpg</t>
  </si>
  <si>
    <t>https://pbs.twimg.com/media/CswtrLPXEAEUtC5.jpg</t>
  </si>
  <si>
    <t>https://pbs.twimg.com/media/DzdxI5nW0AAHD73.jpg</t>
  </si>
  <si>
    <t>https://pbs.twimg.com/media/DziTtlDXgAEewQ-.png</t>
  </si>
  <si>
    <t>https://pbs.twimg.com/media/DHAugBKUQAAZVfe.jpg</t>
  </si>
  <si>
    <t>https://pbs.twimg.com/ext_tw_video_thumb/1096816673619886081/pu/img/7ryhQ5JkMTeqeBbZ.jpg</t>
  </si>
  <si>
    <t>https://pbs.twimg.com/media/Dy4IiFkX0AMMbxj.jpg</t>
  </si>
  <si>
    <t>https://pbs.twimg.com/media/Dy4QsJbWsAAp1YP.jpg</t>
  </si>
  <si>
    <t>https://pbs.twimg.com/media/DzHBTt9WwAAKIAB.jpg</t>
  </si>
  <si>
    <t>https://pbs.twimg.com/media/DzMEGm3X4AAaPcC.jpg</t>
  </si>
  <si>
    <t>https://pbs.twimg.com/media/DzG2mEZWkAA5PJe.jpg</t>
  </si>
  <si>
    <t>https://pbs.twimg.com/media/DzPcUAqXgAYf_pp.jpg</t>
  </si>
  <si>
    <t>https://pbs.twimg.com/media/DzTisEHWoAk9X7a.jpg</t>
  </si>
  <si>
    <t>https://pbs.twimg.com/media/Dyyn316WkAAXM9E.jpg</t>
  </si>
  <si>
    <t>https://pbs.twimg.com/media/Dy9Vl8PWoAA1Cu-.jpg</t>
  </si>
  <si>
    <t>https://pbs.twimg.com/media/DzDsJQWX4AEgf_0.jpg</t>
  </si>
  <si>
    <t>https://pbs.twimg.com/media/DzZ0anPXcAADupq.jpg</t>
  </si>
  <si>
    <t>https://pbs.twimg.com/media/DzhJBVmX0AAPIiU.jpg</t>
  </si>
  <si>
    <t>https://pbs.twimg.com/media/DzpOhexWwAcEi84.jpg</t>
  </si>
  <si>
    <t>https://pbs.twimg.com/media/DyrFdrLX4AE4YXN.jpg</t>
  </si>
  <si>
    <t>https://pbs.twimg.com/media/Dzg9MtxXQAETB_k.jpg</t>
  </si>
  <si>
    <t>https://pbs.twimg.com/media/DzhaiwbX4AE5ybH.jpg</t>
  </si>
  <si>
    <t>https://pbs.twimg.com/media/Dyv_kMYXgAU_LVS.jpg</t>
  </si>
  <si>
    <t>https://pbs.twimg.com/media/Dy0jmV9XQAAsDqE.jpg</t>
  </si>
  <si>
    <t>https://pbs.twimg.com/media/Dy66Gu6W0AItAQ6.jpg</t>
  </si>
  <si>
    <t>https://pbs.twimg.com/media/Dy7EUnmX0AIaO0y.jpg</t>
  </si>
  <si>
    <t>https://pbs.twimg.com/media/Dy9X4THXgAAc8EV.jpg</t>
  </si>
  <si>
    <t>https://pbs.twimg.com/media/DzCsdb-W0AUAVdy.jpg</t>
  </si>
  <si>
    <t>https://pbs.twimg.com/media/DzIBaxdW0AEijsH.jpg</t>
  </si>
  <si>
    <t>https://pbs.twimg.com/media/DzJC7n9WsAI0rKO.jpg</t>
  </si>
  <si>
    <t>https://pbs.twimg.com/media/DzNYkG7XgAApBeF.jpg</t>
  </si>
  <si>
    <t>https://pbs.twimg.com/media/DzTVwJuXQAEFMew.jpg</t>
  </si>
  <si>
    <t>https://pbs.twimg.com/media/DzTgaJbW0AEkq1j.jpg</t>
  </si>
  <si>
    <t>https://pbs.twimg.com/media/DzXWnvUWwAUTxsT.jpg</t>
  </si>
  <si>
    <t>https://pbs.twimg.com/media/DzNvTD8UYAEl7r-.jpg</t>
  </si>
  <si>
    <t>https://pbs.twimg.com/media/DzUK1BDWoAAQ_ge.jpg</t>
  </si>
  <si>
    <t>https://pbs.twimg.com/media/DzjRKybXQAEW_t3.jpg</t>
  </si>
  <si>
    <t>https://pbs.twimg.com/media/DzdOnBLVAAAteVP.png</t>
  </si>
  <si>
    <t>https://pbs.twimg.com/tweet_video_thumb/DzTW5aHWoAU2nlW.jpg</t>
  </si>
  <si>
    <t>https://pbs.twimg.com/media/DzfshyKWsAEclQU.jpg</t>
  </si>
  <si>
    <t>http://pbs.twimg.com/profile_images/643527686078504960/u1k_5vkI_normal.jpg</t>
  </si>
  <si>
    <t>http://pbs.twimg.com/profile_images/797063724754436096/ookwE9v9_normal.jpg</t>
  </si>
  <si>
    <t>http://pbs.twimg.com/profile_images/938877709349990400/rUFtqN8Y_normal.jpg</t>
  </si>
  <si>
    <t>http://pbs.twimg.com/profile_images/792740006909480960/LpN0IMir_normal.jpg</t>
  </si>
  <si>
    <t>http://pbs.twimg.com/profile_images/1096119446370828288/XNV7R0he_normal.png</t>
  </si>
  <si>
    <t>http://pbs.twimg.com/profile_images/1091502500035743745/ctKtcpVW_normal.jpg</t>
  </si>
  <si>
    <t>http://pbs.twimg.com/profile_images/651216379870253056/yU6cJnH__normal.jpg</t>
  </si>
  <si>
    <t>http://pbs.twimg.com/profile_images/1042115089267085312/uUe3E6Er_normal.jpg</t>
  </si>
  <si>
    <t>http://pbs.twimg.com/profile_images/378800000451505954/e5588fd34207fe546f41a6894d9d0b1b_normal.jpeg</t>
  </si>
  <si>
    <t>http://pbs.twimg.com/profile_images/1091008510320672768/cDMNuSJS_normal.jpg</t>
  </si>
  <si>
    <t>http://pbs.twimg.com/profile_images/847492708482428929/Fo2Bs1Bi_normal.jpg</t>
  </si>
  <si>
    <t>http://pbs.twimg.com/profile_images/1082093799499804675/WWpNUQXW_normal.jpg</t>
  </si>
  <si>
    <t>http://abs.twimg.com/sticky/default_profile_images/default_profile_normal.png</t>
  </si>
  <si>
    <t>http://pbs.twimg.com/profile_images/1090039533402492930/vq-fbbj4_normal.jpg</t>
  </si>
  <si>
    <t>http://pbs.twimg.com/profile_images/727343858451943424/rMjlIegK_normal.jpg</t>
  </si>
  <si>
    <t>http://pbs.twimg.com/profile_images/1070606884456026114/ebOSIyvl_normal.jpg</t>
  </si>
  <si>
    <t>http://pbs.twimg.com/profile_images/1088694532051484672/4GFInyQf_normal.jpg</t>
  </si>
  <si>
    <t>http://pbs.twimg.com/profile_images/442045377412616192/DVAc-WFW_normal.jpeg</t>
  </si>
  <si>
    <t>http://pbs.twimg.com/profile_images/1038310443679330305/t4vXa3ST_normal.jpg</t>
  </si>
  <si>
    <t>http://pbs.twimg.com/profile_images/807960810274324480/DAlmnim1_normal.jpg</t>
  </si>
  <si>
    <t>http://pbs.twimg.com/profile_images/1069596809939447808/YohlfPyy_normal.jpg</t>
  </si>
  <si>
    <t>http://pbs.twimg.com/profile_images/825817308073492481/WmGV0hSp_normal.jpg</t>
  </si>
  <si>
    <t>http://pbs.twimg.com/profile_images/858144554213675008/AndUVzKz_normal.jpg</t>
  </si>
  <si>
    <t>http://pbs.twimg.com/profile_images/839931026784686080/AnttZalF_normal.jpg</t>
  </si>
  <si>
    <t>http://pbs.twimg.com/profile_images/977913939559411712/thWhWNDg_normal.jpg</t>
  </si>
  <si>
    <t>http://pbs.twimg.com/profile_images/1011528377231081472/S30t4Ufz_normal.jpg</t>
  </si>
  <si>
    <t>http://pbs.twimg.com/profile_images/1034814335275728896/oijiEleF_normal.jpg</t>
  </si>
  <si>
    <t>http://pbs.twimg.com/profile_images/816749472684224512/bx9tnlM1_normal.jpg</t>
  </si>
  <si>
    <t>http://pbs.twimg.com/profile_images/1091341074906390528/56ePIiKx_normal.jpg</t>
  </si>
  <si>
    <t>http://pbs.twimg.com/profile_images/799359575766003714/KRlnBDsz_normal.jpg</t>
  </si>
  <si>
    <t>http://pbs.twimg.com/profile_images/724671790308569089/2SFifiKS_normal.jpg</t>
  </si>
  <si>
    <t>http://pbs.twimg.com/profile_images/1902848067/LGsMom_normal.jpg</t>
  </si>
  <si>
    <t>http://pbs.twimg.com/profile_images/841063207594790912/GkqEOjwE_normal.jpg</t>
  </si>
  <si>
    <t>http://pbs.twimg.com/profile_images/823517336347021313/o39RC21y_normal.jpg</t>
  </si>
  <si>
    <t>http://pbs.twimg.com/profile_images/933430854419873794/Jx31WPty_normal.jpg</t>
  </si>
  <si>
    <t>http://pbs.twimg.com/profile_images/858073700733562880/0J0TO-gH_normal.jpg</t>
  </si>
  <si>
    <t>http://pbs.twimg.com/profile_images/909038262643253248/v8_sc34__normal.jpg</t>
  </si>
  <si>
    <t>http://pbs.twimg.com/profile_images/785486263231057922/_0vy-eZv_normal.jpg</t>
  </si>
  <si>
    <t>http://pbs.twimg.com/profile_images/875284006744600577/MCa5A184_normal.jpg</t>
  </si>
  <si>
    <t>http://pbs.twimg.com/profile_images/879734242254704641/3EW9bmX3_normal.jpg</t>
  </si>
  <si>
    <t>http://pbs.twimg.com/profile_images/1052026373286576128/rANrR_Rg_normal.jpg</t>
  </si>
  <si>
    <t>http://pbs.twimg.com/profile_images/913831592421969920/02kavX6g_normal.jpg</t>
  </si>
  <si>
    <t>http://pbs.twimg.com/profile_images/1056316455950655489/By2uNFWU_normal.jpg</t>
  </si>
  <si>
    <t>http://pbs.twimg.com/profile_images/821023773855977472/hnZDVnRo_normal.jpg</t>
  </si>
  <si>
    <t>http://pbs.twimg.com/profile_images/1055996547920486402/Z0cSK89n_normal.jpg</t>
  </si>
  <si>
    <t>http://pbs.twimg.com/profile_images/933479518467010560/GkUvNwZ8_normal.jpg</t>
  </si>
  <si>
    <t>http://pbs.twimg.com/profile_images/966757010757873665/0qWJfyX4_normal.jpg</t>
  </si>
  <si>
    <t>http://pbs.twimg.com/profile_images/1051548564835446795/Q_RNg628_normal.jpg</t>
  </si>
  <si>
    <t>http://pbs.twimg.com/profile_images/1014548769323417600/Y_VkVk1k_normal.jpg</t>
  </si>
  <si>
    <t>http://pbs.twimg.com/profile_images/1075435323708997632/iwN0qttM_normal.jpg</t>
  </si>
  <si>
    <t>http://pbs.twimg.com/profile_images/825362896074858498/jg8MfMmw_normal.jpg</t>
  </si>
  <si>
    <t>http://pbs.twimg.com/profile_images/277608165/h_ad_small_normal.jpg</t>
  </si>
  <si>
    <t>http://pbs.twimg.com/profile_images/612444243064307712/QHeGB4e2_normal.jpg</t>
  </si>
  <si>
    <t>http://pbs.twimg.com/profile_images/948600478555713537/aOIOOV2L_normal.jpg</t>
  </si>
  <si>
    <t>http://pbs.twimg.com/profile_images/1029286462074716160/lnQkltAR_normal.jpg</t>
  </si>
  <si>
    <t>http://pbs.twimg.com/profile_images/855454664195588100/LTyASYkR_normal.jpg</t>
  </si>
  <si>
    <t>http://pbs.twimg.com/profile_images/1012118783924817922/tbioYqdz_normal.jpg</t>
  </si>
  <si>
    <t>http://pbs.twimg.com/profile_images/1019006775712890880/qPAmFeRg_normal.jpg</t>
  </si>
  <si>
    <t>http://pbs.twimg.com/profile_images/967507605299060737/bu35ut7J_normal.jpg</t>
  </si>
  <si>
    <t>http://pbs.twimg.com/profile_images/1079195043/madmen_icon_normal.jpg</t>
  </si>
  <si>
    <t>http://pbs.twimg.com/profile_images/945334721273389056/_KJS9lat_normal.jpg</t>
  </si>
  <si>
    <t>http://pbs.twimg.com/profile_images/1835571068/image_normal.jpg</t>
  </si>
  <si>
    <t>http://pbs.twimg.com/profile_images/951629128951721986/g5PCLlcE_normal.jpg</t>
  </si>
  <si>
    <t>http://pbs.twimg.com/profile_images/825205370461237248/gCV7uLop_normal.jpg</t>
  </si>
  <si>
    <t>http://pbs.twimg.com/profile_images/838858888355151872/Cqatw-hr_normal.jpg</t>
  </si>
  <si>
    <t>http://pbs.twimg.com/profile_images/983774907812036609/pdI_kOQ0_normal.jpg</t>
  </si>
  <si>
    <t>http://pbs.twimg.com/profile_images/750930809515757572/BHKtCuPG_normal.jpg</t>
  </si>
  <si>
    <t>http://pbs.twimg.com/profile_images/52068547/wiziq_pic_normal.jpg</t>
  </si>
  <si>
    <t>http://pbs.twimg.com/profile_images/697073196487602178/0LVPKqcU_normal.jpg</t>
  </si>
  <si>
    <t>http://pbs.twimg.com/profile_images/1851207508/image_normal.jpg</t>
  </si>
  <si>
    <t>http://pbs.twimg.com/profile_images/998567033745821697/zVfydzQm_normal.jpg</t>
  </si>
  <si>
    <t>http://pbs.twimg.com/profile_images/1079539988327485440/o9qj_Slt_normal.jpg</t>
  </si>
  <si>
    <t>http://pbs.twimg.com/profile_images/1188934453/88495707-33f8-4cfc-bda2-7f29f794b9d9_normal.png</t>
  </si>
  <si>
    <t>http://pbs.twimg.com/profile_images/883432502370738178/LSpnN88Z_normal.jpg</t>
  </si>
  <si>
    <t>http://pbs.twimg.com/profile_images/833129478230523905/e9LERiJb_normal.jpg</t>
  </si>
  <si>
    <t>http://pbs.twimg.com/profile_images/766765819707682816/STwugV6L_normal.jpg</t>
  </si>
  <si>
    <t>http://pbs.twimg.com/profile_images/1047472565164417024/IEB8cNk7_normal.jpg</t>
  </si>
  <si>
    <t>http://pbs.twimg.com/profile_images/868093792431128576/CouUGnl4_normal.jpg</t>
  </si>
  <si>
    <t>http://pbs.twimg.com/profile_images/572218169839910912/plOvMpxm_normal.jpeg</t>
  </si>
  <si>
    <t>http://pbs.twimg.com/profile_images/999895984372043776/2f7POync_normal.jpg</t>
  </si>
  <si>
    <t>http://pbs.twimg.com/profile_images/679430533181378562/90Nk7gXZ_normal.jpg</t>
  </si>
  <si>
    <t>http://pbs.twimg.com/profile_images/247311429/G_Ann_Talbot_with_glasses_normal.jpg</t>
  </si>
  <si>
    <t>http://pbs.twimg.com/profile_images/1074070968170102784/mTt7Zz-7_normal.jpg</t>
  </si>
  <si>
    <t>http://pbs.twimg.com/profile_images/1068529517789089792/2Xyp1IC0_normal.jpg</t>
  </si>
  <si>
    <t>http://pbs.twimg.com/profile_images/733392739727892480/08AONDQS_normal.jpg</t>
  </si>
  <si>
    <t>http://pbs.twimg.com/profile_images/1090517695303479296/aPlVyWON_normal.jpg</t>
  </si>
  <si>
    <t>http://pbs.twimg.com/profile_images/1062932270137380864/i7zykZWw_normal.jpg</t>
  </si>
  <si>
    <t>http://pbs.twimg.com/profile_images/1081761026297614336/YzuEwSlu_normal.jpg</t>
  </si>
  <si>
    <t>http://pbs.twimg.com/profile_images/854615378756075520/-gGiIG_o_normal.jpg</t>
  </si>
  <si>
    <t>http://pbs.twimg.com/profile_images/1081265846402641920/-eeintJI_normal.jpg</t>
  </si>
  <si>
    <t>http://pbs.twimg.com/profile_images/1814931853/Untitled-2_normal.jpg</t>
  </si>
  <si>
    <t>http://pbs.twimg.com/profile_images/436263277568331776/Rn1hmHlX_normal.jpeg</t>
  </si>
  <si>
    <t>http://pbs.twimg.com/profile_images/1056743886155104256/yAvS4Y6n_normal.jpg</t>
  </si>
  <si>
    <t>http://pbs.twimg.com/profile_images/1036293484146294784/Rr9tW2OE_normal.jpg</t>
  </si>
  <si>
    <t>http://pbs.twimg.com/profile_images/806685087970430976/-sL_ynEW_normal.jpg</t>
  </si>
  <si>
    <t>http://pbs.twimg.com/profile_images/1089256903371296768/yB6QGcz2_normal.jpg</t>
  </si>
  <si>
    <t>http://pbs.twimg.com/profile_images/1093627893110824961/ETAXhquF_normal.jpg</t>
  </si>
  <si>
    <t>http://pbs.twimg.com/profile_images/855187736969400320/ED_vtQgZ_normal.jpg</t>
  </si>
  <si>
    <t>http://pbs.twimg.com/profile_images/1080574839470075920/I7odptWR_normal.jpg</t>
  </si>
  <si>
    <t>http://pbs.twimg.com/profile_images/968050484891258881/91HSkiQQ_normal.jpg</t>
  </si>
  <si>
    <t>http://pbs.twimg.com/profile_images/812334733459853312/QMSiBtxt_normal.jpg</t>
  </si>
  <si>
    <t>http://pbs.twimg.com/profile_images/378800000108144130/3bd7f171364c4f13b57a6e5de814b6c2_normal.jpeg</t>
  </si>
  <si>
    <t>http://pbs.twimg.com/profile_images/1062975791904878592/rm3cJdht_normal.jpg</t>
  </si>
  <si>
    <t>http://pbs.twimg.com/profile_images/1022213388578037760/6DOMpXCw_normal.jpg</t>
  </si>
  <si>
    <t>http://pbs.twimg.com/profile_images/981586330642800640/kxdqG6j8_normal.jpg</t>
  </si>
  <si>
    <t>http://pbs.twimg.com/profile_images/1076443744730267653/lnoQAqLb_normal.jpg</t>
  </si>
  <si>
    <t>http://pbs.twimg.com/profile_images/1019728722302099456/Ja2pyoBb_normal.jpg</t>
  </si>
  <si>
    <t>http://pbs.twimg.com/profile_images/999470118693318656/dBKxtM1J_normal.jpg</t>
  </si>
  <si>
    <t>http://pbs.twimg.com/profile_images/1089299346229669888/7d4xKrWd_normal.jpg</t>
  </si>
  <si>
    <t>http://pbs.twimg.com/profile_images/1082819846176456704/fU8F5Jap_normal.jpg</t>
  </si>
  <si>
    <t>http://pbs.twimg.com/profile_images/780991136668192769/OxU62jNH_normal.jpg</t>
  </si>
  <si>
    <t>http://pbs.twimg.com/profile_images/905011819475070976/3J0Jo8rN_normal.jpg</t>
  </si>
  <si>
    <t>http://pbs.twimg.com/profile_images/921434597900128256/rcREOAwv_normal.jpg</t>
  </si>
  <si>
    <t>http://pbs.twimg.com/profile_images/1021063885506277376/h1iatNBm_normal.jpg</t>
  </si>
  <si>
    <t>http://pbs.twimg.com/profile_images/705362774579355648/pZG8umXq_normal.jpg</t>
  </si>
  <si>
    <t>http://pbs.twimg.com/profile_images/952569279840370688/1cD0Xds4_normal.jpg</t>
  </si>
  <si>
    <t>http://pbs.twimg.com/profile_images/965877996145070081/wclzMLny_normal.jpg</t>
  </si>
  <si>
    <t>http://pbs.twimg.com/profile_images/1067948997833183232/6Kn-OkxD_normal.jpg</t>
  </si>
  <si>
    <t>http://pbs.twimg.com/profile_images/818472823802961921/sJJmBmZ8_normal.jpg</t>
  </si>
  <si>
    <t>http://pbs.twimg.com/profile_images/990224591405527040/OxyhZW3W_normal.jpg</t>
  </si>
  <si>
    <t>http://pbs.twimg.com/profile_images/861601187048689664/kbBfnQ9k_normal.jpg</t>
  </si>
  <si>
    <t>http://pbs.twimg.com/profile_images/843627590485262337/f2G4DofY_normal.jpg</t>
  </si>
  <si>
    <t>http://pbs.twimg.com/profile_images/884587937156939776/fQSBvtDY_normal.jpg</t>
  </si>
  <si>
    <t>http://pbs.twimg.com/profile_images/1083697793611505665/BS1Kx_xa_normal.jpg</t>
  </si>
  <si>
    <t>http://pbs.twimg.com/profile_images/896973584505204736/Qdlx_WIk_normal.jpg</t>
  </si>
  <si>
    <t>http://pbs.twimg.com/profile_images/1082815479683694595/3aZNG8s8_normal.jpg</t>
  </si>
  <si>
    <t>http://pbs.twimg.com/profile_images/638115934612385793/gNYoWNiy_normal.jpg</t>
  </si>
  <si>
    <t>http://pbs.twimg.com/profile_images/1069605608171565056/euMUv1cj_normal.jpg</t>
  </si>
  <si>
    <t>http://pbs.twimg.com/profile_images/2856735447/c3030a37989e0af8d977af07a0752e9e_normal.jpeg</t>
  </si>
  <si>
    <t>http://pbs.twimg.com/profile_images/1021893654183464961/JZK9dGxY_normal.jpg</t>
  </si>
  <si>
    <t>http://pbs.twimg.com/profile_images/1073123880376528896/nPk69nAc_normal.jpg</t>
  </si>
  <si>
    <t>http://pbs.twimg.com/profile_images/1095856226712342529/cxpMF9qs_normal.jpg</t>
  </si>
  <si>
    <t>http://pbs.twimg.com/profile_images/687561299010535424/zo7WBuwf_normal.jpg</t>
  </si>
  <si>
    <t>http://pbs.twimg.com/profile_images/990247972276506624/77ZbP2j3_normal.jpg</t>
  </si>
  <si>
    <t>http://pbs.twimg.com/profile_images/2852296978/1aa0895acded6d4d18b8be83792a26e7_normal.jpeg</t>
  </si>
  <si>
    <t>http://pbs.twimg.com/profile_images/1087556195987148800/puJiV9z0_normal.jpg</t>
  </si>
  <si>
    <t>http://pbs.twimg.com/profile_images/1052737015500992512/3OBVjKKa_normal.jpg</t>
  </si>
  <si>
    <t>http://pbs.twimg.com/profile_images/1090092102313299968/5P1LgmPf_normal.jpg</t>
  </si>
  <si>
    <t>http://pbs.twimg.com/profile_images/1079798927912828928/gfwrk6eh_normal.jpg</t>
  </si>
  <si>
    <t>http://pbs.twimg.com/profile_images/994045270253035521/Lp0NcKRp_normal.jpg</t>
  </si>
  <si>
    <t>http://pbs.twimg.com/profile_images/1091461520423350272/Ls0Lzxhd_normal.jpg</t>
  </si>
  <si>
    <t>http://pbs.twimg.com/profile_images/995373132520329217/lpfZP0kM_normal.jpg</t>
  </si>
  <si>
    <t>http://pbs.twimg.com/profile_images/284207508/nested-icon_normal.jpg</t>
  </si>
  <si>
    <t>http://pbs.twimg.com/profile_images/936728921323855872/HnjLaDb5_normal.jpg</t>
  </si>
  <si>
    <t>http://pbs.twimg.com/profile_images/1096625938534674432/wRn_yBrC_normal.jpg</t>
  </si>
  <si>
    <t>http://pbs.twimg.com/profile_images/825801154290290688/J_Ulove__normal.jpg</t>
  </si>
  <si>
    <t>http://pbs.twimg.com/profile_images/1095849133481566209/JEjKL-2D_normal.jpg</t>
  </si>
  <si>
    <t>http://pbs.twimg.com/profile_images/886015938180636672/z8MsIsEs_normal.jpg</t>
  </si>
  <si>
    <t>http://pbs.twimg.com/profile_images/939187374889738240/5aw3Ku8K_normal.jpg</t>
  </si>
  <si>
    <t>http://pbs.twimg.com/profile_images/882709466298372102/3A2ON5Je_normal.jpg</t>
  </si>
  <si>
    <t>http://pbs.twimg.com/profile_images/934821054719057920/EGv0Kbk__normal.jpg</t>
  </si>
  <si>
    <t>http://pbs.twimg.com/profile_images/828326227404529664/wqDD1by7_normal.jpg</t>
  </si>
  <si>
    <t>http://pbs.twimg.com/profile_images/822590574826029057/lM1QzuwK_normal.jpg</t>
  </si>
  <si>
    <t>http://pbs.twimg.com/profile_images/965991668867649537/H_Dse3bp_normal.jpg</t>
  </si>
  <si>
    <t>http://pbs.twimg.com/profile_images/969879150218567682/ow-6EiSP_normal.jpg</t>
  </si>
  <si>
    <t>http://pbs.twimg.com/profile_images/884658914486140929/L0IZSEsI_normal.jpg</t>
  </si>
  <si>
    <t>http://pbs.twimg.com/profile_images/979460211973947392/Z7jiTVfc_normal.jpg</t>
  </si>
  <si>
    <t>http://pbs.twimg.com/profile_images/953429634573570050/lVa3XAtT_normal.jpg</t>
  </si>
  <si>
    <t>http://pbs.twimg.com/profile_images/1049522263953997829/a-jFqzFi_normal.jpg</t>
  </si>
  <si>
    <t>http://pbs.twimg.com/profile_images/705419393434386432/Fbsd22gQ_normal.jpg</t>
  </si>
  <si>
    <t>http://pbs.twimg.com/profile_images/903239126421528576/2ahX0wNW_normal.jpg</t>
  </si>
  <si>
    <t>http://pbs.twimg.com/profile_images/1053935215037636608/Td0uYIpX_normal.jpg</t>
  </si>
  <si>
    <t>http://pbs.twimg.com/profile_images/1095369424796901376/WhqFvTCA_normal.jpg</t>
  </si>
  <si>
    <t>http://pbs.twimg.com/profile_images/983407105154666496/c-xbloOg_normal.jpg</t>
  </si>
  <si>
    <t>http://pbs.twimg.com/profile_images/518594653117902848/MSWmnbZi_normal.png</t>
  </si>
  <si>
    <t>http://pbs.twimg.com/profile_images/1095533935835140097/EauhVDpK_normal.jpg</t>
  </si>
  <si>
    <t>http://pbs.twimg.com/profile_images/1007276686809788417/y3e0dJtq_normal.jpg</t>
  </si>
  <si>
    <t>http://pbs.twimg.com/profile_images/1048710162209488896/CB7ug00V_normal.jpg</t>
  </si>
  <si>
    <t>http://pbs.twimg.com/profile_images/727210317663477760/JUZXbEv4_normal.jpg</t>
  </si>
  <si>
    <t>http://pbs.twimg.com/profile_images/985591401961451527/hchQCYL7_normal.jpg</t>
  </si>
  <si>
    <t>http://pbs.twimg.com/profile_images/926579765426950144/eFRQATSa_normal.jpg</t>
  </si>
  <si>
    <t>http://pbs.twimg.com/profile_images/1078649407279718400/A-BXBTi6_normal.jpg</t>
  </si>
  <si>
    <t>http://pbs.twimg.com/profile_images/1047130102243385345/m_sV6S7e_normal.jpg</t>
  </si>
  <si>
    <t>http://pbs.twimg.com/profile_images/804110202190565376/QEb_awp2_normal.jpg</t>
  </si>
  <si>
    <t>http://pbs.twimg.com/profile_images/1032404796462911490/JF9GipPy_normal.jpg</t>
  </si>
  <si>
    <t>http://pbs.twimg.com/profile_images/798614249157312513/UBsRxZqy_normal.jpg</t>
  </si>
  <si>
    <t>http://pbs.twimg.com/profile_images/1044649557634641920/Vfyl4yOU_normal.jpg</t>
  </si>
  <si>
    <t>http://pbs.twimg.com/profile_images/1030146946076303360/M8lmNAas_normal.jpg</t>
  </si>
  <si>
    <t>http://pbs.twimg.com/profile_images/480926497729830912/Gbxk7aA1_normal.jpeg</t>
  </si>
  <si>
    <t>http://pbs.twimg.com/profile_images/1062518123029557248/P39h3Gxn_normal.jpg</t>
  </si>
  <si>
    <t>http://pbs.twimg.com/profile_images/706322352565424129/DzGo3Tga_normal.jpg</t>
  </si>
  <si>
    <t>http://pbs.twimg.com/profile_images/675566619494600704/GZQLoe8g_normal.jpg</t>
  </si>
  <si>
    <t>http://pbs.twimg.com/profile_images/538912950124167168/WndkrecP_normal.jpeg</t>
  </si>
  <si>
    <t>http://pbs.twimg.com/profile_images/888455142764359682/Pk_W06yh_normal.jpg</t>
  </si>
  <si>
    <t>http://pbs.twimg.com/profile_images/937346846954962944/65muGqvU_normal.jpg</t>
  </si>
  <si>
    <t>http://pbs.twimg.com/profile_images/1015287585785221120/gGciybeV_normal.jpg</t>
  </si>
  <si>
    <t>http://pbs.twimg.com/profile_images/1082348209811480576/369AL-aC_normal.jpg</t>
  </si>
  <si>
    <t>http://pbs.twimg.com/profile_images/635193611735334912/Y3ZOMLnA_normal.jpg</t>
  </si>
  <si>
    <t>http://pbs.twimg.com/profile_images/842048355630964737/fCDNmDK0_normal.jpg</t>
  </si>
  <si>
    <t>http://pbs.twimg.com/profile_images/968695523854004224/E7o-7Bcp_normal.jpg</t>
  </si>
  <si>
    <t>http://pbs.twimg.com/profile_images/884658628682055680/qmz_RPlt_normal.jpg</t>
  </si>
  <si>
    <t>http://pbs.twimg.com/profile_images/849702856005263360/CwQxbvBl_normal.jpg</t>
  </si>
  <si>
    <t>http://pbs.twimg.com/profile_images/677291669029433344/2OdBJk69_normal.jpg</t>
  </si>
  <si>
    <t>http://pbs.twimg.com/profile_images/1088746006425075712/RwzdlMeW_normal.jpg</t>
  </si>
  <si>
    <t>http://pbs.twimg.com/profile_images/539629254913191936/UtGGxArg_normal.jpeg</t>
  </si>
  <si>
    <t>http://pbs.twimg.com/profile_images/431931073153351681/BiIvBQF3_normal.jpeg</t>
  </si>
  <si>
    <t>http://pbs.twimg.com/profile_images/847360672316837888/TfMRn8Rf_normal.jpg</t>
  </si>
  <si>
    <t>http://pbs.twimg.com/profile_images/840312071053021190/a1OdqMsH_normal.jpg</t>
  </si>
  <si>
    <t>http://pbs.twimg.com/profile_images/3489946019/2ae6ac3f9070561b3e1a62e780a18425_normal.jpeg</t>
  </si>
  <si>
    <t>http://pbs.twimg.com/profile_images/3581903123/800cfcd450d8cf69a444ab1389d48c15_normal.jpeg</t>
  </si>
  <si>
    <t>http://pbs.twimg.com/profile_images/1007680899410997248/q1ox-JdI_normal.jpg</t>
  </si>
  <si>
    <t>http://pbs.twimg.com/profile_images/975564981436633090/NCbRvXis_normal.jpg</t>
  </si>
  <si>
    <t>http://pbs.twimg.com/profile_images/954396456764325888/YTFVhNMz_normal.jpg</t>
  </si>
  <si>
    <t>http://pbs.twimg.com/profile_images/1002022364127739904/9a-V1jWD_normal.jpg</t>
  </si>
  <si>
    <t>http://pbs.twimg.com/profile_images/757413388569849856/i9saTLEB_normal.jpg</t>
  </si>
  <si>
    <t>http://pbs.twimg.com/profile_images/820289996469006337/nJiIhe52_normal.jpg</t>
  </si>
  <si>
    <t>http://pbs.twimg.com/profile_images/459943701439987712/rZEWrmDX_normal.jpeg</t>
  </si>
  <si>
    <t>http://pbs.twimg.com/profile_images/1096592867047354368/0TF5yxx7_normal.png</t>
  </si>
  <si>
    <t>http://pbs.twimg.com/profile_images/974618860081987585/gBWQM-qE_normal.jpg</t>
  </si>
  <si>
    <t>http://pbs.twimg.com/profile_images/2726863283/2b5c3ec8ff3a18ca19f77063fbf7fc26_normal.jpeg</t>
  </si>
  <si>
    <t>http://pbs.twimg.com/profile_images/378800000742943236/e3aecdcfb9ae468a7aa5fdf45582e6a0_normal.jpeg</t>
  </si>
  <si>
    <t>http://pbs.twimg.com/profile_images/1090153437873012737/57ZGYqra_normal.jpg</t>
  </si>
  <si>
    <t>http://pbs.twimg.com/profile_images/593803027737387008/RLmHoyff_normal.png</t>
  </si>
  <si>
    <t>http://pbs.twimg.com/profile_images/1057283381107388416/XWjWtP9d_normal.jpg</t>
  </si>
  <si>
    <t>http://pbs.twimg.com/profile_images/969331682179502081/vYy7er_C_normal.jpg</t>
  </si>
  <si>
    <t>http://pbs.twimg.com/profile_images/1027186868624871424/1IMt28OM_normal.jpg</t>
  </si>
  <si>
    <t>http://pbs.twimg.com/profile_images/1062931042749710336/nhFn1HUt_normal.jpg</t>
  </si>
  <si>
    <t>http://pbs.twimg.com/profile_images/883841030277259264/kmoNdbs__normal.jpg</t>
  </si>
  <si>
    <t>http://pbs.twimg.com/profile_images/1096789343237271552/zYocrhcu_normal.jpg</t>
  </si>
  <si>
    <t>http://pbs.twimg.com/profile_images/1095084114741321728/6OG1QcO9_normal.jpg</t>
  </si>
  <si>
    <t>http://pbs.twimg.com/profile_images/417305777112485888/CPF1Z5Tw_normal.jpeg</t>
  </si>
  <si>
    <t>http://pbs.twimg.com/profile_images/3021658416/06fa512f78288c2aabcf45e416c14ee7_normal.jpeg</t>
  </si>
  <si>
    <t>http://pbs.twimg.com/profile_images/882674269053964288/dOnqFe6p_normal.jpg</t>
  </si>
  <si>
    <t>http://pbs.twimg.com/profile_images/922165789712683009/QFePCYhD_normal.jpg</t>
  </si>
  <si>
    <t>http://pbs.twimg.com/profile_images/972252589302669312/wIfgMBI0_normal.jpg</t>
  </si>
  <si>
    <t>http://pbs.twimg.com/profile_images/1096696453794353152/qzKxik5E_normal.jpg</t>
  </si>
  <si>
    <t>http://pbs.twimg.com/profile_images/749489951293583360/rHFDNJ9U_normal.jpg</t>
  </si>
  <si>
    <t>http://pbs.twimg.com/profile_images/875516130093301760/R4D9TPbS_normal.jpg</t>
  </si>
  <si>
    <t>http://pbs.twimg.com/profile_images/1045829157895032832/81sAQuJj_normal.jpg</t>
  </si>
  <si>
    <t>http://pbs.twimg.com/profile_images/730052553707245569/ZoIUcRdN_normal.jpg</t>
  </si>
  <si>
    <t>http://pbs.twimg.com/profile_images/975019042795806720/xV7KSyPF_normal.jpg</t>
  </si>
  <si>
    <t>http://pbs.twimg.com/profile_images/422934998560550912/0fAACReU_normal.jpeg</t>
  </si>
  <si>
    <t>http://pbs.twimg.com/profile_images/1031556419244322816/UueZnc9W_normal.jpg</t>
  </si>
  <si>
    <t>http://pbs.twimg.com/profile_images/1083888841612701696/zHwyj3w3_normal.jpg</t>
  </si>
  <si>
    <t>http://pbs.twimg.com/profile_images/434112778802970624/1kbRDyW4_normal.jpeg</t>
  </si>
  <si>
    <t>http://pbs.twimg.com/profile_images/794187300439728128/Q-zBc7pB_normal.jpg</t>
  </si>
  <si>
    <t>http://pbs.twimg.com/profile_images/1052621169638166528/KFcTcWcn_normal.jpg</t>
  </si>
  <si>
    <t>http://pbs.twimg.com/profile_images/1062791682859716608/iQunz5If_normal.jpg</t>
  </si>
  <si>
    <t>http://pbs.twimg.com/profile_images/1085053671711346688/_p_R6_C7_normal.jpg</t>
  </si>
  <si>
    <t>http://pbs.twimg.com/profile_images/266815071/S1030105_normal.JPG</t>
  </si>
  <si>
    <t>http://pbs.twimg.com/profile_images/917987072186769409/VqrDPH9w_normal.jpg</t>
  </si>
  <si>
    <t>http://pbs.twimg.com/profile_images/884672543780519937/V1A9oV4E_normal.jpg</t>
  </si>
  <si>
    <t>https://twitter.com/#!/ryanphaygood/status/1090980110151364608</t>
  </si>
  <si>
    <t>https://twitter.com/#!/vmugtr/status/1092737548009553920</t>
  </si>
  <si>
    <t>https://twitter.com/#!/nj_isj/status/1092774306390704130</t>
  </si>
  <si>
    <t>https://twitter.com/#!/learnerchris/status/1092777884035489792</t>
  </si>
  <si>
    <t>https://twitter.com/#!/bucyfortexas/status/1092780153195950080</t>
  </si>
  <si>
    <t>https://twitter.com/#!/cernovich/status/1092902492231385088</t>
  </si>
  <si>
    <t>https://twitter.com/#!/investinglegend/status/1092902848625557505</t>
  </si>
  <si>
    <t>https://twitter.com/#!/_yvonneburton/status/1092903335223533568</t>
  </si>
  <si>
    <t>https://twitter.com/#!/mvkevinb/status/1092903574940643343</t>
  </si>
  <si>
    <t>https://twitter.com/#!/robpalatchi/status/1092905397827055617</t>
  </si>
  <si>
    <t>https://twitter.com/#!/snowblasting/status/1092907119475486720</t>
  </si>
  <si>
    <t>https://twitter.com/#!/blackkingkeland/status/1092909282750808065</t>
  </si>
  <si>
    <t>https://twitter.com/#!/melissa04398727/status/1092919912060731397</t>
  </si>
  <si>
    <t>https://twitter.com/#!/elina_libertad/status/1092923542113603584</t>
  </si>
  <si>
    <t>https://twitter.com/#!/jdollar13/status/1092925154752188416</t>
  </si>
  <si>
    <t>https://twitter.com/#!/exrates_me/status/1092914020896522241</t>
  </si>
  <si>
    <t>https://twitter.com/#!/carlos69861930/status/1092925327431606273</t>
  </si>
  <si>
    <t>https://twitter.com/#!/mikepostman/status/1092936166133907457</t>
  </si>
  <si>
    <t>https://twitter.com/#!/maleng_art/status/1092997682551898113</t>
  </si>
  <si>
    <t>https://twitter.com/#!/maleng_art/status/1093336965888368640</t>
  </si>
  <si>
    <t>https://twitter.com/#!/chipzoller/status/1093337906004004864</t>
  </si>
  <si>
    <t>https://twitter.com/#!/chipzoller/status/1092804091514896384</t>
  </si>
  <si>
    <t>https://twitter.com/#!/scottyandtony/status/1093437373482971137</t>
  </si>
  <si>
    <t>https://twitter.com/#!/all100senators/status/1093509674949902337</t>
  </si>
  <si>
    <t>https://twitter.com/#!/savagebeauty747/status/1093509786866462722</t>
  </si>
  <si>
    <t>https://twitter.com/#!/taritac/status/1093509925270155266</t>
  </si>
  <si>
    <t>https://twitter.com/#!/sfru/status/1093510480507949063</t>
  </si>
  <si>
    <t>https://twitter.com/#!/bridgetobrien06/status/1093510970394247168</t>
  </si>
  <si>
    <t>https://twitter.com/#!/beverly44889890/status/1093511651456966656</t>
  </si>
  <si>
    <t>https://twitter.com/#!/ejlevy/status/1093511696155439110</t>
  </si>
  <si>
    <t>https://twitter.com/#!/blubuttafly16/status/1093511869413900289</t>
  </si>
  <si>
    <t>https://twitter.com/#!/pegpendrak/status/1093512330787409920</t>
  </si>
  <si>
    <t>https://twitter.com/#!/amandahd1212/status/1093512479399911425</t>
  </si>
  <si>
    <t>https://twitter.com/#!/public_citizen/status/1093512529584766976</t>
  </si>
  <si>
    <t>https://twitter.com/#!/lgsmom/status/1093512639399874560</t>
  </si>
  <si>
    <t>https://twitter.com/#!/canni2canning/status/1093512750179991552</t>
  </si>
  <si>
    <t>https://twitter.com/#!/cotey_mary/status/1093512787970744320</t>
  </si>
  <si>
    <t>https://twitter.com/#!/julienguessan/status/1093512847676588033</t>
  </si>
  <si>
    <t>https://twitter.com/#!/trajangregory/status/1093513115512098816</t>
  </si>
  <si>
    <t>https://twitter.com/#!/dennis_vdo/status/1093513369850728448</t>
  </si>
  <si>
    <t>https://twitter.com/#!/suptmoran/status/1093513398137077767</t>
  </si>
  <si>
    <t>https://twitter.com/#!/cyn7507/status/1093513929035317250</t>
  </si>
  <si>
    <t>https://twitter.com/#!/jjmccabe2/status/1093514250138603520</t>
  </si>
  <si>
    <t>https://twitter.com/#!/josephdoke23/status/1093514348251758592</t>
  </si>
  <si>
    <t>https://twitter.com/#!/merryghouled/status/1093514429558329346</t>
  </si>
  <si>
    <t>https://twitter.com/#!/pat_scharmberg/status/1093514986788401152</t>
  </si>
  <si>
    <t>https://twitter.com/#!/tcbcc/status/1093515048050479104</t>
  </si>
  <si>
    <t>https://twitter.com/#!/mare_se/status/1093515747098353666</t>
  </si>
  <si>
    <t>https://twitter.com/#!/phillip92321/status/1093516080872652800</t>
  </si>
  <si>
    <t>https://twitter.com/#!/tassajarard/status/1093516293238513664</t>
  </si>
  <si>
    <t>https://twitter.com/#!/thnkbyndhdlnes/status/1093516769891737600</t>
  </si>
  <si>
    <t>https://twitter.com/#!/rhannum82513/status/1093516797381406723</t>
  </si>
  <si>
    <t>https://twitter.com/#!/pamunplugged/status/1093517388535005185</t>
  </si>
  <si>
    <t>https://twitter.com/#!/harmonyis1/status/1093519206572744706</t>
  </si>
  <si>
    <t>https://twitter.com/#!/patp415/status/1093519410751401986</t>
  </si>
  <si>
    <t>https://twitter.com/#!/ladolcevitaone/status/1093519997903659009</t>
  </si>
  <si>
    <t>https://twitter.com/#!/kevinjbrauer/status/1093520017797214218</t>
  </si>
  <si>
    <t>https://twitter.com/#!/sunstatement/status/1093523507588354048</t>
  </si>
  <si>
    <t>https://twitter.com/#!/musicaddictsdc/status/1093528917372227590</t>
  </si>
  <si>
    <t>https://twitter.com/#!/seattleid/status/1093529356981288960</t>
  </si>
  <si>
    <t>https://twitter.com/#!/iacolaura15/status/1093530028061704192</t>
  </si>
  <si>
    <t>https://twitter.com/#!/barbaraevers380/status/1093530654615134208</t>
  </si>
  <si>
    <t>https://twitter.com/#!/peteach65/status/1093533669678034944</t>
  </si>
  <si>
    <t>https://twitter.com/#!/cdub67/status/1093534469653479426</t>
  </si>
  <si>
    <t>https://twitter.com/#!/nicogillespie/status/1093539592131805185</t>
  </si>
  <si>
    <t>https://twitter.com/#!/ericevenson/status/1093543144564670464</t>
  </si>
  <si>
    <t>https://twitter.com/#!/moorecharlea/status/1093546657889701889</t>
  </si>
  <si>
    <t>https://twitter.com/#!/randpatrick/status/1093549039835119617</t>
  </si>
  <si>
    <t>https://twitter.com/#!/suebreen6/status/1093550731783798785</t>
  </si>
  <si>
    <t>https://twitter.com/#!/horseandcowgirl/status/1093557226990534656</t>
  </si>
  <si>
    <t>https://twitter.com/#!/awmsdreams/status/1093556453246468097</t>
  </si>
  <si>
    <t>https://twitter.com/#!/mannyotiko/status/1093558569742553088</t>
  </si>
  <si>
    <t>https://twitter.com/#!/frankalmarro/status/1093559774678056963</t>
  </si>
  <si>
    <t>https://twitter.com/#!/uvmrider1976/status/1093564487372816384</t>
  </si>
  <si>
    <t>https://twitter.com/#!/terryho63967129/status/1093568914821394434</t>
  </si>
  <si>
    <t>https://twitter.com/#!/vickijo54203063/status/1093569118907691008</t>
  </si>
  <si>
    <t>https://twitter.com/#!/sam_perrin/status/1093556311390867463</t>
  </si>
  <si>
    <t>https://twitter.com/#!/xtravirt/status/1093570814828531712</t>
  </si>
  <si>
    <t>https://twitter.com/#!/cardhodess/status/1093573192164216832</t>
  </si>
  <si>
    <t>https://twitter.com/#!/brianmcnerney1/status/1093593182615584768</t>
  </si>
  <si>
    <t>https://twitter.com/#!/grracy/status/1093595770157035520</t>
  </si>
  <si>
    <t>https://twitter.com/#!/alanprkns/status/1093596133656592385</t>
  </si>
  <si>
    <t>https://twitter.com/#!/loves3corgis/status/1093599293854937090</t>
  </si>
  <si>
    <t>https://twitter.com/#!/pammackenzie/status/1093600041393160193</t>
  </si>
  <si>
    <t>https://twitter.com/#!/_physicsfan/status/1093600146212995073</t>
  </si>
  <si>
    <t>https://twitter.com/#!/walterkorfmach1/status/1093603095970484224</t>
  </si>
  <si>
    <t>https://twitter.com/#!/sivasankargnv/status/1093604758810697730</t>
  </si>
  <si>
    <t>https://twitter.com/#!/faithchatham/status/1093609701181480960</t>
  </si>
  <si>
    <t>https://twitter.com/#!/markhkruger/status/1093615091981799424</t>
  </si>
  <si>
    <t>https://twitter.com/#!/dorothystella7/status/1093620062626430977</t>
  </si>
  <si>
    <t>https://twitter.com/#!/whosyrhoosier/status/1093621945466146816</t>
  </si>
  <si>
    <t>https://twitter.com/#!/judy_ackerman/status/1093622742639878144</t>
  </si>
  <si>
    <t>https://twitter.com/#!/gatalbot/status/1093623712107118592</t>
  </si>
  <si>
    <t>https://twitter.com/#!/charlene_gowen/status/1093631380402171912</t>
  </si>
  <si>
    <t>https://twitter.com/#!/jonwsteiner/status/1093640608441401344</t>
  </si>
  <si>
    <t>https://twitter.com/#!/embarassedvoter/status/1093644772487524352</t>
  </si>
  <si>
    <t>https://twitter.com/#!/dinesh_pdtr/status/1093665705164185602</t>
  </si>
  <si>
    <t>https://twitter.com/#!/bolbolegypt/status/1093751680552849408</t>
  </si>
  <si>
    <t>https://twitter.com/#!/quest4pixels/status/1093446179583606789</t>
  </si>
  <si>
    <t>https://twitter.com/#!/quest4pixels/status/1093646043269390336</t>
  </si>
  <si>
    <t>https://twitter.com/#!/quest4pixels/status/1093800289268916225</t>
  </si>
  <si>
    <t>https://twitter.com/#!/yu_kitajo/status/1093748752408432640</t>
  </si>
  <si>
    <t>https://twitter.com/#!/kz88dx/status/1093818663579185152</t>
  </si>
  <si>
    <t>https://twitter.com/#!/sc_vnextgen/status/1093233550718062595</t>
  </si>
  <si>
    <t>https://twitter.com/#!/mikael8313/status/1093579422664400896</t>
  </si>
  <si>
    <t>https://twitter.com/#!/mikael8313/status/1093839464655405057</t>
  </si>
  <si>
    <t>https://twitter.com/#!/vrauk/status/1093845671608754178</t>
  </si>
  <si>
    <t>https://twitter.com/#!/vaficionado/status/1093877521353830400</t>
  </si>
  <si>
    <t>https://twitter.com/#!/thecyanpost/status/1093942804009574400</t>
  </si>
  <si>
    <t>https://twitter.com/#!/notcomey/status/1093942811534098434</t>
  </si>
  <si>
    <t>https://twitter.com/#!/afterpartiesorg/status/1093944617727213568</t>
  </si>
  <si>
    <t>https://twitter.com/#!/rainmaki/status/1093962665490370560</t>
  </si>
  <si>
    <t>https://twitter.com/#!/burrusclaire/status/1093967624474689541</t>
  </si>
  <si>
    <t>https://twitter.com/#!/timothymichalak/status/1093978214676992005</t>
  </si>
  <si>
    <t>https://twitter.com/#!/fbafy/status/1094157183107903488</t>
  </si>
  <si>
    <t>https://twitter.com/#!/upperphi/status/1094212668968353799</t>
  </si>
  <si>
    <t>https://twitter.com/#!/kakhassan/status/1094248133897437184</t>
  </si>
  <si>
    <t>https://twitter.com/#!/thepresidar/status/1094260605085798400</t>
  </si>
  <si>
    <t>https://twitter.com/#!/ashfaque_s84/status/1094283598532734978</t>
  </si>
  <si>
    <t>https://twitter.com/#!/cynthialfrybarg/status/1094307006058393600</t>
  </si>
  <si>
    <t>https://twitter.com/#!/zzaprejunior/status/1094367768462397441</t>
  </si>
  <si>
    <t>https://twitter.com/#!/drfrances/status/1094379084749160448</t>
  </si>
  <si>
    <t>https://twitter.com/#!/meteoviolence/status/1094381768688484354</t>
  </si>
  <si>
    <t>https://twitter.com/#!/alisonbuckley/status/1094399900010242048</t>
  </si>
  <si>
    <t>https://twitter.com/#!/venomredasia/status/1094442333863522304</t>
  </si>
  <si>
    <t>https://twitter.com/#!/justderppp/status/1094442522288373766</t>
  </si>
  <si>
    <t>https://twitter.com/#!/mrbeen01/status/1094484986206527490</t>
  </si>
  <si>
    <t>https://twitter.com/#!/fairvote/status/1093941701733990400</t>
  </si>
  <si>
    <t>https://twitter.com/#!/u3y4bde/status/1094795734581501952</t>
  </si>
  <si>
    <t>https://twitter.com/#!/senatorleahy/status/1093509637566066689</t>
  </si>
  <si>
    <t>https://twitter.com/#!/bob_outdoor/status/1094802491013619713</t>
  </si>
  <si>
    <t>https://twitter.com/#!/stmusil/status/1094734201780359169</t>
  </si>
  <si>
    <t>https://twitter.com/#!/stmusil/status/1094862173900222464</t>
  </si>
  <si>
    <t>https://twitter.com/#!/bgronas/status/1093838056996720642</t>
  </si>
  <si>
    <t>https://twitter.com/#!/zztony/status/1094995283929378818</t>
  </si>
  <si>
    <t>https://twitter.com/#!/bipulsinha/status/1095344693179645952</t>
  </si>
  <si>
    <t>https://twitter.com/#!/bluemedora/status/1095376008159551488</t>
  </si>
  <si>
    <t>https://twitter.com/#!/jasontolu/status/1095378602869153792</t>
  </si>
  <si>
    <t>https://twitter.com/#!/billhegeman/status/1095390882709336064</t>
  </si>
  <si>
    <t>https://twitter.com/#!/tamihalcomb/status/1095391212549206016</t>
  </si>
  <si>
    <t>https://twitter.com/#!/alxjalmeida/status/1095393491335688194</t>
  </si>
  <si>
    <t>https://twitter.com/#!/longfellowjean/status/1095393787029979136</t>
  </si>
  <si>
    <t>https://twitter.com/#!/eledyard/status/1095393829723799552</t>
  </si>
  <si>
    <t>https://twitter.com/#!/ssteidle6/status/1095393949668143104</t>
  </si>
  <si>
    <t>https://twitter.com/#!/katceccotti/status/1095394039451582464</t>
  </si>
  <si>
    <t>https://twitter.com/#!/dardyer/status/1095394086348091392</t>
  </si>
  <si>
    <t>https://twitter.com/#!/sexygirl798/status/1095394739501916162</t>
  </si>
  <si>
    <t>https://twitter.com/#!/rteest42/status/1095395164221259776</t>
  </si>
  <si>
    <t>https://twitter.com/#!/tinamorphis/status/1095395694561644544</t>
  </si>
  <si>
    <t>https://twitter.com/#!/black_cat46/status/1095396024158425090</t>
  </si>
  <si>
    <t>https://twitter.com/#!/therealbigdiehl/status/1095396218576879616</t>
  </si>
  <si>
    <t>https://twitter.com/#!/morganarae/status/1095396261463699456</t>
  </si>
  <si>
    <t>https://twitter.com/#!/jets21027/status/1095396429634461698</t>
  </si>
  <si>
    <t>https://twitter.com/#!/katestewartacts/status/1095396923765272576</t>
  </si>
  <si>
    <t>https://twitter.com/#!/seajay603/status/1095398027374792707</t>
  </si>
  <si>
    <t>https://twitter.com/#!/emilyiwan/status/1095398779979587584</t>
  </si>
  <si>
    <t>https://twitter.com/#!/scorpionqueentx/status/1095399292557238272</t>
  </si>
  <si>
    <t>https://twitter.com/#!/sandysnoble63/status/1095399635286401026</t>
  </si>
  <si>
    <t>https://twitter.com/#!/freeandclear1/status/1095401447527567360</t>
  </si>
  <si>
    <t>https://twitter.com/#!/mbmarbon/status/1095402067093524480</t>
  </si>
  <si>
    <t>https://twitter.com/#!/ememwilson123/status/1095402541498724358</t>
  </si>
  <si>
    <t>https://twitter.com/#!/markwwilsonmd/status/1095405138133639169</t>
  </si>
  <si>
    <t>https://twitter.com/#!/melanielybarger/status/1095405191015337989</t>
  </si>
  <si>
    <t>https://twitter.com/#!/nestedhome/status/1095406977239445505</t>
  </si>
  <si>
    <t>https://twitter.com/#!/greyspacecadet/status/1095407128905506816</t>
  </si>
  <si>
    <t>https://twitter.com/#!/bessie_kate/status/1095411002571743233</t>
  </si>
  <si>
    <t>https://twitter.com/#!/mricodad/status/1095421087893123075</t>
  </si>
  <si>
    <t>https://twitter.com/#!/paulacobia/status/1095421762219753478</t>
  </si>
  <si>
    <t>https://twitter.com/#!/mosesdiditbest/status/1095426650106400768</t>
  </si>
  <si>
    <t>https://twitter.com/#!/drbbaz/status/1095433163650682880</t>
  </si>
  <si>
    <t>https://twitter.com/#!/kimberley_yurk/status/1095435427408941057</t>
  </si>
  <si>
    <t>https://twitter.com/#!/sherrysmolders/status/1095443774384173056</t>
  </si>
  <si>
    <t>https://twitter.com/#!/seller11/status/1095447594644488194</t>
  </si>
  <si>
    <t>https://twitter.com/#!/gordymitchell/status/1095448090402729985</t>
  </si>
  <si>
    <t>https://twitter.com/#!/ahheffron/status/1095458815888314370</t>
  </si>
  <si>
    <t>https://twitter.com/#!/vrealizeops/status/1095367009729163264</t>
  </si>
  <si>
    <t>https://twitter.com/#!/simon2all/status/1095461692111081472</t>
  </si>
  <si>
    <t>https://twitter.com/#!/vrealizeops/status/1093690893062885376</t>
  </si>
  <si>
    <t>https://twitter.com/#!/vabvox/status/1095393560717918209</t>
  </si>
  <si>
    <t>https://twitter.com/#!/drennonkay/status/1095483655709962241</t>
  </si>
  <si>
    <t>https://twitter.com/#!/tatiannemotab/status/1095514834752409600</t>
  </si>
  <si>
    <t>https://twitter.com/#!/pathak_anay/status/1095527317193973760</t>
  </si>
  <si>
    <t>https://twitter.com/#!/pathak_anay/status/1095637774756122624</t>
  </si>
  <si>
    <t>https://twitter.com/#!/daveboxum/status/1095704149256228866</t>
  </si>
  <si>
    <t>https://twitter.com/#!/dakotacountymn/status/1095705905889492993</t>
  </si>
  <si>
    <t>https://twitter.com/#!/cityofighmn/status/1095725468546990080</t>
  </si>
  <si>
    <t>https://twitter.com/#!/cityofighmn/status/1095725491393359878</t>
  </si>
  <si>
    <t>https://twitter.com/#!/cityofighmn/status/1095725855156912128</t>
  </si>
  <si>
    <t>https://twitter.com/#!/craigotto2/status/1095737325588344832</t>
  </si>
  <si>
    <t>https://twitter.com/#!/nickjcturner/status/1095741215910309890</t>
  </si>
  <si>
    <t>https://twitter.com/#!/imaycom11/status/1095749234387836930</t>
  </si>
  <si>
    <t>https://twitter.com/#!/visresassn/status/1095758438552997893</t>
  </si>
  <si>
    <t>https://twitter.com/#!/ericwolfson/status/368807208810606592</t>
  </si>
  <si>
    <t>https://twitter.com/#!/a7160957/status/1095779886466162694</t>
  </si>
  <si>
    <t>https://twitter.com/#!/zmilleson/status/1095781635478433792</t>
  </si>
  <si>
    <t>https://twitter.com/#!/thinkaheadit/status/1095782784558346264</t>
  </si>
  <si>
    <t>https://twitter.com/#!/walker_fran/status/1095792535367282688</t>
  </si>
  <si>
    <t>https://twitter.com/#!/_davidteague/status/1095795257042710534</t>
  </si>
  <si>
    <t>https://twitter.com/#!/omi_082/status/1095802050611425280</t>
  </si>
  <si>
    <t>https://twitter.com/#!/acab2006/status/1095803188551262211</t>
  </si>
  <si>
    <t>https://twitter.com/#!/frankschwaak/status/1095821040775766018</t>
  </si>
  <si>
    <t>https://twitter.com/#!/eaganpolice/status/1095720760298090496</t>
  </si>
  <si>
    <t>https://twitter.com/#!/jenniferpeery3/status/1095809551180259328</t>
  </si>
  <si>
    <t>https://twitter.com/#!/eaganpolice/status/1095782223226253322</t>
  </si>
  <si>
    <t>https://twitter.com/#!/chisagocountyso/status/1095751811334631426</t>
  </si>
  <si>
    <t>https://twitter.com/#!/eaganpolice/status/1095702206593097735</t>
  </si>
  <si>
    <t>https://twitter.com/#!/eaganpolice/status/1095727461919277057</t>
  </si>
  <si>
    <t>https://twitter.com/#!/eaganpolice/status/1095740688317247495</t>
  </si>
  <si>
    <t>https://twitter.com/#!/eaganpolice/status/1095750642780516352</t>
  </si>
  <si>
    <t>https://twitter.com/#!/eaganpolice/status/1095770743705608192</t>
  </si>
  <si>
    <t>https://twitter.com/#!/eaganpolice/status/1095794565167099905</t>
  </si>
  <si>
    <t>https://twitter.com/#!/eaganpolice/status/1095801316960624646</t>
  </si>
  <si>
    <t>https://twitter.com/#!/eaganpolice/status/1095827307569254401</t>
  </si>
  <si>
    <t>https://twitter.com/#!/andyashby1/status/1095827825427402753</t>
  </si>
  <si>
    <t>https://twitter.com/#!/cliffdepuy/status/1095404138689523712</t>
  </si>
  <si>
    <t>https://twitter.com/#!/cliffdepuy/status/1095832933640810496</t>
  </si>
  <si>
    <t>https://twitter.com/#!/orchestrateme/status/1095845133432565760</t>
  </si>
  <si>
    <t>https://twitter.com/#!/orchestrateme/status/1095392212081405952</t>
  </si>
  <si>
    <t>https://twitter.com/#!/annlee5050/status/1095852771578925056</t>
  </si>
  <si>
    <t>https://twitter.com/#!/manuelm_it/status/1095862250911412225</t>
  </si>
  <si>
    <t>https://twitter.com/#!/tsiefferman/status/1095922330524700674</t>
  </si>
  <si>
    <t>https://twitter.com/#!/lnofzinger/status/1095953726949322753</t>
  </si>
  <si>
    <t>https://twitter.com/#!/vinithmenon28/status/1095994260132937728</t>
  </si>
  <si>
    <t>https://twitter.com/#!/mandivs/status/1094683816139153410</t>
  </si>
  <si>
    <t>https://twitter.com/#!/mandivs/status/1096025157485907969</t>
  </si>
  <si>
    <t>https://twitter.com/#!/vieuxlion3/status/1096028393936691205</t>
  </si>
  <si>
    <t>https://twitter.com/#!/articsun1/status/1096045976555409410</t>
  </si>
  <si>
    <t>https://twitter.com/#!/javanhamiltontv/status/1096046195267522560</t>
  </si>
  <si>
    <t>https://twitter.com/#!/fiyadup/status/1096049769498046464</t>
  </si>
  <si>
    <t>https://twitter.com/#!/lucius4justice/status/1096055278313836546</t>
  </si>
  <si>
    <t>https://twitter.com/#!/johan_twit_82/status/1096061421320851456</t>
  </si>
  <si>
    <t>https://twitter.com/#!/sovlabs/status/1096080248259731462</t>
  </si>
  <si>
    <t>https://twitter.com/#!/lostmapletx/status/1096080500668678144</t>
  </si>
  <si>
    <t>https://twitter.com/#!/camhaight/status/1096090212092993536</t>
  </si>
  <si>
    <t>https://twitter.com/#!/vmwarecloudmgmt/status/1092939126842650624</t>
  </si>
  <si>
    <t>https://twitter.com/#!/vmwarecloudmgmt/status/1096115679579627520</t>
  </si>
  <si>
    <t>https://twitter.com/#!/vmwarecloudmgmt/status/1096115696050683904</t>
  </si>
  <si>
    <t>https://twitter.com/#!/plooger/status/1096166728428650498</t>
  </si>
  <si>
    <t>https://twitter.com/#!/taehwalee/status/1096170672642879489</t>
  </si>
  <si>
    <t>https://twitter.com/#!/vivalavoices/status/1096192073672392705</t>
  </si>
  <si>
    <t>https://twitter.com/#!/dechainelouv/status/1094030470394925056</t>
  </si>
  <si>
    <t>https://twitter.com/#!/dechainelouv/status/1094641606039343105</t>
  </si>
  <si>
    <t>https://twitter.com/#!/dechainelouv/status/1094966881763688448</t>
  </si>
  <si>
    <t>https://twitter.com/#!/dechainelouv/status/1096192084523081730</t>
  </si>
  <si>
    <t>https://twitter.com/#!/itsysrich/status/1096231831412920320</t>
  </si>
  <si>
    <t>https://twitter.com/#!/fjhettinga/status/1096337893646364672</t>
  </si>
  <si>
    <t>https://twitter.com/#!/vmbaggum/status/1096399850718015488</t>
  </si>
  <si>
    <t>https://twitter.com/#!/ekrejci/status/1096006740531908613</t>
  </si>
  <si>
    <t>https://twitter.com/#!/bdgolf1/status/1096452506496815105</t>
  </si>
  <si>
    <t>https://twitter.com/#!/derrelldurrett/status/1096463670740103168</t>
  </si>
  <si>
    <t>https://twitter.com/#!/lolosube/status/1096475271618879488</t>
  </si>
  <si>
    <t>https://twitter.com/#!/rcu001/status/1096475648376401922</t>
  </si>
  <si>
    <t>https://twitter.com/#!/josecavalheri/status/1096484924654321665</t>
  </si>
  <si>
    <t>https://twitter.com/#!/cre8cre9/status/1096492897195773952</t>
  </si>
  <si>
    <t>https://twitter.com/#!/osseopd/status/1096502727180500992</t>
  </si>
  <si>
    <t>https://twitter.com/#!/ighpdmn/status/1095724565051949056</t>
  </si>
  <si>
    <t>https://twitter.com/#!/ighpdmn/status/1095725328000081921</t>
  </si>
  <si>
    <t>https://twitter.com/#!/ighpdmn/status/1095725810105925632</t>
  </si>
  <si>
    <t>https://twitter.com/#!/ighpdmn/status/1095726307831369730</t>
  </si>
  <si>
    <t>https://twitter.com/#!/ighpdmn/status/1095734986144206848</t>
  </si>
  <si>
    <t>https://twitter.com/#!/ighpdmn/status/1095768472112513024</t>
  </si>
  <si>
    <t>https://twitter.com/#!/ighpdmn/status/1095791966753828867</t>
  </si>
  <si>
    <t>https://twitter.com/#!/ighpdmn/status/1095818261789323269</t>
  </si>
  <si>
    <t>https://twitter.com/#!/champlinlive/status/1096505951979560960</t>
  </si>
  <si>
    <t>https://twitter.com/#!/trextrip/status/1096514415061594112</t>
  </si>
  <si>
    <t>https://twitter.com/#!/bullmarketmaddy/status/1096515703488897027</t>
  </si>
  <si>
    <t>https://twitter.com/#!/jenrobertson2o2/status/1096542524854976512</t>
  </si>
  <si>
    <t>https://twitter.com/#!/williesband/status/759096766138507264</t>
  </si>
  <si>
    <t>https://twitter.com/#!/williesband/status/1096591403608625152</t>
  </si>
  <si>
    <t>https://twitter.com/#!/chancewilliams/status/1096593503780462593</t>
  </si>
  <si>
    <t>https://twitter.com/#!/1aptenok/status/1096683275572076544</t>
  </si>
  <si>
    <t>https://twitter.com/#!/cdelbosc/status/1096709179375534081</t>
  </si>
  <si>
    <t>https://twitter.com/#!/kherriage/status/1092901716654211072</t>
  </si>
  <si>
    <t>https://twitter.com/#!/kherriage/status/1096514218256404481</t>
  </si>
  <si>
    <t>https://twitter.com/#!/kherriage/status/1096518213570125826</t>
  </si>
  <si>
    <t>https://twitter.com/#!/biggreencandle/status/1096715108003270656</t>
  </si>
  <si>
    <t>https://twitter.com/#!/roxanemody/status/1095404553271459845</t>
  </si>
  <si>
    <t>https://twitter.com/#!/gersongn/status/1095822463185928194</t>
  </si>
  <si>
    <t>https://twitter.com/#!/gersongn/status/1096719259542175745</t>
  </si>
  <si>
    <t>https://twitter.com/#!/santchiweb/status/1093665784025571329</t>
  </si>
  <si>
    <t>https://twitter.com/#!/dpryor22/status/1095378366381899777</t>
  </si>
  <si>
    <t>https://twitter.com/#!/santchiweb/status/1095637917622566912</t>
  </si>
  <si>
    <t>https://twitter.com/#!/santchiweb/status/1096719467281829888</t>
  </si>
  <si>
    <t>https://twitter.com/#!/sbingcb/status/778047540142931968</t>
  </si>
  <si>
    <t>https://twitter.com/#!/ashot_/status/1096757271596548097</t>
  </si>
  <si>
    <t>https://twitter.com/#!/lwvtexas/status/1092777084894748672</t>
  </si>
  <si>
    <t>https://twitter.com/#!/lwvtexas/status/1093854602875817986</t>
  </si>
  <si>
    <t>https://twitter.com/#!/lwvtexas/status/1092868439746723840</t>
  </si>
  <si>
    <t>https://twitter.com/#!/lwvtexas/status/1095844808139161602</t>
  </si>
  <si>
    <t>https://twitter.com/#!/lwvtexas/status/1096469434301067264</t>
  </si>
  <si>
    <t>https://twitter.com/#!/lwvtexas/status/1096788922439516160</t>
  </si>
  <si>
    <t>https://twitter.com/#!/lyntilla/status/1096789212718866432</t>
  </si>
  <si>
    <t>https://twitter.com/#!/figgron/status/1096817198922903554</t>
  </si>
  <si>
    <t>https://twitter.com/#!/hagantabatha/status/1096817280741228546</t>
  </si>
  <si>
    <t>https://twitter.com/#!/mrsfunnypants/status/1096758905106059264</t>
  </si>
  <si>
    <t>https://twitter.com/#!/mrsfunnypants/status/1096818303803293701</t>
  </si>
  <si>
    <t>https://twitter.com/#!/mgarcia1701/status/1096822091922329600</t>
  </si>
  <si>
    <t>https://twitter.com/#!/chopperguy05/status/1096822385943199746</t>
  </si>
  <si>
    <t>https://twitter.com/#!/pandafreakak/status/1096866780721537024</t>
  </si>
  <si>
    <t>https://twitter.com/#!/philyaccino/status/1096059025601581056</t>
  </si>
  <si>
    <t>https://twitter.com/#!/philyaccino/status/1096871778851454977</t>
  </si>
  <si>
    <t>https://twitter.com/#!/philyaccino/status/1096872427215380481</t>
  </si>
  <si>
    <t>https://twitter.com/#!/margaret_aduffy/status/1096929051556622336</t>
  </si>
  <si>
    <t>https://twitter.com/#!/wstonym/status/1096997393885732864</t>
  </si>
  <si>
    <t>https://twitter.com/#!/huberw/status/1097037962301317120</t>
  </si>
  <si>
    <t>https://twitter.com/#!/adjordan/status/896267491323691008</t>
  </si>
  <si>
    <t>https://twitter.com/#!/seoraiziri/status/1097064043657990144</t>
  </si>
  <si>
    <t>https://twitter.com/#!/wyomingpd/status/1097034221602906112</t>
  </si>
  <si>
    <t>https://twitter.com/#!/vipmediaevent/status/1097125291233816576</t>
  </si>
  <si>
    <t>https://twitter.com/#!/stanthonypolice/status/1096816838015664131</t>
  </si>
  <si>
    <t>https://twitter.com/#!/mncopsvra/status/1096825874094145541</t>
  </si>
  <si>
    <t>https://twitter.com/#!/bluewalkpoconos/status/1096921607346536450</t>
  </si>
  <si>
    <t>https://twitter.com/#!/bluewalkpoconos/status/1097144330324754434</t>
  </si>
  <si>
    <t>https://twitter.com/#!/thearmoredpig/status/1097144858681069568</t>
  </si>
  <si>
    <t>https://twitter.com/#!/anthonychianes1/status/1097188775128645633</t>
  </si>
  <si>
    <t>https://twitter.com/#!/sisterdistcasac/status/1096981206288105472</t>
  </si>
  <si>
    <t>https://twitter.com/#!/cauleyphyllis/status/1097190050670858240</t>
  </si>
  <si>
    <t>https://twitter.com/#!/dataopsman/status/1097245066815406080</t>
  </si>
  <si>
    <t>https://twitter.com/#!/o_oweil/status/1093821150738681857</t>
  </si>
  <si>
    <t>https://twitter.com/#!/o_oweil/status/1093830126150787072</t>
  </si>
  <si>
    <t>https://twitter.com/#!/o_oweil/status/1094868752242479105</t>
  </si>
  <si>
    <t>https://twitter.com/#!/o_oweil/status/1095223649588649984</t>
  </si>
  <si>
    <t>https://twitter.com/#!/o_oweil/status/1094856953304662016</t>
  </si>
  <si>
    <t>https://twitter.com/#!/o_oweil/status/1095461373759361026</t>
  </si>
  <si>
    <t>https://twitter.com/#!/o_oweil/status/1095749869568958467</t>
  </si>
  <si>
    <t>https://twitter.com/#!/o_oweil/status/1093433389854744581</t>
  </si>
  <si>
    <t>https://twitter.com/#!/o_oweil/status/1094187347703418880</t>
  </si>
  <si>
    <t>https://twitter.com/#!/o_oweil/status/1094634357661282304</t>
  </si>
  <si>
    <t>https://twitter.com/#!/o_oweil/status/1096191583647608833</t>
  </si>
  <si>
    <t>https://twitter.com/#!/o_oweil/status/1096706803084201984</t>
  </si>
  <si>
    <t>https://twitter.com/#!/o_oweil/status/1097275803518320640</t>
  </si>
  <si>
    <t>https://twitter.com/#!/o_oweil/status/1092902976304439300</t>
  </si>
  <si>
    <t>https://twitter.com/#!/o_oweil/status/1096693801370992640</t>
  </si>
  <si>
    <t>https://twitter.com/#!/o_oweil/status/1096726073465884673</t>
  </si>
  <si>
    <t>https://twitter.com/#!/o_oweil/status/1093248337107714048</t>
  </si>
  <si>
    <t>https://twitter.com/#!/o_oweil/status/1092742233361731585</t>
  </si>
  <si>
    <t>https://twitter.com/#!/o_oweil/status/1093569437196795905</t>
  </si>
  <si>
    <t>https://twitter.com/#!/o_oweil/status/1094016393341792256</t>
  </si>
  <si>
    <t>https://twitter.com/#!/o_oweil/status/1094027626170208258</t>
  </si>
  <si>
    <t>https://twitter.com/#!/o_oweil/status/1094189862557806592</t>
  </si>
  <si>
    <t>https://twitter.com/#!/o_oweil/status/1094564341431574528</t>
  </si>
  <si>
    <t>https://twitter.com/#!/o_oweil/status/1094753524863381504</t>
  </si>
  <si>
    <t>https://twitter.com/#!/o_oweil/status/1094939223256457217</t>
  </si>
  <si>
    <t>https://twitter.com/#!/o_oweil/status/1095011255025352705</t>
  </si>
  <si>
    <t>https://twitter.com/#!/o_oweil/status/1095316517846220802</t>
  </si>
  <si>
    <t>https://twitter.com/#!/o_oweil/status/1095735646952607744</t>
  </si>
  <si>
    <t>https://twitter.com/#!/o_oweil/status/1095747353414377472</t>
  </si>
  <si>
    <t>https://twitter.com/#!/o_oweil/status/1096018078549397505</t>
  </si>
  <si>
    <t>https://twitter.com/#!/readheadruler/status/1097343529263734784</t>
  </si>
  <si>
    <t>https://twitter.com/#!/eisenbergz/status/1097455744516018177</t>
  </si>
  <si>
    <t>https://twitter.com/#!/debbidelicious/status/1092621513260441601</t>
  </si>
  <si>
    <t>https://twitter.com/#!/debbidelicious/status/1092680621795803136</t>
  </si>
  <si>
    <t>https://twitter.com/#!/debbidelicious/status/1096375414547759105</t>
  </si>
  <si>
    <t>https://twitter.com/#!/debbidelicious/status/1097494622840991744</t>
  </si>
  <si>
    <t>https://twitter.com/#!/rubrikinc/status/1095341516870934529</t>
  </si>
  <si>
    <t>https://twitter.com/#!/edwardpoll/status/1096020479880638464</t>
  </si>
  <si>
    <t>https://twitter.com/#!/rubrikinc/status/1095793993839980561</t>
  </si>
  <si>
    <t>https://twitter.com/#!/rubrikinc/status/1096856495076114432</t>
  </si>
  <si>
    <t>https://twitter.com/#!/edwardpoll/status/1097532193067491328</t>
  </si>
  <si>
    <t>https://twitter.com/#!/vrealizeauto/status/1096431473735987200</t>
  </si>
  <si>
    <t>https://twitter.com/#!/batuhandemirdal/status/1097612915165806592</t>
  </si>
  <si>
    <t>https://twitter.com/#!/vrealizeauto/status/1092618830277472256</t>
  </si>
  <si>
    <t>https://twitter.com/#!/vrealizeauto/status/1095737460854800384</t>
  </si>
  <si>
    <t>https://twitter.com/#!/vrealizeauto/status/1095789753696432131</t>
  </si>
  <si>
    <t>https://twitter.com/#!/vrealizeauto/status/1096605103946166272</t>
  </si>
  <si>
    <t>1090980110151364608</t>
  </si>
  <si>
    <t>1092737548009553920</t>
  </si>
  <si>
    <t>1092774306390704130</t>
  </si>
  <si>
    <t>1092777884035489792</t>
  </si>
  <si>
    <t>1092780153195950080</t>
  </si>
  <si>
    <t>1092902492231385088</t>
  </si>
  <si>
    <t>1092902848625557505</t>
  </si>
  <si>
    <t>1092903335223533568</t>
  </si>
  <si>
    <t>1092903574940643343</t>
  </si>
  <si>
    <t>1092905397827055617</t>
  </si>
  <si>
    <t>1092907119475486720</t>
  </si>
  <si>
    <t>1092909282750808065</t>
  </si>
  <si>
    <t>1092919912060731397</t>
  </si>
  <si>
    <t>1092923542113603584</t>
  </si>
  <si>
    <t>1092925154752188416</t>
  </si>
  <si>
    <t>1092914020896522241</t>
  </si>
  <si>
    <t>1092925327431606273</t>
  </si>
  <si>
    <t>1092936166133907457</t>
  </si>
  <si>
    <t>1092997682551898113</t>
  </si>
  <si>
    <t>1093336965888368640</t>
  </si>
  <si>
    <t>1093337906004004864</t>
  </si>
  <si>
    <t>1092804091514896384</t>
  </si>
  <si>
    <t>1093437373482971137</t>
  </si>
  <si>
    <t>1093509674949902337</t>
  </si>
  <si>
    <t>1093509786866462722</t>
  </si>
  <si>
    <t>1093509925270155266</t>
  </si>
  <si>
    <t>1093510480507949063</t>
  </si>
  <si>
    <t>1093510970394247168</t>
  </si>
  <si>
    <t>1093511651456966656</t>
  </si>
  <si>
    <t>1093511696155439110</t>
  </si>
  <si>
    <t>1093511869413900289</t>
  </si>
  <si>
    <t>1093512330787409920</t>
  </si>
  <si>
    <t>1093512479399911425</t>
  </si>
  <si>
    <t>1093512529584766976</t>
  </si>
  <si>
    <t>1093512639399874560</t>
  </si>
  <si>
    <t>1093512750179991552</t>
  </si>
  <si>
    <t>1093512787970744320</t>
  </si>
  <si>
    <t>1093512847676588033</t>
  </si>
  <si>
    <t>1093513115512098816</t>
  </si>
  <si>
    <t>1093513369850728448</t>
  </si>
  <si>
    <t>1093513398137077767</t>
  </si>
  <si>
    <t>1093513929035317250</t>
  </si>
  <si>
    <t>1093514250138603520</t>
  </si>
  <si>
    <t>1093514348251758592</t>
  </si>
  <si>
    <t>1093514429558329346</t>
  </si>
  <si>
    <t>1093514986788401152</t>
  </si>
  <si>
    <t>1093515048050479104</t>
  </si>
  <si>
    <t>1093515747098353666</t>
  </si>
  <si>
    <t>1093516080872652800</t>
  </si>
  <si>
    <t>1093516293238513664</t>
  </si>
  <si>
    <t>1093516769891737600</t>
  </si>
  <si>
    <t>1093516797381406723</t>
  </si>
  <si>
    <t>1093517388535005185</t>
  </si>
  <si>
    <t>1093519206572744706</t>
  </si>
  <si>
    <t>1093519410751401986</t>
  </si>
  <si>
    <t>1093519997903659009</t>
  </si>
  <si>
    <t>1093520017797214218</t>
  </si>
  <si>
    <t>1093523507588354048</t>
  </si>
  <si>
    <t>1093528917372227590</t>
  </si>
  <si>
    <t>1093529356981288960</t>
  </si>
  <si>
    <t>1093530028061704192</t>
  </si>
  <si>
    <t>1093530654615134208</t>
  </si>
  <si>
    <t>1093533669678034944</t>
  </si>
  <si>
    <t>1093534469653479426</t>
  </si>
  <si>
    <t>1093539592131805185</t>
  </si>
  <si>
    <t>1093543144564670464</t>
  </si>
  <si>
    <t>1093546657889701889</t>
  </si>
  <si>
    <t>1093549039835119617</t>
  </si>
  <si>
    <t>1093550731783798785</t>
  </si>
  <si>
    <t>1093557226990534656</t>
  </si>
  <si>
    <t>1093556453246468097</t>
  </si>
  <si>
    <t>1093558569742553088</t>
  </si>
  <si>
    <t>1093559774678056963</t>
  </si>
  <si>
    <t>1093564487372816384</t>
  </si>
  <si>
    <t>1093568914821394434</t>
  </si>
  <si>
    <t>1093569118907691008</t>
  </si>
  <si>
    <t>1093556311390867463</t>
  </si>
  <si>
    <t>1093570814828531712</t>
  </si>
  <si>
    <t>1093573192164216832</t>
  </si>
  <si>
    <t>1093593182615584768</t>
  </si>
  <si>
    <t>1093595770157035520</t>
  </si>
  <si>
    <t>1093596133656592385</t>
  </si>
  <si>
    <t>1093599293854937090</t>
  </si>
  <si>
    <t>1093600041393160193</t>
  </si>
  <si>
    <t>1093600146212995073</t>
  </si>
  <si>
    <t>1093603095970484224</t>
  </si>
  <si>
    <t>1093604758810697730</t>
  </si>
  <si>
    <t>1093609701181480960</t>
  </si>
  <si>
    <t>1093615091981799424</t>
  </si>
  <si>
    <t>1093620062626430977</t>
  </si>
  <si>
    <t>1093621945466146816</t>
  </si>
  <si>
    <t>1093622742639878144</t>
  </si>
  <si>
    <t>1093623712107118592</t>
  </si>
  <si>
    <t>1093631380402171912</t>
  </si>
  <si>
    <t>1093640608441401344</t>
  </si>
  <si>
    <t>1093644772487524352</t>
  </si>
  <si>
    <t>1093665705164185602</t>
  </si>
  <si>
    <t>1093751680552849408</t>
  </si>
  <si>
    <t>1093446179583606789</t>
  </si>
  <si>
    <t>1093646043269390336</t>
  </si>
  <si>
    <t>1093800289268916225</t>
  </si>
  <si>
    <t>1093748752408432640</t>
  </si>
  <si>
    <t>1093818663579185152</t>
  </si>
  <si>
    <t>1093233550718062595</t>
  </si>
  <si>
    <t>1093579422664400896</t>
  </si>
  <si>
    <t>1093839464655405057</t>
  </si>
  <si>
    <t>1093845671608754178</t>
  </si>
  <si>
    <t>1093877521353830400</t>
  </si>
  <si>
    <t>1093942804009574400</t>
  </si>
  <si>
    <t>1093942811534098434</t>
  </si>
  <si>
    <t>1093944617727213568</t>
  </si>
  <si>
    <t>1093962665490370560</t>
  </si>
  <si>
    <t>1093967624474689541</t>
  </si>
  <si>
    <t>1093978214676992005</t>
  </si>
  <si>
    <t>1094157183107903488</t>
  </si>
  <si>
    <t>1094212668968353799</t>
  </si>
  <si>
    <t>1094248133897437184</t>
  </si>
  <si>
    <t>1094260605085798400</t>
  </si>
  <si>
    <t>1094283598532734978</t>
  </si>
  <si>
    <t>1094307006058393600</t>
  </si>
  <si>
    <t>1094367768462397441</t>
  </si>
  <si>
    <t>1094379084749160448</t>
  </si>
  <si>
    <t>1094381768688484354</t>
  </si>
  <si>
    <t>1094399900010242048</t>
  </si>
  <si>
    <t>1094442333863522304</t>
  </si>
  <si>
    <t>1094442522288373766</t>
  </si>
  <si>
    <t>1094484986206527490</t>
  </si>
  <si>
    <t>1093941701733990400</t>
  </si>
  <si>
    <t>1094795734581501952</t>
  </si>
  <si>
    <t>1093509637566066689</t>
  </si>
  <si>
    <t>1094802491013619713</t>
  </si>
  <si>
    <t>1094734201780359169</t>
  </si>
  <si>
    <t>1094862173900222464</t>
  </si>
  <si>
    <t>1093838056996720642</t>
  </si>
  <si>
    <t>1094995283929378818</t>
  </si>
  <si>
    <t>1095344693179645952</t>
  </si>
  <si>
    <t>1095376008159551488</t>
  </si>
  <si>
    <t>1095378602869153792</t>
  </si>
  <si>
    <t>1095390882709336064</t>
  </si>
  <si>
    <t>1095391212549206016</t>
  </si>
  <si>
    <t>1095393491335688194</t>
  </si>
  <si>
    <t>1095393787029979136</t>
  </si>
  <si>
    <t>1095393829723799552</t>
  </si>
  <si>
    <t>1095393949668143104</t>
  </si>
  <si>
    <t>1095394039451582464</t>
  </si>
  <si>
    <t>1095394086348091392</t>
  </si>
  <si>
    <t>1095394739501916162</t>
  </si>
  <si>
    <t>1095395164221259776</t>
  </si>
  <si>
    <t>1095395694561644544</t>
  </si>
  <si>
    <t>1095396024158425090</t>
  </si>
  <si>
    <t>1095396218576879616</t>
  </si>
  <si>
    <t>1095396261463699456</t>
  </si>
  <si>
    <t>1095396429634461698</t>
  </si>
  <si>
    <t>1095396923765272576</t>
  </si>
  <si>
    <t>1095398027374792707</t>
  </si>
  <si>
    <t>1095398779979587584</t>
  </si>
  <si>
    <t>1095399292557238272</t>
  </si>
  <si>
    <t>1095399635286401026</t>
  </si>
  <si>
    <t>1095401447527567360</t>
  </si>
  <si>
    <t>1095402067093524480</t>
  </si>
  <si>
    <t>1095402541498724358</t>
  </si>
  <si>
    <t>1095405138133639169</t>
  </si>
  <si>
    <t>1095405191015337989</t>
  </si>
  <si>
    <t>1095406977239445505</t>
  </si>
  <si>
    <t>1095407128905506816</t>
  </si>
  <si>
    <t>1095411002571743233</t>
  </si>
  <si>
    <t>1095421087893123075</t>
  </si>
  <si>
    <t>1095421762219753478</t>
  </si>
  <si>
    <t>1095426650106400768</t>
  </si>
  <si>
    <t>1095433163650682880</t>
  </si>
  <si>
    <t>1095435427408941057</t>
  </si>
  <si>
    <t>1095443774384173056</t>
  </si>
  <si>
    <t>1095447594644488194</t>
  </si>
  <si>
    <t>1095448090402729985</t>
  </si>
  <si>
    <t>1095458815888314370</t>
  </si>
  <si>
    <t>1095367009729163264</t>
  </si>
  <si>
    <t>1095461692111081472</t>
  </si>
  <si>
    <t>1093690893062885376</t>
  </si>
  <si>
    <t>1095393560717918209</t>
  </si>
  <si>
    <t>1095483655709962241</t>
  </si>
  <si>
    <t>1095514834752409600</t>
  </si>
  <si>
    <t>1095527317193973760</t>
  </si>
  <si>
    <t>1095637774756122624</t>
  </si>
  <si>
    <t>1095704149256228866</t>
  </si>
  <si>
    <t>1095705905889492993</t>
  </si>
  <si>
    <t>1095725468546990080</t>
  </si>
  <si>
    <t>1095725491393359878</t>
  </si>
  <si>
    <t>1095725855156912128</t>
  </si>
  <si>
    <t>1095737325588344832</t>
  </si>
  <si>
    <t>1095741215910309890</t>
  </si>
  <si>
    <t>1095749234387836930</t>
  </si>
  <si>
    <t>1095758438552997893</t>
  </si>
  <si>
    <t>368807208810606592</t>
  </si>
  <si>
    <t>1095779886466162694</t>
  </si>
  <si>
    <t>1095781635478433792</t>
  </si>
  <si>
    <t>1095782784558346264</t>
  </si>
  <si>
    <t>1095792535367282688</t>
  </si>
  <si>
    <t>1095795257042710534</t>
  </si>
  <si>
    <t>1095802050611425280</t>
  </si>
  <si>
    <t>1095803188551262211</t>
  </si>
  <si>
    <t>1095821040775766018</t>
  </si>
  <si>
    <t>1095720760298090496</t>
  </si>
  <si>
    <t>1095809551180259328</t>
  </si>
  <si>
    <t>1095782223226253322</t>
  </si>
  <si>
    <t>1095751811334631426</t>
  </si>
  <si>
    <t>1095702206593097735</t>
  </si>
  <si>
    <t>1095727461919277057</t>
  </si>
  <si>
    <t>1095740688317247495</t>
  </si>
  <si>
    <t>1095750642780516352</t>
  </si>
  <si>
    <t>1095770743705608192</t>
  </si>
  <si>
    <t>1095794565167099905</t>
  </si>
  <si>
    <t>1095801316960624646</t>
  </si>
  <si>
    <t>1095827307569254401</t>
  </si>
  <si>
    <t>1095827825427402753</t>
  </si>
  <si>
    <t>1095404138689523712</t>
  </si>
  <si>
    <t>1095832933640810496</t>
  </si>
  <si>
    <t>1095845133432565760</t>
  </si>
  <si>
    <t>1095392212081405952</t>
  </si>
  <si>
    <t>1095852771578925056</t>
  </si>
  <si>
    <t>1095862250911412225</t>
  </si>
  <si>
    <t>1095922330524700674</t>
  </si>
  <si>
    <t>1095953726949322753</t>
  </si>
  <si>
    <t>1095994260132937728</t>
  </si>
  <si>
    <t>1094683816139153410</t>
  </si>
  <si>
    <t>1096025157485907969</t>
  </si>
  <si>
    <t>1096028393936691205</t>
  </si>
  <si>
    <t>1096045976555409410</t>
  </si>
  <si>
    <t>1096046195267522560</t>
  </si>
  <si>
    <t>1096049769498046464</t>
  </si>
  <si>
    <t>1096055278313836546</t>
  </si>
  <si>
    <t>1096061421320851456</t>
  </si>
  <si>
    <t>1096080248259731462</t>
  </si>
  <si>
    <t>1096080500668678144</t>
  </si>
  <si>
    <t>1096090212092993536</t>
  </si>
  <si>
    <t>1092939126842650624</t>
  </si>
  <si>
    <t>1096115679579627520</t>
  </si>
  <si>
    <t>1096115696050683904</t>
  </si>
  <si>
    <t>1096166728428650498</t>
  </si>
  <si>
    <t>1096170672642879489</t>
  </si>
  <si>
    <t>1096192073672392705</t>
  </si>
  <si>
    <t>1094030470394925056</t>
  </si>
  <si>
    <t>1094641606039343105</t>
  </si>
  <si>
    <t>1094966881763688448</t>
  </si>
  <si>
    <t>1096192084523081730</t>
  </si>
  <si>
    <t>1096231831412920320</t>
  </si>
  <si>
    <t>1096337893646364672</t>
  </si>
  <si>
    <t>1096399850718015488</t>
  </si>
  <si>
    <t>1096006740531908613</t>
  </si>
  <si>
    <t>1096452506496815105</t>
  </si>
  <si>
    <t>1096463670740103168</t>
  </si>
  <si>
    <t>1096475271618879488</t>
  </si>
  <si>
    <t>1096475648376401922</t>
  </si>
  <si>
    <t>1096484924654321665</t>
  </si>
  <si>
    <t>1096492897195773952</t>
  </si>
  <si>
    <t>1096502727180500992</t>
  </si>
  <si>
    <t>1095724565051949056</t>
  </si>
  <si>
    <t>1095725328000081921</t>
  </si>
  <si>
    <t>1095725810105925632</t>
  </si>
  <si>
    <t>1095726307831369730</t>
  </si>
  <si>
    <t>1095734986144206848</t>
  </si>
  <si>
    <t>1095768472112513024</t>
  </si>
  <si>
    <t>1095791966753828867</t>
  </si>
  <si>
    <t>1095818261789323269</t>
  </si>
  <si>
    <t>1096505951979560960</t>
  </si>
  <si>
    <t>1096514415061594112</t>
  </si>
  <si>
    <t>1096515703488897027</t>
  </si>
  <si>
    <t>1096542524854976512</t>
  </si>
  <si>
    <t>759096766138507264</t>
  </si>
  <si>
    <t>1096591403608625152</t>
  </si>
  <si>
    <t>1096593503780462593</t>
  </si>
  <si>
    <t>1096683275572076544</t>
  </si>
  <si>
    <t>1096709179375534081</t>
  </si>
  <si>
    <t>1092901716654211072</t>
  </si>
  <si>
    <t>1096514218256404481</t>
  </si>
  <si>
    <t>1096518213570125826</t>
  </si>
  <si>
    <t>1096715108003270656</t>
  </si>
  <si>
    <t>1095404553271459845</t>
  </si>
  <si>
    <t>1095822463185928194</t>
  </si>
  <si>
    <t>1096719259542175745</t>
  </si>
  <si>
    <t>1093665784025571329</t>
  </si>
  <si>
    <t>1095378366381899777</t>
  </si>
  <si>
    <t>1095637917622566912</t>
  </si>
  <si>
    <t>1096719467281829888</t>
  </si>
  <si>
    <t>778047540142931968</t>
  </si>
  <si>
    <t>1096757271596548097</t>
  </si>
  <si>
    <t>1092777084894748672</t>
  </si>
  <si>
    <t>1093854602875817986</t>
  </si>
  <si>
    <t>1092868439746723840</t>
  </si>
  <si>
    <t>1095844808139161602</t>
  </si>
  <si>
    <t>1096469434301067264</t>
  </si>
  <si>
    <t>1096788922439516160</t>
  </si>
  <si>
    <t>1096789212718866432</t>
  </si>
  <si>
    <t>1096817198922903554</t>
  </si>
  <si>
    <t>1096817280741228546</t>
  </si>
  <si>
    <t>1096758905106059264</t>
  </si>
  <si>
    <t>1096818303803293701</t>
  </si>
  <si>
    <t>1096822091922329600</t>
  </si>
  <si>
    <t>1096822385943199746</t>
  </si>
  <si>
    <t>1096866780721537024</t>
  </si>
  <si>
    <t>1096059025601581056</t>
  </si>
  <si>
    <t>1096871778851454977</t>
  </si>
  <si>
    <t>1096872427215380481</t>
  </si>
  <si>
    <t>1096929051556622336</t>
  </si>
  <si>
    <t>1096997393885732864</t>
  </si>
  <si>
    <t>1097037962301317120</t>
  </si>
  <si>
    <t>896267491323691008</t>
  </si>
  <si>
    <t>1097064043657990144</t>
  </si>
  <si>
    <t>1097034221602906112</t>
  </si>
  <si>
    <t>1097125291233816576</t>
  </si>
  <si>
    <t>1096816838015664131</t>
  </si>
  <si>
    <t>1096825874094145541</t>
  </si>
  <si>
    <t>1096921607346536450</t>
  </si>
  <si>
    <t>1097144330324754434</t>
  </si>
  <si>
    <t>1097144858681069568</t>
  </si>
  <si>
    <t>1097188775128645633</t>
  </si>
  <si>
    <t>1096981206288105472</t>
  </si>
  <si>
    <t>1097190050670858240</t>
  </si>
  <si>
    <t>1097245066815406080</t>
  </si>
  <si>
    <t>1093821150738681857</t>
  </si>
  <si>
    <t>1093830126150787072</t>
  </si>
  <si>
    <t>1094868752242479105</t>
  </si>
  <si>
    <t>1095223649588649984</t>
  </si>
  <si>
    <t>1094856953304662016</t>
  </si>
  <si>
    <t>1095461373759361026</t>
  </si>
  <si>
    <t>1095749869568958467</t>
  </si>
  <si>
    <t>1093433389854744581</t>
  </si>
  <si>
    <t>1094187347703418880</t>
  </si>
  <si>
    <t>1094634357661282304</t>
  </si>
  <si>
    <t>1096191583647608833</t>
  </si>
  <si>
    <t>1096706803084201984</t>
  </si>
  <si>
    <t>1097275803518320640</t>
  </si>
  <si>
    <t>1092902976304439300</t>
  </si>
  <si>
    <t>1096693801370992640</t>
  </si>
  <si>
    <t>1096726073465884673</t>
  </si>
  <si>
    <t>1093248337107714048</t>
  </si>
  <si>
    <t>1092742233361731585</t>
  </si>
  <si>
    <t>1093569437196795905</t>
  </si>
  <si>
    <t>1094016393341792256</t>
  </si>
  <si>
    <t>1094027626170208258</t>
  </si>
  <si>
    <t>1094189862557806592</t>
  </si>
  <si>
    <t>1094564341431574528</t>
  </si>
  <si>
    <t>1094753524863381504</t>
  </si>
  <si>
    <t>1094939223256457217</t>
  </si>
  <si>
    <t>1095011255025352705</t>
  </si>
  <si>
    <t>1095316517846220802</t>
  </si>
  <si>
    <t>1095735646952607744</t>
  </si>
  <si>
    <t>1095747353414377472</t>
  </si>
  <si>
    <t>1096018078549397505</t>
  </si>
  <si>
    <t>1097343529263734784</t>
  </si>
  <si>
    <t>1097455744516018177</t>
  </si>
  <si>
    <t>1092621513260441601</t>
  </si>
  <si>
    <t>1092680621795803136</t>
  </si>
  <si>
    <t>1096375414547759105</t>
  </si>
  <si>
    <t>1097494622840991744</t>
  </si>
  <si>
    <t>1095341516870934529</t>
  </si>
  <si>
    <t>1096020479880638464</t>
  </si>
  <si>
    <t>1095793993839980561</t>
  </si>
  <si>
    <t>1096856495076114432</t>
  </si>
  <si>
    <t>1097532193067491328</t>
  </si>
  <si>
    <t>1096431473735987200</t>
  </si>
  <si>
    <t>1097612915165806592</t>
  </si>
  <si>
    <t>1092618830277472256</t>
  </si>
  <si>
    <t>1095737460854800384</t>
  </si>
  <si>
    <t>1095789753696432131</t>
  </si>
  <si>
    <t>1096605103946166272</t>
  </si>
  <si>
    <t>1094369177081647105</t>
  </si>
  <si>
    <t>1096044373739921408</t>
  </si>
  <si>
    <t>1096150242590896130</t>
  </si>
  <si>
    <t>1096511215713566721</t>
  </si>
  <si>
    <t/>
  </si>
  <si>
    <t>21414576</t>
  </si>
  <si>
    <t>242555999</t>
  </si>
  <si>
    <t>216608803</t>
  </si>
  <si>
    <t>305376580</t>
  </si>
  <si>
    <t>254117355</t>
  </si>
  <si>
    <t>44513878</t>
  </si>
  <si>
    <t>15441965</t>
  </si>
  <si>
    <t>3980180038</t>
  </si>
  <si>
    <t>991368907821744128</t>
  </si>
  <si>
    <t>en</t>
  </si>
  <si>
    <t>fr</t>
  </si>
  <si>
    <t>ja</t>
  </si>
  <si>
    <t>und</t>
  </si>
  <si>
    <t>pt</t>
  </si>
  <si>
    <t>sv</t>
  </si>
  <si>
    <t>ru</t>
  </si>
  <si>
    <t>971057356237955072</t>
  </si>
  <si>
    <t>1092993671966920704</t>
  </si>
  <si>
    <t>1093423297130156033</t>
  </si>
  <si>
    <t>1093192539937693697</t>
  </si>
  <si>
    <t>1093918336755351554</t>
  </si>
  <si>
    <t>1094298945482829824</t>
  </si>
  <si>
    <t>1094441619833577472</t>
  </si>
  <si>
    <t>1095363496802504704</t>
  </si>
  <si>
    <t>1095688841921478661</t>
  </si>
  <si>
    <t>1095699640148811777</t>
  </si>
  <si>
    <t>1095846547869364224</t>
  </si>
  <si>
    <t>1096450995180261376</t>
  </si>
  <si>
    <t>1096427677332975623</t>
  </si>
  <si>
    <t>1096986130355011586</t>
  </si>
  <si>
    <t>1097216612187291650</t>
  </si>
  <si>
    <t>1092515659026702338</t>
  </si>
  <si>
    <t>1092673592943394816</t>
  </si>
  <si>
    <t>1096146323064193024</t>
  </si>
  <si>
    <t>1097471088370610176</t>
  </si>
  <si>
    <t>Twitter for iPhone</t>
  </si>
  <si>
    <t>Twitter for iPad</t>
  </si>
  <si>
    <t>Twitter Web Client</t>
  </si>
  <si>
    <t>Twitter for Android</t>
  </si>
  <si>
    <t>Twitter Web App</t>
  </si>
  <si>
    <t>all100Senators</t>
  </si>
  <si>
    <t>Echofon</t>
  </si>
  <si>
    <t>Bizzybot</t>
  </si>
  <si>
    <t>LinkedIn</t>
  </si>
  <si>
    <t>Hootsuite Inc.</t>
  </si>
  <si>
    <t>dlvr.it</t>
  </si>
  <si>
    <t>Paxstat</t>
  </si>
  <si>
    <t>TweetDeck</t>
  </si>
  <si>
    <t>Janetter</t>
  </si>
  <si>
    <t>Tweetbot for iΟS</t>
  </si>
  <si>
    <t>Salesforce - Social Studio</t>
  </si>
  <si>
    <t>MailChimp</t>
  </si>
  <si>
    <t>Orchestration</t>
  </si>
  <si>
    <t>HubSpot</t>
  </si>
  <si>
    <t>Instagram</t>
  </si>
  <si>
    <t>IFTTT</t>
  </si>
  <si>
    <t>Santchi App</t>
  </si>
  <si>
    <t>Media_Post_V_1</t>
  </si>
  <si>
    <t>Buffer</t>
  </si>
  <si>
    <t>Sprout Social</t>
  </si>
  <si>
    <t>Retweet</t>
  </si>
  <si>
    <t>-3.3285119,55.894729 
-3.077505,55.894729 
-3.077505,55.991662 
-3.3285119,55.991662</t>
  </si>
  <si>
    <t>-34.9738347,-7.243257 
-34.792907,-7.243257 
-34.792907,-7.055696 
-34.9738347,-7.055696</t>
  </si>
  <si>
    <t>6.046126,46.2171765 
6.111891,46.2171765 
6.111891,46.247236 
6.046126,46.247236</t>
  </si>
  <si>
    <t>-2.942763,53.164802 
-2.847002,53.164802 
-2.847002,53.229897 
-2.942763,53.229897</t>
  </si>
  <si>
    <t>-121.576613,38.43792 
-121.362715,38.43792 
-121.362715,38.6855236 
-121.576613,38.6855236</t>
  </si>
  <si>
    <t>United Kingdom</t>
  </si>
  <si>
    <t>Brazil</t>
  </si>
  <si>
    <t>Switzerland</t>
  </si>
  <si>
    <t>United States</t>
  </si>
  <si>
    <t>GB</t>
  </si>
  <si>
    <t>BR</t>
  </si>
  <si>
    <t>CH</t>
  </si>
  <si>
    <t>US</t>
  </si>
  <si>
    <t>Edinburgh, Scotland</t>
  </si>
  <si>
    <t>João Pessoa, Brazil</t>
  </si>
  <si>
    <t>Meyrin, Suisse</t>
  </si>
  <si>
    <t>Chester, England</t>
  </si>
  <si>
    <t>Sacramento, CA</t>
  </si>
  <si>
    <t>7ae9e2f2ff7a87cd</t>
  </si>
  <si>
    <t>c9f2f46c0d1b963d</t>
  </si>
  <si>
    <t>068c70be7b3a4cc2</t>
  </si>
  <si>
    <t>70392b0b6ad1f95b</t>
  </si>
  <si>
    <t>b71fac2ee9792cbe</t>
  </si>
  <si>
    <t>Edinburgh</t>
  </si>
  <si>
    <t>João Pessoa</t>
  </si>
  <si>
    <t>Meyrin</t>
  </si>
  <si>
    <t>Chester</t>
  </si>
  <si>
    <t>Sacramento</t>
  </si>
  <si>
    <t>city</t>
  </si>
  <si>
    <t>https://api.twitter.com/1.1/geo/id/7ae9e2f2ff7a87cd.json</t>
  </si>
  <si>
    <t>https://api.twitter.com/1.1/geo/id/c9f2f46c0d1b963d.json</t>
  </si>
  <si>
    <t>https://api.twitter.com/1.1/geo/id/068c70be7b3a4cc2.json</t>
  </si>
  <si>
    <t>https://api.twitter.com/1.1/geo/id/70392b0b6ad1f95b.json</t>
  </si>
  <si>
    <t>https://api.twitter.com/1.1/geo/id/b71fac2ee9792cbe.json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</si>
  <si>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</si>
  <si>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</si>
  <si>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</si>
  <si>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</si>
  <si>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</si>
  <si>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</si>
  <si>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</si>
  <si>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</si>
  <si>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</si>
  <si>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</si>
  <si>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</si>
  <si>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</si>
  <si>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</si>
  <si>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</si>
  <si>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</si>
  <si>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</si>
  <si>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</si>
  <si>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</si>
  <si>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</si>
  <si>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</si>
  <si>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</si>
  <si>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Ryan P. Haygood</t>
  </si>
  <si>
    <t>Governor Phil Murphy</t>
  </si>
  <si>
    <t>Turkey VMUG</t>
  </si>
  <si>
    <t>vRealize Automation</t>
  </si>
  <si>
    <t>NJISJ</t>
  </si>
  <si>
    <t>LWV-Texas</t>
  </si>
  <si>
    <t>LeagueWomenVotersTX</t>
  </si>
  <si>
    <t>Rep. John Bucy III</t>
  </si>
  <si>
    <t>Mike Cernovich  | _xD83D__xDCFD_</t>
  </si>
  <si>
    <t>Kip Herriage</t>
  </si>
  <si>
    <t>InvestingLegend</t>
  </si>
  <si>
    <t>_xD83C__xDF39_yvonneburton  ⭐️⭐️⭐️</t>
  </si>
  <si>
    <t>Kevin B</t>
  </si>
  <si>
    <t>Rob Palatchi ☯️_xD83C__xDDFA__xD83C__xDDF8_</t>
  </si>
  <si>
    <t>The Republican™ _xD83C__xDDFA__xD83C__xDDF8_</t>
  </si>
  <si>
    <t>keland lewis</t>
  </si>
  <si>
    <t>Melissa Fernandez</t>
  </si>
  <si>
    <t>Elina knows how to code</t>
  </si>
  <si>
    <t>JD</t>
  </si>
  <si>
    <t>Exrates.me</t>
  </si>
  <si>
    <t>Carlos edinar 1</t>
  </si>
  <si>
    <t>Mike</t>
  </si>
  <si>
    <t>_xD83D__xDD25_Maleng_xD83D__xDD25_Indict45 NOW</t>
  </si>
  <si>
    <t>Chip Zoller</t>
  </si>
  <si>
    <t>Project Photon</t>
  </si>
  <si>
    <t>Scotty &amp; Tony</t>
  </si>
  <si>
    <t>Sunwing Vacations</t>
  </si>
  <si>
    <t>Sen. Patrick Leahy</t>
  </si>
  <si>
    <t>Courtney Nickerson</t>
  </si>
  <si>
    <t>The Resistance</t>
  </si>
  <si>
    <t>sfru Democracy, Ethics, &amp; Integrity Dem _xD83C__xDF0A__xD83C__xDF0A__xD83C__xDF0A_!</t>
  </si>
  <si>
    <t>Bridget OBrien</t>
  </si>
  <si>
    <t>Vote them &amp; him out November 2020</t>
  </si>
  <si>
    <t>E. J. Levy</t>
  </si>
  <si>
    <t>VENUS_xD83E__xDD8B_"Viva la RESISTANCE!"</t>
  </si>
  <si>
    <t>Peg Pendrak</t>
  </si>
  <si>
    <t>Amanda</t>
  </si>
  <si>
    <t>Public Citizen</t>
  </si>
  <si>
    <t>M Shawn Jaquiss</t>
  </si>
  <si>
    <t>Christine Canning</t>
  </si>
  <si>
    <t>Mary Cotey</t>
  </si>
  <si>
    <t>Julie N'guessan</t>
  </si>
  <si>
    <t>oweil kafalo</t>
  </si>
  <si>
    <t>Guido</t>
  </si>
  <si>
    <t>Dennis vd Oost</t>
  </si>
  <si>
    <t>Mary Moran</t>
  </si>
  <si>
    <t>Cindy Denton</t>
  </si>
  <si>
    <t>#Bernie2020</t>
  </si>
  <si>
    <t>Josephdoke</t>
  </si>
  <si>
    <t>❀ _xD835__xDCDC__xD835__xDCEE__xD835__xDCFB__xD835__xDCFB__xD835__xDD02__xD835__xDCD6__xD835__xDCF1__xD835__xDCF8__xD835__xDCFE__xD835__xDCF5__xD835__xDCEE__xD835__xDCED_ ❀</t>
  </si>
  <si>
    <t>Pat Scharmberg</t>
  </si>
  <si>
    <t>Cheryl Childress</t>
  </si>
  <si>
    <t>Mary Rose G. B.</t>
  </si>
  <si>
    <t>Phillip Fuhrer</t>
  </si>
  <si>
    <t>JustSusan</t>
  </si>
  <si>
    <t>Thinking Beyond the Headlines</t>
  </si>
  <si>
    <t>Reddy Hannum</t>
  </si>
  <si>
    <t>Pamela Grant</t>
  </si>
  <si>
    <t>Pondarosa</t>
  </si>
  <si>
    <t>Pat Plunkett</t>
  </si>
  <si>
    <t>Michele Carbone</t>
  </si>
  <si>
    <t>Kevin Brauer</t>
  </si>
  <si>
    <t>Sunshine Statement</t>
  </si>
  <si>
    <t>C’ville Music Addict _xD83C__xDFB5__xD83C__xDFB6_</t>
  </si>
  <si>
    <t>Louise Smith</t>
  </si>
  <si>
    <t>IacoLaura15</t>
  </si>
  <si>
    <t>Barbara</t>
  </si>
  <si>
    <t>Semper Fi USMC</t>
  </si>
  <si>
    <t>Chris Wales</t>
  </si>
  <si>
    <t>Nicholas Gillespie</t>
  </si>
  <si>
    <t>Eric Evenson</t>
  </si>
  <si>
    <t>Charlea Moore</t>
  </si>
  <si>
    <t>Randy Patrick</t>
  </si>
  <si>
    <t>Sue Breen</t>
  </si>
  <si>
    <t>Horseandcowgirl</t>
  </si>
  <si>
    <t>Rainbow Connections</t>
  </si>
  <si>
    <t>YouTube</t>
  </si>
  <si>
    <t>Manny Otiko</t>
  </si>
  <si>
    <t>Frank Marro</t>
  </si>
  <si>
    <t>James O'Neill</t>
  </si>
  <si>
    <t>Terry hoover</t>
  </si>
  <si>
    <t>Vicki Jones</t>
  </si>
  <si>
    <t>Sam Perrin</t>
  </si>
  <si>
    <t>Xtravirt</t>
  </si>
  <si>
    <t>Claire Jones</t>
  </si>
  <si>
    <t>Brian McNerney</t>
  </si>
  <si>
    <t>Grrace</t>
  </si>
  <si>
    <t>FBI</t>
  </si>
  <si>
    <t>Thom Hartmann</t>
  </si>
  <si>
    <t>Alan Perkins</t>
  </si>
  <si>
    <t>A to Z</t>
  </si>
  <si>
    <t>Pam Mackenzie</t>
  </si>
  <si>
    <t>.</t>
  </si>
  <si>
    <t>Walter Korfmacher</t>
  </si>
  <si>
    <t>siva sankar</t>
  </si>
  <si>
    <t>vRA Team</t>
  </si>
  <si>
    <t>VMware vSAN</t>
  </si>
  <si>
    <t>VMware</t>
  </si>
  <si>
    <t>Faith Chatham</t>
  </si>
  <si>
    <t>Mark Kruger</t>
  </si>
  <si>
    <t>Dorothy</t>
  </si>
  <si>
    <t>norman gee</t>
  </si>
  <si>
    <t>judy Ackerman</t>
  </si>
  <si>
    <t>Gail Talbot</t>
  </si>
  <si>
    <t>Charlene Gowen</t>
  </si>
  <si>
    <t>Jon Stein</t>
  </si>
  <si>
    <t>Veronica Ouimette</t>
  </si>
  <si>
    <t>Dinesh S</t>
  </si>
  <si>
    <t>BolBol Egypt</t>
  </si>
  <si>
    <t>Quest 4 Pixels Gaming</t>
  </si>
  <si>
    <t>VIRGO-YU</t>
  </si>
  <si>
    <t>JACK上村™️</t>
  </si>
  <si>
    <t>Saurabh Chandratre</t>
  </si>
  <si>
    <t>Mikael</t>
  </si>
  <si>
    <t>BENGT GRØNÅS</t>
  </si>
  <si>
    <t>Vehicle Remarketing</t>
  </si>
  <si>
    <t>Jon Schulman</t>
  </si>
  <si>
    <t>TheCyanPost</t>
  </si>
  <si>
    <t>FairVote</t>
  </si>
  <si>
    <t>NotComey</t>
  </si>
  <si>
    <t>The After Parties</t>
  </si>
  <si>
    <t>Rain Maker</t>
  </si>
  <si>
    <t>Claire Burrus</t>
  </si>
  <si>
    <t>Timothy Michalak</t>
  </si>
  <si>
    <t>El Bordelico</t>
  </si>
  <si>
    <t>Jean Philippe KRA</t>
  </si>
  <si>
    <t>Hassan Kak</t>
  </si>
  <si>
    <t>Ahmad Mussa</t>
  </si>
  <si>
    <t>Shaikh Ashfaq Ahmed</t>
  </si>
  <si>
    <t>Cynthia L</t>
  </si>
  <si>
    <t>Rep. Anna G. Eshoo</t>
  </si>
  <si>
    <t>Kamala Harris</t>
  </si>
  <si>
    <t>Sen Dianne Feinstein</t>
  </si>
  <si>
    <t>Junior ZAPRE</t>
  </si>
  <si>
    <t>Frances Stewart</t>
  </si>
  <si>
    <t>Violences Info France</t>
  </si>
  <si>
    <t>Angry Nasty Woman</t>
  </si>
  <si>
    <t>Sheldon Whitehouse</t>
  </si>
  <si>
    <t>Venom ReD</t>
  </si>
  <si>
    <t>Irfan Derp Danial</t>
  </si>
  <si>
    <t>Le Shô-Gun</t>
  </si>
  <si>
    <t>u3Y4BDE</t>
  </si>
  <si>
    <t>Outdoor Bob</t>
  </si>
  <si>
    <t>Stanislav Musil</t>
  </si>
  <si>
    <t>Stein Wilhelmsen</t>
  </si>
  <si>
    <t>Bipul Sinha</t>
  </si>
  <si>
    <t>Rebecca Fitzhugh</t>
  </si>
  <si>
    <t>Rubrik, Inc.</t>
  </si>
  <si>
    <t>Blue Medora</t>
  </si>
  <si>
    <t>CNRS</t>
  </si>
  <si>
    <t>vRealize Operations</t>
  </si>
  <si>
    <t>Jason Tolu</t>
  </si>
  <si>
    <t>Danielle Goode Pryor</t>
  </si>
  <si>
    <t>Bill.Hegeman</t>
  </si>
  <si>
    <t>Tami Halcomb</t>
  </si>
  <si>
    <t>Alex Almeida</t>
  </si>
  <si>
    <t>Pres. Warren, please</t>
  </si>
  <si>
    <t>Victoria Brownworth</t>
  </si>
  <si>
    <t>ARTistic reSISTER</t>
  </si>
  <si>
    <t>Sydney Steidle</t>
  </si>
  <si>
    <t>Kat Ceccotti</t>
  </si>
  <si>
    <t>DAR</t>
  </si>
  <si>
    <t>Hillary warned ya!But her xyz emails and speeches.</t>
  </si>
  <si>
    <t>Tina Morphis #TrumpIsATraitor_xD83D__xDD4A_️_xD83D__xDD4A_️_xD83D__xDD4A_️</t>
  </si>
  <si>
    <t>Major Havoc</t>
  </si>
  <si>
    <t>Trump's "manhood thing"   _xD83E__xDD40_</t>
  </si>
  <si>
    <t>timothy  currier</t>
  </si>
  <si>
    <t>Kate Stewart</t>
  </si>
  <si>
    <t>cj hannum</t>
  </si>
  <si>
    <t>Emily Iwan</t>
  </si>
  <si>
    <t>#VoteLikeABlackWomen #Don’tCareToHaveaBeer</t>
  </si>
  <si>
    <t>Sandy Noble _xD83C__xDDFA__xD83C__xDDF8__xD83C__xDFF3_️‍_xD83C__xDF08__xD83D__xDC99__xD83C__xDF1A__xD83C__xDF1D_✊_xD83C__xDFFD__xD83D__xDE18_</t>
  </si>
  <si>
    <t>Leftist Crone</t>
  </si>
  <si>
    <t>Marlowe Ain't Happy</t>
  </si>
  <si>
    <t>MM Wilson</t>
  </si>
  <si>
    <t>Mark W. Wilson, MD</t>
  </si>
  <si>
    <t>Melanie Lybarger</t>
  </si>
  <si>
    <t>Stronger Together _xD83C__xDF51_</t>
  </si>
  <si>
    <t>Michael Clayton</t>
  </si>
  <si>
    <t>What’s that nasty little orange bug under my shoe?</t>
  </si>
  <si>
    <t>Milton Rico</t>
  </si>
  <si>
    <t>Paula Cobia</t>
  </si>
  <si>
    <t>Moses</t>
  </si>
  <si>
    <t>Bronwyn</t>
  </si>
  <si>
    <t>Kimberley Yurkiewicz</t>
  </si>
  <si>
    <t>Sherry Smolders</t>
  </si>
  <si>
    <t>Stephanie Eller</t>
  </si>
  <si>
    <t>Gordy Mitchell</t>
  </si>
  <si>
    <t>Cantovan</t>
  </si>
  <si>
    <t>Simon Lim</t>
  </si>
  <si>
    <t>crinis</t>
  </si>
  <si>
    <t>Kay Drennon</t>
  </si>
  <si>
    <t>Tati Mota</t>
  </si>
  <si>
    <t>Anay Pathak</t>
  </si>
  <si>
    <t>Dell EMC Protect</t>
  </si>
  <si>
    <t>Roxane Mody</t>
  </si>
  <si>
    <t>David Boxum</t>
  </si>
  <si>
    <t>Eagan Police</t>
  </si>
  <si>
    <t>Dakota County</t>
  </si>
  <si>
    <t>City of IGH</t>
  </si>
  <si>
    <t>IGH-Police</t>
  </si>
  <si>
    <t>Craig</t>
  </si>
  <si>
    <t>Nick Turner</t>
  </si>
  <si>
    <t>Maycom Carneiro _xD83C__xDE51_</t>
  </si>
  <si>
    <t>VRA</t>
  </si>
  <si>
    <t>Eric Wolfson</t>
  </si>
  <si>
    <t>_xD83C__xDF0A_✝️♂️ ✡️BadHombre Jacquelope_xD83D__xDCCE_♀️☪️_xD83C__xDDFA__xD83C__xDDF8_</t>
  </si>
  <si>
    <t>Zach Milleson _xD83C__xDF3D_</t>
  </si>
  <si>
    <t>AHEAD</t>
  </si>
  <si>
    <t>Fran Walker</t>
  </si>
  <si>
    <t>David Teague</t>
  </si>
  <si>
    <t>Omi</t>
  </si>
  <si>
    <t>#ALFREDO..!!!</t>
  </si>
  <si>
    <t>Frank Schwaak</t>
  </si>
  <si>
    <t>Starbucks Coffee</t>
  </si>
  <si>
    <t>Jennifer Peery</t>
  </si>
  <si>
    <t>Chisago Co Sheriff</t>
  </si>
  <si>
    <t>❌America First❌ _xD83C__xDDFA__xD83C__xDDF8_</t>
  </si>
  <si>
    <t>Cliff DePuy</t>
  </si>
  <si>
    <t>OrchestrateMe</t>
  </si>
  <si>
    <t>DaughteroftheRepublic</t>
  </si>
  <si>
    <t>Manuel Martinez</t>
  </si>
  <si>
    <t>Thom Siefferman</t>
  </si>
  <si>
    <t>lisanofzinger</t>
  </si>
  <si>
    <t>Vinith Menon</t>
  </si>
  <si>
    <t>M@n1$h</t>
  </si>
  <si>
    <t>VMware NSX</t>
  </si>
  <si>
    <t>Jad El-Zein</t>
  </si>
  <si>
    <t>vieux lion3</t>
  </si>
  <si>
    <t>The Good Life</t>
  </si>
  <si>
    <t>Javan Hamilton</t>
  </si>
  <si>
    <t>FiyadUp</t>
  </si>
  <si>
    <t>Chuck Schumer</t>
  </si>
  <si>
    <t>Leader McConnell</t>
  </si>
  <si>
    <t>Rev. Dr. Barber</t>
  </si>
  <si>
    <t>Mika Brzezinski</t>
  </si>
  <si>
    <t>Morning Joe</t>
  </si>
  <si>
    <t>Kristine Lucius</t>
  </si>
  <si>
    <t>G. K. Butterfield</t>
  </si>
  <si>
    <t>Rep. Marcia L. Fudge</t>
  </si>
  <si>
    <t>johan</t>
  </si>
  <si>
    <t>SovLabs</t>
  </si>
  <si>
    <t>Puppet</t>
  </si>
  <si>
    <t>Joel Mayer _xD83C__xDF41_</t>
  </si>
  <si>
    <t>Alexa Ura</t>
  </si>
  <si>
    <t>Texas Tribune</t>
  </si>
  <si>
    <t>Cameron Haight</t>
  </si>
  <si>
    <t>VMware Cloud Mgmt</t>
  </si>
  <si>
    <t>Ari Melber</t>
  </si>
  <si>
    <t>Taehwa Lee</t>
  </si>
  <si>
    <t>Lynn</t>
  </si>
  <si>
    <t>Donald J. Trump</t>
  </si>
  <si>
    <t>David Haywood Smith</t>
  </si>
  <si>
    <t>Moffy</t>
  </si>
  <si>
    <t>Guillaume K. Soro</t>
  </si>
  <si>
    <t>IT SYS Integration</t>
  </si>
  <si>
    <t>Florentina Hettinga</t>
  </si>
  <si>
    <t>Marco van Baggum</t>
  </si>
  <si>
    <t>Aleks</t>
  </si>
  <si>
    <t>Eric Krejci</t>
  </si>
  <si>
    <t>_xD83C__xDDEC__xD83C__xDDE7_ Ben Derbyshire</t>
  </si>
  <si>
    <t>Derrell Durrett</t>
  </si>
  <si>
    <t>Laura Yeager</t>
  </si>
  <si>
    <t>clouzeau remi</t>
  </si>
  <si>
    <t>Jose Cavalheri</t>
  </si>
  <si>
    <t>MJ McCraw</t>
  </si>
  <si>
    <t>Osseo (MN) Police</t>
  </si>
  <si>
    <t>Plymouth Police, MN</t>
  </si>
  <si>
    <t>Duluth MN Police</t>
  </si>
  <si>
    <t>Mounds View Police Department</t>
  </si>
  <si>
    <t>Dakota County SO</t>
  </si>
  <si>
    <t>Ely Police Dept</t>
  </si>
  <si>
    <t>West St. Paul Police</t>
  </si>
  <si>
    <t>#ChamplinLive</t>
  </si>
  <si>
    <t>TrexTim</t>
  </si>
  <si>
    <t>Walter</t>
  </si>
  <si>
    <t>Jen Robertson</t>
  </si>
  <si>
    <t>Joyce Alene</t>
  </si>
  <si>
    <t>LP</t>
  </si>
  <si>
    <t>I’ll HELP BUILD THAT DAMN WALL DEPLORABLE</t>
  </si>
  <si>
    <t>Blind Willies</t>
  </si>
  <si>
    <t>Chance Williams</t>
  </si>
  <si>
    <t>#ShadowBanned</t>
  </si>
  <si>
    <t>"PS: The sun is the center of the Earth!"..</t>
  </si>
  <si>
    <t>Charlotte DELBOSC</t>
  </si>
  <si>
    <t>DM</t>
  </si>
  <si>
    <t>Gerson Nascimento</t>
  </si>
  <si>
    <t>Santchi</t>
  </si>
  <si>
    <t>Ashot Nalbandyan</t>
  </si>
  <si>
    <t>Lyntilla</t>
  </si>
  <si>
    <t>Ron Figg</t>
  </si>
  <si>
    <t>St. Anthony Police</t>
  </si>
  <si>
    <t>Tabatha Hagan</t>
  </si>
  <si>
    <t>Katie B</t>
  </si>
  <si>
    <t>GarciaM</t>
  </si>
  <si>
    <t>chris</t>
  </si>
  <si>
    <t>panda luv</t>
  </si>
  <si>
    <t>Phil Yaccino</t>
  </si>
  <si>
    <t>M A Duffy</t>
  </si>
  <si>
    <t>lh stony</t>
  </si>
  <si>
    <t>Will Huber</t>
  </si>
  <si>
    <t>NotMyPresident _xD83C__xDDFA__xD83C__xDDF8_</t>
  </si>
  <si>
    <t>Cassandra Tenley</t>
  </si>
  <si>
    <t>Wyoming (MN) Police</t>
  </si>
  <si>
    <t>Steve Jackson Network</t>
  </si>
  <si>
    <t>MNcopsVRA</t>
  </si>
  <si>
    <t>Walk With Blue</t>
  </si>
  <si>
    <t>TheArmoredPig Ret.</t>
  </si>
  <si>
    <t>anthony chianese</t>
  </si>
  <si>
    <t>Sister District Sacramento</t>
  </si>
  <si>
    <t>Ari Berman</t>
  </si>
  <si>
    <t>Phyllis Cauley</t>
  </si>
  <si>
    <t>[fyoo@rubrik:~]#</t>
  </si>
  <si>
    <t>Afrique Média TV</t>
  </si>
  <si>
    <t>Kemi Seba Officiel</t>
  </si>
  <si>
    <t>koaci.com</t>
  </si>
  <si>
    <t>RTI Officiel</t>
  </si>
  <si>
    <t>RFI</t>
  </si>
  <si>
    <t>Alain Lobognon</t>
  </si>
  <si>
    <t>Macky SALL</t>
  </si>
  <si>
    <t>Emmanuel Macron</t>
  </si>
  <si>
    <t>Alassane Ouattara Officiel</t>
  </si>
  <si>
    <t>Live n Learn _xD83C__xDF0A_</t>
  </si>
  <si>
    <t>Ze'ev Eisenberg</t>
  </si>
  <si>
    <t>Relevant_xD83C__xDDFA__xD83C__xDDF8_</t>
  </si>
  <si>
    <t>Edward Poll</t>
  </si>
  <si>
    <t>Batuhan</t>
  </si>
  <si>
    <t>President of @NJ_ISJ. Lawyer. Advocate. Teammate. Collaborator. Race man. Saved by God’s grace. Doer of social justice. Views are mine.</t>
  </si>
  <si>
    <t>Building a stronger and fairer New Jersey.</t>
  </si>
  <si>
    <t>Turkey VMUG offical twitter account.                 Turkey Leader: Yusuf Emre OZENSOY E-mail: turkey@vmug.com</t>
  </si>
  <si>
    <t>The IT Automation tool of the #SDDC. Deploy IT services rapidly across a multi-vendor, multi-cloud infrastructure. Part of the @vmwarecloudmgmt team.</t>
  </si>
  <si>
    <t>Led by @RyanPHaygood, NJISJ is a leading social justice organization dedicated to the advancement of New Jersey’s urban areas and residents. We #DoSocialJustice</t>
  </si>
  <si>
    <t>West Point Grad with experience running for a Tx House seat in 2012 on a pro public education and women's health platform.</t>
  </si>
  <si>
    <t>Empowering Voters. Defending Democracy in Texas for 99 years!  We do not support or oppose any candidates or political parties. RT's not endorsements.</t>
  </si>
  <si>
    <t>State Representative for #Texas House District 136, representing #Austin, #CedarPark, #Leander, and the Brushy Creek area in the #txlege. #LeadingtheWay</t>
  </si>
  <si>
    <t>Documentary filmmaker, best-selling author, and journalist. My latest film Hoaxed is finally available at https://t.co/4E2HBreogt</t>
  </si>
  <si>
    <t>Contrarian Capitalist. Publisher, Author; Vertical Research Advisory (https://t.co/NfmhLBcxmv). Daily Mkt Podcast. Top Performing Investment Advisory, 34 Yrs #MAGA</t>
  </si>
  <si>
    <t>made my bucks in RE, but if it can be invested in, I have an interest.  Love to bury pinhead liberals through debate.</t>
  </si>
  <si>
    <t>_xD83D__xDC09_Energy + _xD83E__xDD8D_Mindset = Winning</t>
  </si>
  <si>
    <t>Stock follower and occasional trader, gardener, family man (leave me alone), mostly conservative but can be influenced due to where I live</t>
  </si>
  <si>
    <t>What do you see when you look in the mirror?
I have donated freely, without placing any  expectation upon them, to many whose content I share.</t>
  </si>
  <si>
    <t>News, commentary, and destruction of fake news like @CNN &amp; more! Я не русский бот.</t>
  </si>
  <si>
    <t>COLLEGE FOOTBALL....</t>
  </si>
  <si>
    <t>Minimum commission with maximum safety! Just register and enjoy crypto trading! Advertising inquires: pr@exrates.me #exrates #cryptocurrencyexchange #exchange</t>
  </si>
  <si>
    <t>activo con BIT social</t>
  </si>
  <si>
    <t>Christian, 2A, THEN 1A, MAGA, KAG, still hitched 45 yrs, Q, Qanon,  proud American geezer, proud Army vet, stand for old glory and kneel at the cross!</t>
  </si>
  <si>
    <t>I am a free spirit _xD83C__xDFA8_∆rt &amp; music_xD83C__xDFB6_#LGBTQ #BLM #Divest #ProtectOurVotes
#ImpeachTrumpPenceNOW
#GOPTreason #IMPEACHkavanaugh #guncontrol #KeepFamiliesTogetherAct</t>
  </si>
  <si>
    <t>Sr. Virtualization and Cloud Solutions Architect @sovsystems. Specialist in @VMware SDDC products, @Veeam, and others. vExpert 2017-18. These tweets are my own.</t>
  </si>
  <si>
    <t>Linux container host runtime</t>
  </si>
  <si>
    <t>Scotty Horsman &amp; Tony Smith, morning guys from New Country 969 in Moncton</t>
  </si>
  <si>
    <t>From finding top-rated resorts with free water park access to booking the best swim-out suites &amp; everything in between we want you to #VacationBetter</t>
  </si>
  <si>
    <t>Collecting and retweeting tweets by all members of the US Senate.   Archived at: https://github.com/thisisdaryn/SenateTweets</t>
  </si>
  <si>
    <t>If you meet someone who doesn't find dinosaurs inherently cool, walk away. You don't need that kind of toxicity in your life</t>
  </si>
  <si>
    <t>Keeping my eyes on the prize.
RTs &amp; faves do not mean I've adopted that person's entire philosophy or endorsed every decision they've ever made.</t>
  </si>
  <si>
    <t>Love Champagne, Pinot Noir, &amp; Italian_xD83C__xDF7E__xD83C__xDF77_wines. Philly sports fan. #FlyEaglesFly_xD83E__xDD85_ #TheResistance #RegisterToVote # #IWillVote #VoteForOurLives Retired DoD</t>
  </si>
  <si>
    <t>Animal advocate, environmental and human rights activist, #Resist, non-tribal. I accept very little at face value.</t>
  </si>
  <si>
    <t>America is currently under construction! #SC #NJ #VoteNovember2020!#VOTEBLUE! #CHOOSELOVE #VOTEOUTHATE #VOTEOUTRACISM #CHOOSEHONESTY #RESISTFEAR #ProtectMueller</t>
  </si>
  <si>
    <t>Author of Love, In Theory, winner of the Flannery O'Connor Prize; in France by Editions Payot &amp; Rivages (May 2015)</t>
  </si>
  <si>
    <t>_xD83E__xDD8B_sapiosexual, bibliophile, spiritualist.  "Our"story not "HIS"-tory! Nature ROCKS_xD83C__xDF0D_ #ThinkGlobalActLocal✊_xD83C__xDFFD_✌_xD83C__xDFFD_#American #Latina #HUMAN</t>
  </si>
  <si>
    <t>here before marconpen1 sixty years here and wish I missed this shit. Vote Blue Save woman the Planet and Democracy We All Live here Together</t>
  </si>
  <si>
    <t>This election was neither free nor fair. Wake up America. Proud daughter of a Teamster and Public School Teacher. Life long, dyed in the wool Democrat.</t>
  </si>
  <si>
    <t>Public Citizen has been standing up to corporate power and holding government accountable for 47 years. We're people-powered and accept no corporate money.</t>
  </si>
  <si>
    <t>PA-C, Cancer research, Immunology, Human rights, Animal rights, Environmental issues _xD83C__xDF0E_. Respect. Compassion. Ethical behaviour _xD83D__xDD4A_</t>
  </si>
  <si>
    <t>Lifelong Progressive Democrat since 1974
I will vote for the nominee who emerges from the Democratic Party primary process - WE need to save our democracy</t>
  </si>
  <si>
    <t>Sporter |
Designer |
Student Communication &amp; Multimedia Design | CMD | Hogeschool Rotterdam, HRO</t>
  </si>
  <si>
    <t>JJ. McCabe and Fallin'Angel..are signed to Flicknife Records UK.. Rock and Roll with a twist..</t>
  </si>
  <si>
    <t>Southern xpat in Northern Illinois. Way too old to be trying to figure out what I should be doing. WARNING: Socialist viewpoint by necessity</t>
  </si>
  <si>
    <t>Optimist + Time + Reality = Realist | No need to follow me. I'll say something not to your liking. You'll unfollow. It'll get awkward.
 ~chuckles~ ✌_xD83C__xDDFA__xD83C__xDDF8_❤</t>
  </si>
  <si>
    <t>Proud member of the Resistance!  I will never give up until our Country is back on to the road to greatness. Equality for all!</t>
  </si>
  <si>
    <t>Loving the Resistance kicking butt!!</t>
  </si>
  <si>
    <t>Act Like a Lady-Think Like a Boss - Jersey City Girl #WomenVote #19thAmendment DO NOT follow me if you REJECT our Republic, US Constitution &amp; Rule of Law</t>
  </si>
  <si>
    <t>bleeding heart liberal. southern born &amp; southern bred but when i die i'll be california dead. #TheResistance</t>
  </si>
  <si>
    <t>Experienced #Attorney. Going beyond sound bytes. I tweet to teach. I see smart people. RT &amp; ❤️ d/n imply endorsement.</t>
  </si>
  <si>
    <t>Retired horse breeding farm manager. Proud Democrat, but independent thinker. Lover of art, music, theater, laughter and love of common sense.</t>
  </si>
  <si>
    <t>A little song, a little dance, a little seltzer down your pants!</t>
  </si>
  <si>
    <t>Nature lover, health fanatic, environmental supporter, patriot working to save our democracy. Strong Democrat.</t>
  </si>
  <si>
    <t>Author “Friday Evening; Creating La Dolce Vita, one bite at a time”, critical thinker, advocate for democracy &amp; common sense; humorous commentator. Earthling.</t>
  </si>
  <si>
    <t>_xD83C__xDF39_RN ArmyNurseCorpsVet NationalNursesUnited BernieHo YouthMentor SocialJustice Colorado LGBTSportsNut</t>
  </si>
  <si>
    <t>Focused on the civics of We the People and the politicians we elect, particularly (hence the title) in Florida, but also in Washington &amp; around the world.</t>
  </si>
  <si>
    <t>Alternate Saturdays on @wnrnradio to support my habit. Wm &amp; Mary and UDelaware alum living in Hooville. Perpetually disappointed lifelong Orioles fan.</t>
  </si>
  <si>
    <t>15+ yrs: digital, email, SEO, marketing. Love the Northwest, going Great Plains soon! My Buzz: ctx700, MotoGP, dopios, technology, Luke 1: 37.</t>
  </si>
  <si>
    <t>General News Cute Industry News</t>
  </si>
  <si>
    <t>Lifelong Californian... Lifelong Democrat... Retired Corporate Travel Advisor...Married 49 years to a Vietnam Vet.....Proud miniature schnauzer mom. _xD83D__xDC3E__xD83D__xDC3E_</t>
  </si>
  <si>
    <t>Movies, Cycling, Fly Fishing, Green Bay Packers, Weather</t>
  </si>
  <si>
    <t>Efforts can succeed overtime-not trying ensures the worst will happen.  Noam Chomsky</t>
  </si>
  <si>
    <t>Cowgirl, Ranch Boss, Animal Lover, Mustang Owner, Democrat From Birth, Pro-Choice</t>
  </si>
  <si>
    <t>Live life to the fullest. ..be hungry. Die empty.</t>
  </si>
  <si>
    <t>Pivoting to video.</t>
  </si>
  <si>
    <t>Media professional, political junkie, liberal, soccer fan, committed to truth, justice and the American way! #resist</t>
  </si>
  <si>
    <t>Journalist, Radio/TV professional, Space enthusiast, Proud Dad &amp; Grandad. RTs are not endorsements.</t>
  </si>
  <si>
    <t>concerned citizen</t>
  </si>
  <si>
    <t>Cloud Automation Practice @Xtravirt #vRO #vRA #JavaScript #VMware | Gamer and Contributor @GamingNationUK</t>
  </si>
  <si>
    <t>Xtravirt are an experienced consulting firm who design and build strategies and solutions to help customers solve their complex IT challenges.</t>
  </si>
  <si>
    <t>Archivist and insatiable reader.</t>
  </si>
  <si>
    <t>Animal/wild horse/burro advocate. Because ALL animals have rights too.  Part of the resistance.  NO MAGA Hate.</t>
  </si>
  <si>
    <t>Official Twitter Page of the FBI. Do not report tips here. Submit tips on terrorism or federal crimes at https://t.co/bvLnLbg98y. For emergencies, dial 911.</t>
  </si>
  <si>
    <t>Thom Hartmann is live every weekday from 12 to 3 PM ET. Talk to Thom at 202-808-9925!</t>
  </si>
  <si>
    <t>New England native; raised in FL; living happily (wine lover &amp; foodie) with my CA girl in DC. Twice retired: US military (Vietnam Veteran) and IT Strategist.</t>
  </si>
  <si>
    <t>You can’t get rid of abortion because you can’t control take someone’s autonomy. You can only get rid of SAFE abortions for our most marginalized communities.</t>
  </si>
  <si>
    <t>VMware vSAN is a software-defined, enterprise storage solution powering industry-leading hyperconverged infrastructure systems.</t>
  </si>
  <si>
    <t>#VMware, a global leader in cloud infrastructure and digital workspace technology, accelerates digital transformation for evolving IT environments.</t>
  </si>
  <si>
    <t>Writer, artist, instigator. Follows Texas Leg and US Congress.  #TexasLeg for bill comments</t>
  </si>
  <si>
    <t>TV/Film writer, producer- WE HAVE ALWAYS LIVED IN THE CASTLE; SALVATION(S2); MIDNIGHT, TEXAS; SALVATION(S1); DAMIEN; TEEN WOLF, novels OVERPOWERED &amp; OVERTAKEN</t>
  </si>
  <si>
    <t>I wanna make America greater, in a post-childish gambino kinda way &amp;assume those reduced to insults &amp;name-calling just lack intelligence to do otherwise #resist</t>
  </si>
  <si>
    <t>Former IT Professional/Current environmentalist &amp; writer, lover of nature &amp; animals.</t>
  </si>
  <si>
    <t>Dedicated to freedom of speech, self-expression, and self-actualization for all!  Trolls, bots and haters will be blocked &amp; reported.</t>
  </si>
  <si>
    <t>Admirer of VMware technology, Datacenter Administrator and Cricket Follower :)</t>
  </si>
  <si>
    <t>إن الصدق و الصراحة يجعلانك عرضة للانتقاد ، كن صادقاً وصريحاً على أية حال</t>
  </si>
  <si>
    <t>The Quest continues as @tonybaker87, @Nintenshel, and @joelakafalcon chat about all things Nintendo! New YouTube videos every Thursday, and weekly podcast!</t>
  </si>
  <si>
    <t>VIRGOwearworks代表/デザイナー CHRONOMETER/Vo https://t.co/qS7psODW4T 幡ヶ谷再生大学復興再生部副部長 https://t.co/mdkpCrzjLR 微力を全力で継続して行きます。</t>
  </si>
  <si>
    <t>#MINOS #HAKAIHAYABUSA #VDX #ZIGGZAGGRECORD #2NDFINGER</t>
  </si>
  <si>
    <t>Director Solutions Architect - EMEA &amp; APAC @BlueMedora |vExpert 2017/18| SDDC | vRealize Suite | VCP6-CMA | VCP4/5/6-DCV | VCP6-Cloud |VCP6-NV |NPP| NPSE |vSAN|</t>
  </si>
  <si>
    <t>Consultant IT CLOUD ☁️Independant | Blogger at MyVMworld https://t.co/E9kzEaRtFq | Consultant PSO @vmware #NSX #vRA #vRO #PKS #Kubernetes #Ansible</t>
  </si>
  <si>
    <t>Senior CMP Specialist Systems Engineer @VMware Norway, cloud Mgmt, Automation, Ops, Orchestration, Costing. MusicProduction, Photo, BioHacker, MC, Nature, chess</t>
  </si>
  <si>
    <t>The voice of the remarketing &amp; used car sectors in automotive, raising industry standards &amp; helping companies recruit, develop &amp; retain quality professionals</t>
  </si>
  <si>
    <t>Product Line Manager for @VMwareCAS @VMware. #vExpert x4, CISSP, VCIX, more. Bird lover. DeLorean driver. Wine and beer appreciator. Tweets all mine</t>
  </si>
  <si>
    <t>Opinions expressed in TCP tweets are our own otherwise news presented here can be substantiated by fact or evidence and are from trustworthy sources in the Web.</t>
  </si>
  <si>
    <t>Nonpartisan champion of electoral reforms that give voters greater choice, a stronger voice, and a representative democracy 
Contact: info@fairvote.org</t>
  </si>
  <si>
    <t>America, the moral torchbearer and defender of human rights, of fairness and justice, of what is good and decent in the World, reduce to Potus45</t>
  </si>
  <si>
    <t>Empowering American voters with knowledge about alternatives to the two party system.</t>
  </si>
  <si>
    <t>(she/her/hers)  Science nerd, climate advocate, writer, reader, supporter of justice // LBJ School of Public Affairs co 2020 // Trinity University co 2018</t>
  </si>
  <si>
    <t>Policy Student - LBJ School of Public Affairs - Master of Public Affairs, DC Concentration</t>
  </si>
  <si>
    <t>l'Avenir est dans le Luxe | Mentor &amp; Model : @DembaDiopci Snap: yoong_Bafy IG: y_bafy Manage @CashFlow_off</t>
  </si>
  <si>
    <t>Mid-Manager / MSc in Projects Management</t>
  </si>
  <si>
    <t>VCIX6-NV || VCAP6-NV || VCP6-NV || VCP6-DC || MCSE-2012 || MCITP-2008 ||</t>
  </si>
  <si>
    <t>Muslim | Husband | I work for the Public,Straight Shooter talking directly,Truthful,not neutral,#MUFC</t>
  </si>
  <si>
    <t>Striving for Justice, Equality, Dignity, Peace and Compassion for All...</t>
  </si>
  <si>
    <t>Representing California's 18th Congressional District--the heart of Silicon Valley.</t>
  </si>
  <si>
    <t>United States Senator for California</t>
  </si>
  <si>
    <t>United States Senator from California. On Facebook at: http://t.co/siExqwIu</t>
  </si>
  <si>
    <t>#Risk #Politique #Management #Strategie #Banque BÂle</t>
  </si>
  <si>
    <t>physician, integrative health coach, retired US Navy Captain, #ActOnClimate, #EndGunViolence, #Resist.</t>
  </si>
  <si>
    <t>Heure par heure, la carte de France des violences - tweets principalement automatiques</t>
  </si>
  <si>
    <t>alpha female, proud liberal, dual citizen UK/USA, wildlife and wilderness advocate, biologist STOP THE WAR ON WOMEN WOLVES &amp; POOR #RESIST</t>
  </si>
  <si>
    <t>U.S. Senator from #RhodeIsland, the Ocean State. RT≠endorsement. #TimeToWakeUp</t>
  </si>
  <si>
    <t>South East Asia’s Premier eSports Team based in Malaysia | Call of Duty, Mobile Legends, Dota 2 | 
EST. 2016 #RedSpirit enquiries - venomred.business@gmail.com</t>
  </si>
  <si>
    <t>19 _xD83C__xDDF2__xD83C__xDDFE_ | Proud to be back in @venomredasia | Don't downgrade your dream just to fit your reality , upgrade your conviction to match your destiny _xD83D__xDCAF_</t>
  </si>
  <si>
    <t>_xD83D__xDE01_</t>
  </si>
  <si>
    <t>"...And when they came for me, there was no one left to object..."#TheResistance #Indivisible #Impeach #FlipItBlue2019 #FollowBackResistance #TheOpposition #FBR</t>
  </si>
  <si>
    <t>Poor People ROCK! Woodstock'69 - still ROCKS today! -  P.S.U. Geology '86 - Outdoor living to survive poverty fer 32 years! Forward Together! Not One Step Back!</t>
  </si>
  <si>
    <t>Married, 3kids, VMware #vExpert **, VCA6DCV, VCP6.5-DCV, NetApp Storage, NSX, VSAN, SRM, RHCSA7,RHCE6, VMUG CZ Leader</t>
  </si>
  <si>
    <t>VMware DK&amp;NO SE Manager and Evangelist since 2007. Father and husband, all tweets &amp; opinions are mine.</t>
  </si>
  <si>
    <t>Dad. Husband. Entrepreneur. VC. Programmer. Co-Founder &amp; CEO @rubrikinc. Founding investor @nutanix @hootsuite @numerify @peeltv</t>
  </si>
  <si>
    <t>Principal Technologist @rubrikinc | author &amp; blogger | lover of #OSS, live music, and Oxford commas | Little Lebowski Urban Achiever</t>
  </si>
  <si>
    <t>Cloud Data Management for enterprises. Simplify backup and recovery, accelerate cloud adoption, deliver automation at scale, and defend against Ransomware.</t>
  </si>
  <si>
    <t>Blue Medora helps customers unlock dimensional data across their IT stack, otherwise hidden by traditional approaches to metrics collection.</t>
  </si>
  <si>
    <t>Le Centre National de la Recherche Scientifique, c'est 32000 personnes, 1100 laboratoires, 22 Prix Nobel et le 1er producteur mondial de savoir ! #80ansCNRS</t>
  </si>
  <si>
    <t>Intelligent operations management from apps to storage—for vSphere, HyperV, #AWS &amp; physical hardware. Part of the @vmwarecloudmgmt team.</t>
  </si>
  <si>
    <t>Big sports fan (all SF Bay Area teams and my kids). Enterprise storage, data protection, and tech geek. Work for Dell EMC.  All opinions are my own.</t>
  </si>
  <si>
    <t>@DellEMCProtect Marketing- Data Protection for VMware &amp; Cloud. #DP4400. Proud Mom of 2 young men. Natick / Syracuse / Newhouse. Boston has my heart. #Iwork4Dell</t>
  </si>
  <si>
    <t>Consultant, Prod. Mrkting for Data Protection #IWork4Dell. Host @sixstatesonepod, Gamer, Photographer, Soccer Fan &amp; all around geek! #NERevs Tweets are my own.</t>
  </si>
  <si>
    <t>Silence​ implies consent. Truth is the opposition party. Science, not silence._xD83C__xDDFA__xD83C__xDDF8__xD83C__xDDFA__xD83C__xDDF8_</t>
  </si>
  <si>
    <t>Award-winning investigative journo @TheRealCurve @HuffPost @damemagazine former @baltimoresun @PhillyDailyNews Writes books. Socialist. #cancer ♿️ #resist _xD83C__xDFF3_️‍_xD83C__xDF08_</t>
  </si>
  <si>
    <t>artist, teacher, mom, intersectional feminist.</t>
  </si>
  <si>
    <t>Canadian woman part of #The Resistance! Stronger Together! Impeach Trump! #FBR #TheResistance #BlueWave. MAGATS will be blocked.</t>
  </si>
  <si>
    <t>Life, love, live</t>
  </si>
  <si>
    <t>Woman,Feminist,Mother, Progressive,Lover of life,Self Employed,Work in Progress</t>
  </si>
  <si>
    <t>#BeginnerOfQuilts (as opposed to beginning quilter) #photographer, #reader #OutlanderLover #proudResister</t>
  </si>
  <si>
    <t>BA Journalism/Public Relations, Single Mother of 1, I survived chemo for 11 yrs to be here,Do not go gently into the night #Resistance #BlueWave @ChangeTheRef</t>
  </si>
  <si>
    <t>Virgo with Moon in Scorpio and Scorpio Rising. Politics, Music (mostly jazz), Art and ... NOT #GOP she/her #RESIST #ITMFA</t>
  </si>
  <si>
    <t>Have never known when to shut up. ☠ Heavy sigh. 
Still tilting at windmills.  Human, but if you need labels: she/her.  _xD83C__xDDFA__xD83C__xDDF8_ Thank you for your service! #NoOn5</t>
  </si>
  <si>
    <t>International #1 best selling author, mentor coach, speaker, alchemist, &amp; noisy activist. #StillWithHer #LiberalDem 
#OnwardTogether  #FeministAF</t>
  </si>
  <si>
    <t>trump hater! blue wave crashes this fall! time to kick the gop out of America</t>
  </si>
  <si>
    <t>Actor in television, movies &amp; commercials. 
Jazz singer on stage.
Adventurer on Earth. 
http://t.co/wlHo0boyRa</t>
  </si>
  <si>
    <t>a happy mom, grandma, daughter, sister, aunt, companion... Human to two cats. Will not willingly go down with this president. #resist #voteblue #SWATT</t>
  </si>
  <si>
    <t>Director of Communications at Rubrik. Views are my own.</t>
  </si>
  <si>
    <t>Please say this with me, “ don’t need a candidate to give me orgasms in order for me to vote for them.” Policy is the only thing that turns me on. Got it?</t>
  </si>
  <si>
    <t>#Democrats #StillWithHer #BLM #policebrutality #immigrants #lgbtq #neverbernie #metoo #votethemout #kamalaharris2020 #sheroes #teampelosi #nowall</t>
  </si>
  <si>
    <t>*enlightenment dem*former fed* matriarch*gun violence survivor * radical empath* migraineur*disabled *neurodivergent*butterfly farmer #SwearHerIn #Childcare4All</t>
  </si>
  <si>
    <t>Self-employed, Blue Dog Democrat, happy to do what I can for the cause. Fourteen years in TC and most grateful for that and my wife's fifty years of hangin' in.</t>
  </si>
  <si>
    <t>“The truth is, these are not very bright guys, and things got out of hand...”</t>
  </si>
  <si>
    <t>Child/adult #psychiatrist, #psychopharmacologist and #psychotherapist. Following doesn't = endorsement, tweets r not advice. _xD83C__xDDFA__xD83C__xDDF8_ taking back the flag 4 humanism</t>
  </si>
  <si>
    <t>Hillary told you this would happen. Biden is not your hero. Bernie has a bad voting record. Impeach Trump. _xD83C__xDF51__xD83C__xDF51__xD83C__xDF51_ Turn _xD83C__xDF39_and _xD83C__xDF69_ twitter to _xD83C__xDF0A__xD83C__xDF0A__xD83C__xDF0A_ twitter</t>
  </si>
  <si>
    <t>Professional analyst and strategist, life-long learner, idealist and ideator ... sarcastic cynic. Trump is a pox on the world. #Resist #Bluewave</t>
  </si>
  <si>
    <t>Righteous anger=healthy. Bigotry, racism, misogyny=fury producing. Friends, wine, beaches=my happy place. Also, do NOT change Momma’s potato salad recipe.</t>
  </si>
  <si>
    <t>Human Rights Activist, Common Sense Advocate &amp; Citizen Journalist</t>
  </si>
  <si>
    <t>Mostly same.</t>
  </si>
  <si>
    <t>Pediatrician, hospitalist, activist, humanist. All opinions are my own. Tweets do not equal medical advice. #Resist #FamiliesBelongTogether #Tweetiatrician</t>
  </si>
  <si>
    <t>Lousy with FURY._xD83D__xDCAA__xD83C__xDFFC__xD83E__xDD2C_ Post-election shouter. Married to @zbarocas. Find me at work over at @KimberleyCanary</t>
  </si>
  <si>
    <t>Live in Idaho. Liberal Democrat. Attended college: Caldwell, ID; Boston, MA; and Portland, OR.</t>
  </si>
  <si>
    <t>Solutions Product Marketing, VMware - APJ</t>
  </si>
  <si>
    <t>iDon't Care</t>
  </si>
  <si>
    <t>#Foodie #Blogger #Explorer #Travel #Influencer #Technocrat #Consulting #EmergingTechnologies |**Tweets are my own</t>
  </si>
  <si>
    <t>Protect your infrastructure by modernizing your data center with the industry-leading solutions in cybersecurity, backup, recovery, and archiving.</t>
  </si>
  <si>
    <t>Family man, PR and AR Guy</t>
  </si>
  <si>
    <t>Official account for the Eagan, MN Police Department. This account is not monitored for emergency response. To report an emergency at any time, call 911.</t>
  </si>
  <si>
    <t>The mission of Dakota County is to provide efficient, effective, responsive government that makes the county a premier place to live and work.</t>
  </si>
  <si>
    <t>Official twitter account for Inver Grove Heights, MN. It is not monitored  24/7. Please call 911 for emergencies. Follows, likes, retweets are not endorsements.</t>
  </si>
  <si>
    <t>The Inver Grove Heights Police Department is committed to the reduction and prevention of crime, and maintaining the city’s high quality-of-life.</t>
  </si>
  <si>
    <t>Sr Director #DellEMC, interested in #dataprotection #tennis #music #golf #business #history &amp; more! Proud husband &amp; father. These views are mine &amp; mine only</t>
  </si>
  <si>
    <t>_xD83D__xDE0E_Somewhere over the rainbow_xD83C__xDF08_/
_xD83C__xDF33_Amazonense de Manicoré_xD83C__xDF49_/
_xD83D__xDCD5__xD83D__xDCD6_Gestão Comercial - UEA_xD83D__xDCC9_</t>
  </si>
  <si>
    <t>Visual Resources Association is a multidisciplinary organization furthering research + education through image management #VRA2019 https://t.co/ws9WnACsZq</t>
  </si>
  <si>
    <t>Putting the ERIC back in AmERICa.</t>
  </si>
  <si>
    <t>Absolute ZERO tolerance for Trumpanzee vermin. Subhuman #MAGA trash will get chewed up ON SIGHT. #WereStillHere #NotMyPresident #TRE45ON #UniteBlue</t>
  </si>
  <si>
    <t>Technical Architect for @ThinkAheadit, 6x #vExpert, problem solver, Automates all the things, #Huskers, fluent in sarcasm. Wife==@carlykbird, Dad</t>
  </si>
  <si>
    <t>AHEAD transforms how and where enterprises run applications and infrastructure.</t>
  </si>
  <si>
    <t>Ret. volunteer fire/rescue for 17 years. Va was my home. moved to Ohio after divorce.  I am deaf with a Cochlear implant.</t>
  </si>
  <si>
    <t>HyperConverged engineer. Nutanix Technology Champion 2019.  Father Soccer Coach, husband, laugh a lot. F3: Quiver @F3Carpex First post 5/15/18 Views are my own.</t>
  </si>
  <si>
    <t>Pianist _xD83C__xDFB9_, lyricist _xD83C__xDFBC_, guitarist _xD83C__xDFB8_, and Celtic harpist _xD83C__xDFB6_.
Family: _xD83D__xDC99_ _xD83C__xDFE5_ _xD83D__xDD2C_ ⚓</t>
  </si>
  <si>
    <t>With God all things are possible...!!!</t>
  </si>
  <si>
    <t>Dad, Husband, Database Protection Guru, Trusted Advisor, DataMasking/Encryption specialist, Speaker, Metal-Guitar-Player ...a German with a sense of humor</t>
  </si>
  <si>
    <t>Inspiring and nurturing the human spirit—one person, one cup, one neighborhood at a time.</t>
  </si>
  <si>
    <t>Official Twitter feed Chisago County Sheriff's Office, community-oriented &amp; committed to combating crime &amp; maintaining quality of life. NOT MONITORED 24/7.</t>
  </si>
  <si>
    <t>I am a Reagan conservative, retired navy veteran and I've had enough of the lies and the propaganda from the MSM and the deep state politicians and govt. Truth!</t>
  </si>
  <si>
    <t>Data Protection For The VMware Enterprise Customer</t>
  </si>
  <si>
    <t>All things digital &amp; cloud with a little orchestration thrown in for good measure!</t>
  </si>
  <si>
    <t>IT Dad/Husband who enjoys all things VMware, UCS, Storage &amp; PowerShell</t>
  </si>
  <si>
    <t>Pediatrician, husband to the greatest lady in the world -Beverly, father of four children, and personal physician to our yellow labrador -Clara</t>
  </si>
  <si>
    <t>She/her. Owned by @catmiddy. Writer, state worker. Enjoying my 50s. Advocate &amp; educator. MA, History. BA, Social Science. #crone #midlife</t>
  </si>
  <si>
    <t>Customer Success Architect @vmware | Microsoft #MVP 2014-17| #vExpert| VCIX7-CMA | vROPS Specialist | #PowerShell Enthusiast | Select @{l='Tweets';e={ My_Own }}</t>
  </si>
  <si>
    <t>Loving life! Living in present.vExpert, CiscoChampion,VCP3/4/55/6/DV/DT/Cloud/NV,VCAP4/5DCA/D,VTSP5/6,CCNA/P,CNA/E, SCSA/NA,MCSA/E,ASE, RH-I/PaaS/Cloud, VCIX-NV</t>
  </si>
  <si>
    <t>It's time to virtualize the network. Tweets from VMware's Networking &amp; Security Business Unit.              #RunNSX #NSXMindset</t>
  </si>
  <si>
    <t>Cloud Mgmt Office of the CTO @VMware | tweeting/blogging all things cloud @ https://t.co/IKOxnduuuf | Tweets are mine | Live Life and you will Love Life.</t>
  </si>
  <si>
    <t>♥ social worker, academic; mental health, language (ASL) &amp; cognition ♥ #resist</t>
  </si>
  <si>
    <t>#NOLA-born ⚜ TV Producer/Host | Journalist | Motion Graphics • Opinions are my own • Résumé &amp; inquiries: javanhtv@gmail.com ✝️ #IMDb</t>
  </si>
  <si>
    <t>Opinionated Socially Liberal Fiscal Conservative #I_xD83D__xDC95_LA #YIMBY #WeCallBS #Awaken1Lion #Lock45Up Will Block Bots, unverified Accts and MAGA idiots!</t>
  </si>
  <si>
    <t>Official account of Senator Chuck Schumer - New York’s Senator RT≠endorsement</t>
  </si>
  <si>
    <t>U.S. Senate Majority Leader Mitch McConnell</t>
  </si>
  <si>
    <t>President &amp; senior lecturer of @BRepairers, architect of the Moral Mondays movement in North Carolina, &amp; co-chair of @unitethepoor. #MoralMovement #MoralRevival</t>
  </si>
  <si>
    <t>"Bipartisanship helps to avoid extremes and imbalances. It causes compromises and accommodations. So let's cooperate." ~Zbigniew Brzezinski</t>
  </si>
  <si>
    <t>Live tweet during the show! Links to must-read op-eds and other features. Feed managed by MJ staff. Retweets not necessarily endorsements.</t>
  </si>
  <si>
    <t>@civilrightsorg EVP; fmr staff director of Sen. Judiciary Committee; part owner of Green Bay Packers; proud mother; and amazed wife; RT not endorsements</t>
  </si>
  <si>
    <t>U. S. Representative, proudly serving North Carolina's 1st Congressional District. Follow my work in Washington and #NC01.</t>
  </si>
  <si>
    <t>I work on behalf of the people of the 11th District to create jobs, promote quality education, improve access to health care and protect civil rights for all.</t>
  </si>
  <si>
    <t>Son, Father, Human and so on</t>
  </si>
  <si>
    <t>Automate Your Way to Easy!
Software-Defined Automation for @vRealizeAuto</t>
  </si>
  <si>
    <t>Building a world where the software that powers everything around us is always available, is constantly modern &amp; accessible from anywhere.</t>
  </si>
  <si>
    <t>Retired teacher, soccer fan, opera buff, hiker, Returned Peace Corps Volunteer (Niger), Member of @DemSocialists. For my tweets on Niger, follow @LabarinNijar</t>
  </si>
  <si>
    <t>Demographics reporter for @TexasTribune, "marinated in racial obsession" according to commenters. Also covering politics &amp; voting rights. 
aura@texastribune.org</t>
  </si>
  <si>
    <t>A member-supported, nonpartisan newsroom informing &amp; engaging Texans on state politics &amp; policy. Tweets by @bobbycblanchard. Subscribe: http://trib.it/subscribe</t>
  </si>
  <si>
    <t>VMware VP &amp; CTO, Americas |
Thankful son | Grateful husband | Proud father | Lucky Texan</t>
  </si>
  <si>
    <t>Purpose-built to manage the heterogeneous datacenter and the hybrid cloud. We’ve got it all. CC: @vRealizeOps, @VMLogInsight &amp; @vRealizeAuto</t>
  </si>
  <si>
    <t>If it's noon ET, Mon-Fri, you should be listening to The Majority Report with @SamSeder, over at http://Majority.FM (tweet 'em @MajorityFM)</t>
  </si>
  <si>
    <t>Host of @thebeatwithari airing nightly at 6pm ET on MSNBC | NBC Analyst | MSNBC Chief Legal Correspondent | Lawyer | Emmy-winning reporter_xD83C__xDFA4_</t>
  </si>
  <si>
    <t>Staff TSE at VMware. Reliability, Performance, Virtualization(Hyper-V, vSphere) , Failover Cluster, Network, Windows Kernel.</t>
  </si>
  <si>
    <t>Person who likes discussions of what's happening in our country/the world.  Humanity requires us to be informed, know the truth, compassion, &amp; our action.</t>
  </si>
  <si>
    <t>45th President of the United States of America_xD83C__xDDFA__xD83C__xDDF8_</t>
  </si>
  <si>
    <t>I'm interested in startups, investing and philanthropy. Work: @SportPursuit Projects: http://t.co/uHBxp6mPbm</t>
  </si>
  <si>
    <t>Thug Life Ivoryrenoi_93  https://t.co/glx2qeq4NZ 
 Tweete tout @psg_inside  @fcbarcelona
@Blklivesmatter
BLM is an affirmation ....</t>
  </si>
  <si>
    <t>Compte officiel, Du Président de l'Assemblée Nationale de Côte d'Ivoire, Ancien Premier Ministre, Secrétaire Général des Forces Nouvelles</t>
  </si>
  <si>
    <t>Virualization Solutions; IT OPS  All tweets represent my personal opinions.MCP/ VCP/vExpert</t>
  </si>
  <si>
    <t>Scientist - Interested in understanding &amp; optimising human performance and behaviour - Impact in sports, health &amp; rehabilitation - Aut viam inveniam, aut faciam</t>
  </si>
  <si>
    <t>VCDX #223 | vExpert **** | vExpert NSX &amp; vSAN | Dell EMC Elect | vGeek | Working for @ITQ</t>
  </si>
  <si>
    <t>Infosec professional at #EPFL, Roger Federer and StackExchange disciple, aviation enthusiast, not in specific order. Views are my own.</t>
  </si>
  <si>
    <t>VCP #436, VCAP #2219, EMC PP Clariion Specialist, EMC PP NAS Specialist, EMC PP SAN Mgmt Specialist, MCSE, MCDBA, CCA / interests in techs</t>
  </si>
  <si>
    <t>Head PGA Pro @AbbeyTimes Golf Lessons, Club Fitting (Ping/Titleist), Golf Retail (UA/FJ), TPI Level 3, GC2 / FSX golfpro@vra.co.uk 07542 540273</t>
  </si>
  <si>
    <t>Wherein I am mean to people who deserve it. Often sarcastic.  RT = 'this is worth your time,' ❤ = 'thanks for this.'  I am #justanothermonkey.
I am voluble.</t>
  </si>
  <si>
    <t>Policy wonk, public ed &amp; voting rights advocate, mom, fighting for equality &amp; justice for all. Opinions my own.</t>
  </si>
  <si>
    <t>I'm working for VMware as a PSO Architect.</t>
  </si>
  <si>
    <t>#vRA4U #vRA #vRO #Cloud #Automation #VMware #ITQ #ITQlife #PSO #VMware #CAS _xD83E__xDD13__xD83D__xDCBB_</t>
  </si>
  <si>
    <t>Whether you think you can, or think you can’t, you’re probably right.</t>
  </si>
  <si>
    <t>Official Twitter Page of the Osseo, MN Police Department. Serving the citizens of Osseo since 1875. This account is NOT monitored for emergency response.</t>
  </si>
  <si>
    <t>Official account for the Plymouth, MN Police Department. This account is not monitored for emergency response. To report an emergency, call 911.</t>
  </si>
  <si>
    <t>To provide a safe Duluth for all by strengthening relationships and serving in a respectful, caring and selfless manner.</t>
  </si>
  <si>
    <t>The official page of the Mounds View Police Department. Please do not post crimes here. Contact 911 or Ramsey County Dispatch at (651) 484-9155 for  assistance.</t>
  </si>
  <si>
    <t>Official Twitter Page for the Ely Police Department.</t>
  </si>
  <si>
    <t>The official twitter account of the West St. Paul Police Department. This account is NOT monitored for emergency response. Call 911 for all emergencies.</t>
  </si>
  <si>
    <t>#ChamplinLive - Coming Soon to iOS &amp; Android! Follow for the latest! Live PD/Fire Stream Coming Soon!</t>
  </si>
  <si>
    <t>Only one place to live. In the moment...</t>
  </si>
  <si>
    <t>Business &amp; Finance Business &amp; Finance</t>
  </si>
  <si>
    <t>aka @jenrobertsontoo retweets are not endorsements, serial suspected robot (not a robot or cyborg...yet).</t>
  </si>
  <si>
    <t>U of Alabama Law Professor|@MSNBC Contributor|Obama US Atty in B'ham|25 year federal prosecutor|Wife &amp; Mom of 4|Knitting a lot while watching the future</t>
  </si>
  <si>
    <t>newshound, recovering jurist, pre-cataract</t>
  </si>
  <si>
    <t>Upstste SC. ❤️God, family, doggie_xD83C__xDDFA__xD83C__xDDF8_. creative and a maker of all things. unapologetically NON PC. I love my President and I follow back_xD83C__xDDFA__xD83C__xDDF8_NO DM’S  #WWG1WGA</t>
  </si>
  <si>
    <t>rock. 
Streaming: http://blindwillies.bandcamp.com
http://facebook.com/blindwillies
Contact: blindwillies@blindwillies.net</t>
  </si>
  <si>
    <t>photographer | director | visual artist | 
"If you look for meaning, you’ll miss everything that happens." 
--Tarkovsky</t>
  </si>
  <si>
    <t>Egalitarian Humanist #ANTIWAR #PoliticalRevolution #ItsInOurHands #NotMeUs #NetNeutrality #EndCensorship #StopTPP #DemExit #BankExit #NoDAPL #NoMoreWar</t>
  </si>
  <si>
    <t>☀️Наше Солнце, Есть Центр Нашей Земли! Our Sun is the center of our earth. @Laptenokru ☀️ #Laptenokru</t>
  </si>
  <si>
    <t>@VMware #womenintech #cloud  #transformation #digital  Tweets are my own</t>
  </si>
  <si>
    <t>We create fresh, modern web spaces tailored to the financial services sector. We’ve been working in the industry with IFAs for over 10 years.</t>
  </si>
  <si>
    <t>Code Monkey For Life. White Hat By Night.</t>
  </si>
  <si>
    <t>Just bouncing from crisis to crisis</t>
  </si>
  <si>
    <t>Official Twitter Account of the St. Anthony Police Department (MN)</t>
  </si>
  <si>
    <t>former Risk &amp; emergency communications advisor,translator &amp; PIO;proud supporter LEOs,First Responders,military/veterans;Christian, #PetLover;GodBlessThe_xD83C__xDDFA__xD83C__xDDF8_</t>
  </si>
  <si>
    <t>Follow my detailing page @ocddetailingmn #RAM #AmericanIronhorse #Traxxas</t>
  </si>
  <si>
    <t>Phil's a Distinguished Engineer at VMware as a Cloud Management Specialist.  Phil is a passionate data accountability professional.</t>
  </si>
  <si>
    <t>CTO - Services &amp; Solutions @CDILLC. Ex -  @EMCCorp and @VCE. Double #VCDX (Datacenter Center Virtualization, Cloud), #vExpert, #EMCElect</t>
  </si>
  <si>
    <t>I've learned that you shouldn't go through life with a catcher's mitt on both hands; you need to be able to throw something back.           ~Maya Angelou_xD83C__xDF0A_</t>
  </si>
  <si>
    <t>_xD83D__xDC3C_</t>
  </si>
  <si>
    <t>Official Twitter Page of the Wyoming, MN Public Safety Department. This account is NOT monitored for emergency response. RT’s are NOT endorsements.</t>
  </si>
  <si>
    <t>Highly Rated INFLUENCER Ultra V.I.P Events LIVE! Top Streaming Videos I"m Steve Expert Social Media Concierge Humanitarian #Breaking @TinaLVick @BreakingAndLive</t>
  </si>
  <si>
    <t>All of the #MNcopsVRA action, in one place!</t>
  </si>
  <si>
    <t>Walk With Blue bridges the communication gap between our Law Enforcement Officers &amp; people they serve by using #RandomPolicePosts. Join us today! Write a note!</t>
  </si>
  <si>
    <t>LASD SGT./Goblin Hunter-RETIRED☆ "Defende Nos In Proelio" #Thinblueline #AmericanPatriot #USA #1A #2A #Catholic #NRALifemember #ArmorofGod</t>
  </si>
  <si>
    <t>Rubrik Director of Sales, Family Oriented, Client Focused, BBQ Extradoinare</t>
  </si>
  <si>
    <t>working on the next #BlueWave because #ItStartsWithStates #WhyStatesMatter @Sister_District _xD83C__xDF0A_https://t.co/mnpX7oLTda _xD83D__xDC26_ by: @bxbon</t>
  </si>
  <si>
    <t>Author: Give Us the Ballot: The Modern Struggle for Voting Rights in America http://amzn.to/2asHld2 Writer: @motherjones Speaking: annette@speakersforall.com</t>
  </si>
  <si>
    <t>Leader of SE - APJ with @rubrikInc. Traveller, K-Pop / Drama, Open source and latest gadgets lover. Views and opinions expressed are my own.</t>
  </si>
  <si>
    <t>La chaîne de télévision africaine Afrique Média, retrouvez toute l'actualité africaine et internationale en direct.sur le net.</t>
  </si>
  <si>
    <t>☥Twitter officiel de Kemi Seba , résistant africain au 21ème siècle/chroniqueur politique/essayiste. PAGE FAN FACEBOOK OFFICIAL http://t.co/97h2vFzwET</t>
  </si>
  <si>
    <t>Bienvenue sur le fil Twitter officiel du média panafricain KOACI</t>
  </si>
  <si>
    <t>Bienvenue sur #RTI ! Suivez toute l'actu du Groupe : Infos, Musique, Sport, Divertissement ... Plus de REPLAY sur l’application RTI Mobile #RTIOFFICIEL</t>
  </si>
  <si>
    <t>@RFI La radio d'actualité internationale française. L'actualité du monde et de l'Afrique en direct 24/24h ! Instagram @rfi.fr</t>
  </si>
  <si>
    <t>Compte officiel du Député de Fresco. Ancien Ministre JeuneSports. Côte d'Ivoire. Mes tweets n'engagent que moi. #CI2020</t>
  </si>
  <si>
    <t>Président de la République du Sénégal _xD83C__xDDF8__xD83C__xDDF3_. Président du Comité d’orientation des chefs d’Etat du Nepad et de la Conférence des chefs d'Etat de l'OMVS.</t>
  </si>
  <si>
    <t>Président de la République française.</t>
  </si>
  <si>
    <t>Profil officiel d’Alassane Ouattara, Président de la République de Côte d’Ivoire.</t>
  </si>
  <si>
    <t>Progressive Left~Golden Rule. United We Stand, Divided We Fall. Founding Member of Over Thinkers Anonymous_xD83E__xDD14_ Never troll but sometimes troublemaker #resist</t>
  </si>
  <si>
    <t>ControlUp IT Manager</t>
  </si>
  <si>
    <t>TrendSetter &amp; Founder of Ms(.....)®❤God/Mom/Educator/CSR/CEO of RELEVANT/ DebbiDelicious®Shoes E-Store InstaGram debbisnackcake@gmail.com</t>
  </si>
  <si>
    <t>Wisdom in action</t>
  </si>
  <si>
    <t>Vmware vExpert - Virtualization - System - Backup - Storage - Cloud Manager</t>
  </si>
  <si>
    <t>Mighty City of Newark, NJ</t>
  </si>
  <si>
    <t>New Jersey, USA</t>
  </si>
  <si>
    <t>Turkey</t>
  </si>
  <si>
    <t>Palo Alto, CA</t>
  </si>
  <si>
    <t>Newark, NJ</t>
  </si>
  <si>
    <t>Austin, TX</t>
  </si>
  <si>
    <t>Texas, USA</t>
  </si>
  <si>
    <t>Austin (Williamson County), TX</t>
  </si>
  <si>
    <t>Orange County, California</t>
  </si>
  <si>
    <t>Sugar Land, TX,</t>
  </si>
  <si>
    <t>Collierville,TN</t>
  </si>
  <si>
    <t>Madison WI</t>
  </si>
  <si>
    <t>America First</t>
  </si>
  <si>
    <t>en todas partes...</t>
  </si>
  <si>
    <t>Worldwide</t>
  </si>
  <si>
    <t>#theResistance</t>
  </si>
  <si>
    <t>Lexington, KY</t>
  </si>
  <si>
    <t>N 46°7' 0'' / W 64°50' 0''</t>
  </si>
  <si>
    <t>Toronto, Ontario</t>
  </si>
  <si>
    <t>Washington, DC</t>
  </si>
  <si>
    <t>Ashland, VA</t>
  </si>
  <si>
    <t>Manassas, VA</t>
  </si>
  <si>
    <t>Paris, Ile-de-France</t>
  </si>
  <si>
    <t>South Jersey</t>
  </si>
  <si>
    <t>saint-louis mo</t>
  </si>
  <si>
    <t>USA</t>
  </si>
  <si>
    <t>Rockford, IL</t>
  </si>
  <si>
    <t>Oakhurst, NJ</t>
  </si>
  <si>
    <t>Knoxville, TN</t>
  </si>
  <si>
    <t>Jersey Shore</t>
  </si>
  <si>
    <t>Chicago, IL</t>
  </si>
  <si>
    <t>Monterey Peninsula, Ca.</t>
  </si>
  <si>
    <t>Connecticut</t>
  </si>
  <si>
    <t>Santa Barbara, CA</t>
  </si>
  <si>
    <t>Denver Colorado USA</t>
  </si>
  <si>
    <t>Charlottesville, VA</t>
  </si>
  <si>
    <t>ida and beyond</t>
  </si>
  <si>
    <t>California, USA</t>
  </si>
  <si>
    <t>ÜT: 30.442229,-87.19376</t>
  </si>
  <si>
    <t>Elverta, CA</t>
  </si>
  <si>
    <t xml:space="preserve">St Regis Falls New York </t>
  </si>
  <si>
    <t>Out West</t>
  </si>
  <si>
    <t>San Bruno, CA</t>
  </si>
  <si>
    <t>ÜT: 34.103769,-117.821752</t>
  </si>
  <si>
    <t>Savannah, GA</t>
  </si>
  <si>
    <t>Washington, NJ 07882</t>
  </si>
  <si>
    <t>West Sussex, UK</t>
  </si>
  <si>
    <t>Leatherhead, Surrey, UK</t>
  </si>
  <si>
    <t>Austin, Texas</t>
  </si>
  <si>
    <t>Portland, OR &amp; Washington DC</t>
  </si>
  <si>
    <t>NJ</t>
  </si>
  <si>
    <t>South Burlington Vermont</t>
  </si>
  <si>
    <t>Westfield, NJ</t>
  </si>
  <si>
    <t>United Arab Emirates</t>
  </si>
  <si>
    <t>Palo Alto, California</t>
  </si>
  <si>
    <t>The Twomps</t>
  </si>
  <si>
    <t>Mid-Western</t>
  </si>
  <si>
    <t>Bremen, GA</t>
  </si>
  <si>
    <t>Bengaluru, India</t>
  </si>
  <si>
    <t>Lebanon</t>
  </si>
  <si>
    <t xml:space="preserve">Mushroom Kingdom </t>
  </si>
  <si>
    <t>tokyo shibuya</t>
  </si>
  <si>
    <t>兵庫県神戸市</t>
  </si>
  <si>
    <t>Aix-en-Provence, France</t>
  </si>
  <si>
    <t>Oslo, Norway</t>
  </si>
  <si>
    <t>All over, but mostly SF Bay</t>
  </si>
  <si>
    <t>Takoma Park, Maryland</t>
  </si>
  <si>
    <t>Florida, USA</t>
  </si>
  <si>
    <t>COCODY, RIVIERA 3</t>
  </si>
  <si>
    <t>Côte d'Ivoire _xD83C__xDDE8__xD83C__xDDEE_</t>
  </si>
  <si>
    <t>Beirut</t>
  </si>
  <si>
    <t>Ground Zero</t>
  </si>
  <si>
    <t>California</t>
  </si>
  <si>
    <t xml:space="preserve">Abidjan, Ouaga, Niamey, Dakar </t>
  </si>
  <si>
    <t>Washington, DC area</t>
  </si>
  <si>
    <t>montana</t>
  </si>
  <si>
    <t>Rhode Island</t>
  </si>
  <si>
    <t>Reunite Elevate Dominate</t>
  </si>
  <si>
    <t>Derpganda</t>
  </si>
  <si>
    <t>EL FUTURO</t>
  </si>
  <si>
    <t>Stolen First Nations' Lands of the Arizona Sonoran Desert</t>
  </si>
  <si>
    <t>Czech Republic</t>
  </si>
  <si>
    <t>Virtually in every Cloud......</t>
  </si>
  <si>
    <t>Everywhere</t>
  </si>
  <si>
    <t>SF Bay Area, CA</t>
  </si>
  <si>
    <t>Palo Alto, CA and in the ☁️</t>
  </si>
  <si>
    <t>Michigan, USA</t>
  </si>
  <si>
    <t>France</t>
  </si>
  <si>
    <t>San Mateo, CA</t>
  </si>
  <si>
    <t>Hopkinton, MA</t>
  </si>
  <si>
    <t>Norton, MA</t>
  </si>
  <si>
    <t>MA</t>
  </si>
  <si>
    <t>Philly, natch</t>
  </si>
  <si>
    <t>Woodstock, IL</t>
  </si>
  <si>
    <t>Central Virginia</t>
  </si>
  <si>
    <t>Dardanelle Arkansas</t>
  </si>
  <si>
    <t>screaming into the void</t>
  </si>
  <si>
    <t>Los Angeles</t>
  </si>
  <si>
    <t>ballston spa ny</t>
  </si>
  <si>
    <t>Hollywood</t>
  </si>
  <si>
    <t>Connecticut, USA</t>
  </si>
  <si>
    <t>San Francisco, CA</t>
  </si>
  <si>
    <t>Shoreacres, TX</t>
  </si>
  <si>
    <t>DONT CALL IT CALI</t>
  </si>
  <si>
    <t>Traverse City, MI</t>
  </si>
  <si>
    <t>New York</t>
  </si>
  <si>
    <t>North Carolina</t>
  </si>
  <si>
    <t>Toronto</t>
  </si>
  <si>
    <t>TN</t>
  </si>
  <si>
    <t>Alabama</t>
  </si>
  <si>
    <t xml:space="preserve">New York </t>
  </si>
  <si>
    <t>Singapore</t>
  </si>
  <si>
    <t>Seoul</t>
  </si>
  <si>
    <t>João Pessoa, Brasil</t>
  </si>
  <si>
    <t>India</t>
  </si>
  <si>
    <t>Massachusetts</t>
  </si>
  <si>
    <t>Minneapolis</t>
  </si>
  <si>
    <t>EAGAN, MN</t>
  </si>
  <si>
    <t>Hastings, MN</t>
  </si>
  <si>
    <t>Inver Grove Heights, MN</t>
  </si>
  <si>
    <t>England, United Kingdom</t>
  </si>
  <si>
    <t>Amazonas, Brasil</t>
  </si>
  <si>
    <t>Washington, D.C.</t>
  </si>
  <si>
    <t>Omaha, NE</t>
  </si>
  <si>
    <t>Ohio, USA</t>
  </si>
  <si>
    <t>Cary, NC</t>
  </si>
  <si>
    <t>London, England _xD83C__xDDEC__xD83C__xDDE7__xD83C__xDDEC__xD83C__xDDED_</t>
  </si>
  <si>
    <t>Recklinghausen, Deutschland</t>
  </si>
  <si>
    <t>Seattle, WA</t>
  </si>
  <si>
    <t>Center City, Minnesota</t>
  </si>
  <si>
    <t>north woods/frozen tundra</t>
  </si>
  <si>
    <t>Santa Clara, CA</t>
  </si>
  <si>
    <t>London, England</t>
  </si>
  <si>
    <t>Las Vegas, NV</t>
  </si>
  <si>
    <t>Mordor Minnesota</t>
  </si>
  <si>
    <t>Eagan, MN</t>
  </si>
  <si>
    <t>Bangalore, Delhi, India</t>
  </si>
  <si>
    <t>Reston, VA</t>
  </si>
  <si>
    <t>In The Wonder</t>
  </si>
  <si>
    <t>Houston, TX</t>
  </si>
  <si>
    <t>Los Angeles, CA</t>
  </si>
  <si>
    <t>New York, NY</t>
  </si>
  <si>
    <t>New York, New York</t>
  </si>
  <si>
    <t>Cleveland / Akron, OH</t>
  </si>
  <si>
    <t>Atlanta, GA</t>
  </si>
  <si>
    <t>Portland, OR</t>
  </si>
  <si>
    <t>San Antonio, TX</t>
  </si>
  <si>
    <t>Chicago-ish</t>
  </si>
  <si>
    <t>ari@msnbc.com</t>
  </si>
  <si>
    <t>Seoul, Korea</t>
  </si>
  <si>
    <t>The Tundra, upNorth</t>
  </si>
  <si>
    <t>London, UK</t>
  </si>
  <si>
    <t xml:space="preserve">Paris </t>
  </si>
  <si>
    <t>COTE D'IVOIRE</t>
  </si>
  <si>
    <t>Northwest Oregon</t>
  </si>
  <si>
    <t>Newcastle Upon Tyne, England</t>
  </si>
  <si>
    <t>Noordwijk, Nederland</t>
  </si>
  <si>
    <t>Lausanne, Switzerland</t>
  </si>
  <si>
    <t>virtually anywhere</t>
  </si>
  <si>
    <t>Whitegate, England</t>
  </si>
  <si>
    <t>Boulder, Colorado, USA</t>
  </si>
  <si>
    <t>Belgium</t>
  </si>
  <si>
    <t>Osseo, MN</t>
  </si>
  <si>
    <t>Plymouth, MN</t>
  </si>
  <si>
    <t>Duluth, Minnesota</t>
  </si>
  <si>
    <t>Mounds View, MN</t>
  </si>
  <si>
    <t>Ely, MN</t>
  </si>
  <si>
    <t>West St Paul, MN</t>
  </si>
  <si>
    <t>Champlin, MN</t>
  </si>
  <si>
    <t>Manhattan, NY</t>
  </si>
  <si>
    <t>San Francisco</t>
  </si>
  <si>
    <t>SF | LA | NSFW (18+)</t>
  </si>
  <si>
    <t>Myrtle Beach, SC</t>
  </si>
  <si>
    <t>Asia, Rossia</t>
  </si>
  <si>
    <t>Bordeaux, France</t>
  </si>
  <si>
    <t>São Paulo, Brasil</t>
  </si>
  <si>
    <t>Wirral</t>
  </si>
  <si>
    <t>Jax,FL</t>
  </si>
  <si>
    <t>Minnesota, USA</t>
  </si>
  <si>
    <t>Georgia, USA</t>
  </si>
  <si>
    <t>Prior Lake, MN</t>
  </si>
  <si>
    <t>Washington State</t>
  </si>
  <si>
    <t>MPLS</t>
  </si>
  <si>
    <t>Fairbanks, Alaska</t>
  </si>
  <si>
    <t>Chicago</t>
  </si>
  <si>
    <t>Plano, TX</t>
  </si>
  <si>
    <t>cote d ivoire</t>
  </si>
  <si>
    <t>San Diego</t>
  </si>
  <si>
    <t>Wyoming, MN</t>
  </si>
  <si>
    <t>Hampton, VA Ultra V.I.P Events</t>
  </si>
  <si>
    <t>Poconos, PA</t>
  </si>
  <si>
    <t>Constitutional Republic</t>
  </si>
  <si>
    <t>Sydney, New South Wales</t>
  </si>
  <si>
    <t xml:space="preserve">Afrique </t>
  </si>
  <si>
    <t>Dakar / Bruxelles, Belgique</t>
  </si>
  <si>
    <t>Afrique Africa</t>
  </si>
  <si>
    <t>Abidjan, cocody</t>
  </si>
  <si>
    <t>Paris, France</t>
  </si>
  <si>
    <t>Fresco, Côte d'Ivoire</t>
  </si>
  <si>
    <t>Sénégal</t>
  </si>
  <si>
    <t>Côte d'Ivoire</t>
  </si>
  <si>
    <t>Rishon LeTzion, Israel</t>
  </si>
  <si>
    <t>In Love with every breath...</t>
  </si>
  <si>
    <t>NorthamptonBedfordMiltonKeynes</t>
  </si>
  <si>
    <t>İstanbul, Türkiye</t>
  </si>
  <si>
    <t>https://t.co/QoD16zNBAl</t>
  </si>
  <si>
    <t>http://www.state.nj.us</t>
  </si>
  <si>
    <t>https://t.co/wfz7QGmlw8</t>
  </si>
  <si>
    <t>https://t.co/ZBvh4LGRBz</t>
  </si>
  <si>
    <t>https://t.co/OpFOcTFCMi</t>
  </si>
  <si>
    <t>https://t.co/PycNWZiTiG</t>
  </si>
  <si>
    <t>https://t.co/ttsnhv71fs</t>
  </si>
  <si>
    <t>https://t.co/1ZsUmFLJsV</t>
  </si>
  <si>
    <t>http://www.kipherriage.com</t>
  </si>
  <si>
    <t>http://Redpillsentinel.com</t>
  </si>
  <si>
    <t>https://en.wikipedia.org/wiki/Republican_National_Committee</t>
  </si>
  <si>
    <t>https://exrates.me</t>
  </si>
  <si>
    <t>http://moveon.org</t>
  </si>
  <si>
    <t>https://t.co/b6Q0KomJAN</t>
  </si>
  <si>
    <t>http://t.co/4fImFVgp7R</t>
  </si>
  <si>
    <t>http://NewCountry969.ca/scottyandtony</t>
  </si>
  <si>
    <t>http://t.co/jTbQDzZBxW</t>
  </si>
  <si>
    <t>http://t.co/yrKgLVIocD</t>
  </si>
  <si>
    <t>http://ejlevy.com</t>
  </si>
  <si>
    <t>http://www.citizen.org</t>
  </si>
  <si>
    <t>http://www.flickniferecords.co.uk</t>
  </si>
  <si>
    <t>https://t.co/F3fLcfn45H</t>
  </si>
  <si>
    <t>http://wefollow.com/Mannyotiko</t>
  </si>
  <si>
    <t>https://t.co/pPL02XrqM6</t>
  </si>
  <si>
    <t>http://t.co/hoOqlSXkXD</t>
  </si>
  <si>
    <t>http://t.co/AuHlihmmIW</t>
  </si>
  <si>
    <t>https://t.co/nN2MNRcyfJ</t>
  </si>
  <si>
    <t>https://t.co/DjsRJM0pzM</t>
  </si>
  <si>
    <t>http://t.co/a6yoeB8K6E</t>
  </si>
  <si>
    <t>http://t.co/AHyCvKmBud</t>
  </si>
  <si>
    <t>https://t.co/72BI8y0wjL</t>
  </si>
  <si>
    <t>http://wwwwam.blogspot.com</t>
  </si>
  <si>
    <t>http://www.axiomaticview.com</t>
  </si>
  <si>
    <t>https://t.co/lQlLNZcB6o</t>
  </si>
  <si>
    <t>https://t.co/fN0pvAmjeo</t>
  </si>
  <si>
    <t>https://t.co/7Cx2kvGdDF</t>
  </si>
  <si>
    <t>https://t.co/gtBqNwI0mN</t>
  </si>
  <si>
    <t>https://t.co/Yvv9xBPKwv</t>
  </si>
  <si>
    <t>http://t.co/QLE6ELzLql</t>
  </si>
  <si>
    <t>https://t.co/vDM6ECSfBd</t>
  </si>
  <si>
    <t>http://www.fairvote.org/</t>
  </si>
  <si>
    <t>https://t.co/kUdxwi9ieq</t>
  </si>
  <si>
    <t>https://t.co/dcxhh57zjI</t>
  </si>
  <si>
    <t>http://t.co/kDThNgg9my</t>
  </si>
  <si>
    <t>https://t.co/d7fwQc0xoD</t>
  </si>
  <si>
    <t>http://t.co/x96JRcShsB</t>
  </si>
  <si>
    <t>http://whitehouse.senate.gov/</t>
  </si>
  <si>
    <t>https://t.co/BjruHFLExQ</t>
  </si>
  <si>
    <t>https://t.co/TPl0e9YwYc</t>
  </si>
  <si>
    <t>https://t.co/lr0bLQsEtr</t>
  </si>
  <si>
    <t>https://t.co/xiCfkT6v4N</t>
  </si>
  <si>
    <t>https://t.co/doXvOSq4yO</t>
  </si>
  <si>
    <t>https://t.co/Zbejj51pFD</t>
  </si>
  <si>
    <t>https://t.co/Rx90zGrlIb</t>
  </si>
  <si>
    <t>http://www.rubrik.com</t>
  </si>
  <si>
    <t>http://t.co/F19L0ZgwEv</t>
  </si>
  <si>
    <t>https://t.co/JRnm37z1Un</t>
  </si>
  <si>
    <t>http://t.co/5en1qs6g9s</t>
  </si>
  <si>
    <t>https://t.co/8VUP6qOoV3</t>
  </si>
  <si>
    <t>https://t.co/v5EFNdqQ5o</t>
  </si>
  <si>
    <t>http://www.victoriabrownworth.com</t>
  </si>
  <si>
    <t>http://www.rteest42.com</t>
  </si>
  <si>
    <t>http://t.co/c7ML414NR0</t>
  </si>
  <si>
    <t>https://t.co/KGlV1rPWJa</t>
  </si>
  <si>
    <t>https://t.co/Hr0ixMuQjR</t>
  </si>
  <si>
    <t>https://t.co/99DVW9q1yt</t>
  </si>
  <si>
    <t>https://t.co/J3Um6HzUZj</t>
  </si>
  <si>
    <t>https://t.co/j52cjZm6Nz</t>
  </si>
  <si>
    <t>https://t.co/OQ3vcaFo6W</t>
  </si>
  <si>
    <t>https://www.dellemc.com/en-us/data-protection/index.htm</t>
  </si>
  <si>
    <t>http://t.co/M8DHSFvv7N</t>
  </si>
  <si>
    <t>https://t.co/TJUWarSRyH</t>
  </si>
  <si>
    <t>http://t.co/z5ySYT0N8i</t>
  </si>
  <si>
    <t>https://t.co/z5ySYTiowS</t>
  </si>
  <si>
    <t>http://t.co/W2JxYlmBka</t>
  </si>
  <si>
    <t>http://american-wolf.blogspot.com/</t>
  </si>
  <si>
    <t>http://www.tumblr.com/blog/lejacquelope</t>
  </si>
  <si>
    <t>https://t.co/vZuuUTIbLW</t>
  </si>
  <si>
    <t>https://t.co/jvDEjPuH98</t>
  </si>
  <si>
    <t>https://t.co/R6BdSWak2d</t>
  </si>
  <si>
    <t>https://starbucks.com</t>
  </si>
  <si>
    <t>http://t.co/Vytin4pZq5</t>
  </si>
  <si>
    <t>https://t.co/yragJZP4Qo</t>
  </si>
  <si>
    <t>http://t.co/MVmu4tICWQ</t>
  </si>
  <si>
    <t>https://t.co/IKOxnduuuf</t>
  </si>
  <si>
    <t>http://javanhamilton.tv/credits</t>
  </si>
  <si>
    <t>https://t.co/8Vw6E2f47h</t>
  </si>
  <si>
    <t>http://republicanleader.senate.gov</t>
  </si>
  <si>
    <t>https://t.co/AOkYjeMA9Q</t>
  </si>
  <si>
    <t>https://www.knowyourvalue.com</t>
  </si>
  <si>
    <t>http://t.co/zaSnKrSGzz</t>
  </si>
  <si>
    <t>https://t.co/hBCkQxmqv8</t>
  </si>
  <si>
    <t>http://t.co/0Be8EM6qOP</t>
  </si>
  <si>
    <t>http://instagram.com/RepMarciaFudge</t>
  </si>
  <si>
    <t>https://t.co/jTdLi49GDK</t>
  </si>
  <si>
    <t>https://t.co/0sSO09z1d9</t>
  </si>
  <si>
    <t>https://t.co/B1oOhtc6oz</t>
  </si>
  <si>
    <t>http://texastribune.org</t>
  </si>
  <si>
    <t>http://www.texastribune.org</t>
  </si>
  <si>
    <t>https://t.co/GLYhnsCbnP</t>
  </si>
  <si>
    <t>http://t.co/RF07XnHSIh</t>
  </si>
  <si>
    <t>http://trib.al/2jIS7Gn</t>
  </si>
  <si>
    <t>http://www.Instagram.com/realDonaldTrump</t>
  </si>
  <si>
    <t>http://t.co/mnLxsIkZFo</t>
  </si>
  <si>
    <t>https://t.co/6ko1ZGHXTy</t>
  </si>
  <si>
    <t>https://t.co/v6RSGVkJXm</t>
  </si>
  <si>
    <t>https://t.co/A8SRY8nUCn</t>
  </si>
  <si>
    <t>https://t.co/Qa6AulEo1W</t>
  </si>
  <si>
    <t>http://t.co/vYScIsXHHO</t>
  </si>
  <si>
    <t>https://t.co/inTlSPSfh1</t>
  </si>
  <si>
    <t>https://t.co/NTo1VzXR3F</t>
  </si>
  <si>
    <t>https://t.co/Gyc1ZCpst1</t>
  </si>
  <si>
    <t>https://t.co/tfPePEoV3f</t>
  </si>
  <si>
    <t>https://t.co/kiJs22IaaZ</t>
  </si>
  <si>
    <t>https://t.co/JsGLSXOFIV</t>
  </si>
  <si>
    <t>https://t.co/OSUbSfyQZQ</t>
  </si>
  <si>
    <t>http://t.co/BsrJFYJM6m</t>
  </si>
  <si>
    <t>https://t.co/79EkO7VgiQ</t>
  </si>
  <si>
    <t>https://www.law.ua.edu/directory/People/view/Joyce_Vance</t>
  </si>
  <si>
    <t>http://www.blindwillies.net</t>
  </si>
  <si>
    <t>https://t.co/jH0aiOlZtE</t>
  </si>
  <si>
    <t>https://t.co/fsnoAp0Uh6</t>
  </si>
  <si>
    <t>http://santchi.co.uk</t>
  </si>
  <si>
    <t>http://ashot.org/links.php</t>
  </si>
  <si>
    <t>https://www.savmn.com</t>
  </si>
  <si>
    <t>https://t.co/i02iCG0wx5</t>
  </si>
  <si>
    <t>https://t.co/MDwbIUeCFr</t>
  </si>
  <si>
    <t>https://t.co/7uRWSPMHXZ</t>
  </si>
  <si>
    <t>http://www.facebook.com/WalkWithBlue</t>
  </si>
  <si>
    <t>http://t.co/Zbejj4JOh3</t>
  </si>
  <si>
    <t>https://t.co/l3JHRKB1BL</t>
  </si>
  <si>
    <t>http://t.co/o8W3dNFW5z</t>
  </si>
  <si>
    <t>https://t.co/HbpcBJUi6V</t>
  </si>
  <si>
    <t>http://www.koaci.com</t>
  </si>
  <si>
    <t>http://t.co/7T3GKmKLbt</t>
  </si>
  <si>
    <t>http://www.rfi.fr</t>
  </si>
  <si>
    <t>http://www.alainlobog.wordpress.com</t>
  </si>
  <si>
    <t>https://t.co/FK2Eo1gPuQ</t>
  </si>
  <si>
    <t>http://www.elysee.fr</t>
  </si>
  <si>
    <t>http://www.ado.ci</t>
  </si>
  <si>
    <t>https://t.co/JjyBlBw8Ot</t>
  </si>
  <si>
    <t>http://paper.li/DebbiDelicious/1380071122</t>
  </si>
  <si>
    <t>http://www.batuhandemirdal.com.tr</t>
  </si>
  <si>
    <t>Eastern Time (US &amp; Canada)</t>
  </si>
  <si>
    <t>Central Time (US &amp; Canada)</t>
  </si>
  <si>
    <t>Pacific Time (US &amp; Canada)</t>
  </si>
  <si>
    <t>London</t>
  </si>
  <si>
    <t>Monrovia</t>
  </si>
  <si>
    <t>Greenland</t>
  </si>
  <si>
    <t>Casablanca</t>
  </si>
  <si>
    <t>https://pbs.twimg.com/profile_banners/1615960123/1536847531</t>
  </si>
  <si>
    <t>https://pbs.twimg.com/profile_banners/948946378939609089/1515609555</t>
  </si>
  <si>
    <t>https://pbs.twimg.com/profile_banners/797061985129164800/1478943764</t>
  </si>
  <si>
    <t>https://pbs.twimg.com/profile_banners/3980180038/1491346190</t>
  </si>
  <si>
    <t>https://pbs.twimg.com/profile_banners/493318687/1513020507</t>
  </si>
  <si>
    <t>https://pbs.twimg.com/profile_banners/16531761/1477838922</t>
  </si>
  <si>
    <t>https://pbs.twimg.com/profile_banners/44989123/1510688189</t>
  </si>
  <si>
    <t>https://pbs.twimg.com/profile_banners/1957415012/1550170684</t>
  </si>
  <si>
    <t>https://pbs.twimg.com/profile_banners/358545917/1548220570</t>
  </si>
  <si>
    <t>https://pbs.twimg.com/profile_banners/22815781/1370827741</t>
  </si>
  <si>
    <t>https://pbs.twimg.com/profile_banners/253637278/1477453734</t>
  </si>
  <si>
    <t>https://pbs.twimg.com/profile_banners/3258945304/1548094013</t>
  </si>
  <si>
    <t>https://pbs.twimg.com/profile_banners/846506965710753792/1490658602</t>
  </si>
  <si>
    <t>https://pbs.twimg.com/profile_banners/786105990/1462246977</t>
  </si>
  <si>
    <t>https://pbs.twimg.com/profile_banners/97150159/1544087562</t>
  </si>
  <si>
    <t>https://pbs.twimg.com/profile_banners/2391754967/1394226805</t>
  </si>
  <si>
    <t>https://pbs.twimg.com/profile_banners/818909795310702592/1531990894</t>
  </si>
  <si>
    <t>https://pbs.twimg.com/profile_banners/3065480065/1429909577</t>
  </si>
  <si>
    <t>https://pbs.twimg.com/profile_banners/68124298/1543846845</t>
  </si>
  <si>
    <t>https://pbs.twimg.com/profile_banners/288860414/1550260315</t>
  </si>
  <si>
    <t>https://pbs.twimg.com/profile_banners/825359465826353153/1485725001</t>
  </si>
  <si>
    <t>https://pbs.twimg.com/profile_banners/242836537/1358287469</t>
  </si>
  <si>
    <t>https://pbs.twimg.com/profile_banners/858129963656065024/1493435006</t>
  </si>
  <si>
    <t>https://pbs.twimg.com/profile_banners/151274219/1488961635</t>
  </si>
  <si>
    <t>https://pbs.twimg.com/profile_banners/135991229/1528501235</t>
  </si>
  <si>
    <t>https://pbs.twimg.com/profile_banners/854085349/1535554040</t>
  </si>
  <si>
    <t>https://pbs.twimg.com/profile_banners/741536310/1430935184</t>
  </si>
  <si>
    <t>https://pbs.twimg.com/profile_banners/26062974/1501510868</t>
  </si>
  <si>
    <t>https://pbs.twimg.com/profile_banners/3442600336/1479416890</t>
  </si>
  <si>
    <t>https://pbs.twimg.com/profile_banners/14335586/1527191816</t>
  </si>
  <si>
    <t>https://pbs.twimg.com/profile_banners/1867750286/1485176938</t>
  </si>
  <si>
    <t>https://pbs.twimg.com/profile_banners/517266055/1511382231</t>
  </si>
  <si>
    <t>https://pbs.twimg.com/profile_banners/3207838413/1461073112</t>
  </si>
  <si>
    <t>https://pbs.twimg.com/profile_banners/37484152/1527634822</t>
  </si>
  <si>
    <t>https://pbs.twimg.com/profile_banners/88036295/1512641087</t>
  </si>
  <si>
    <t>https://pbs.twimg.com/profile_banners/785483318020153344/1476109531</t>
  </si>
  <si>
    <t>https://pbs.twimg.com/profile_banners/874942504956825600/1497518943</t>
  </si>
  <si>
    <t>https://pbs.twimg.com/profile_banners/1264291556/1444605261</t>
  </si>
  <si>
    <t>https://pbs.twimg.com/profile_banners/3514676541/1539657615</t>
  </si>
  <si>
    <t>https://pbs.twimg.com/profile_banners/908363038000119809/1506709403</t>
  </si>
  <si>
    <t>https://pbs.twimg.com/profile_banners/2749209315/1489526765</t>
  </si>
  <si>
    <t>https://pbs.twimg.com/profile_banners/819684916954857472/1533004561</t>
  </si>
  <si>
    <t>https://pbs.twimg.com/profile_banners/1527009206/1476801534</t>
  </si>
  <si>
    <t>https://pbs.twimg.com/profile_banners/3133488306/1548859244</t>
  </si>
  <si>
    <t>https://pbs.twimg.com/profile_banners/4214284582/1519327808</t>
  </si>
  <si>
    <t>https://pbs.twimg.com/profile_banners/829787503641010176/1499384855</t>
  </si>
  <si>
    <t>https://pbs.twimg.com/profile_banners/21265859/1532618034</t>
  </si>
  <si>
    <t>https://pbs.twimg.com/profile_banners/120657704/1420319066</t>
  </si>
  <si>
    <t>https://pbs.twimg.com/profile_banners/2895588229/1529876660</t>
  </si>
  <si>
    <t>https://pbs.twimg.com/profile_banners/1026238545227214848/1533510020</t>
  </si>
  <si>
    <t>https://pbs.twimg.com/profile_banners/118168962/1399752596</t>
  </si>
  <si>
    <t>https://pbs.twimg.com/profile_banners/997081819630718977/1530142898</t>
  </si>
  <si>
    <t>https://pbs.twimg.com/profile_banners/797078019403722752/1537485907</t>
  </si>
  <si>
    <t>https://pbs.twimg.com/profile_banners/48104626/1519506762</t>
  </si>
  <si>
    <t>https://pbs.twimg.com/profile_banners/2818572091/1432352415</t>
  </si>
  <si>
    <t>https://pbs.twimg.com/profile_banners/337005625/1457216329</t>
  </si>
  <si>
    <t>https://pbs.twimg.com/profile_banners/4766057477/1488835006</t>
  </si>
  <si>
    <t>https://pbs.twimg.com/profile_banners/10228272/1544543885</t>
  </si>
  <si>
    <t>https://pbs.twimg.com/profile_banners/9717222/1526173345</t>
  </si>
  <si>
    <t>https://pbs.twimg.com/profile_banners/1393382221/1455030247</t>
  </si>
  <si>
    <t>https://pbs.twimg.com/profile_banners/67586809/1500634878</t>
  </si>
  <si>
    <t>https://pbs.twimg.com/profile_banners/42601817/1548936452</t>
  </si>
  <si>
    <t>https://pbs.twimg.com/profile_banners/593799823/1398373623</t>
  </si>
  <si>
    <t>https://pbs.twimg.com/profile_banners/17629860/1400528060</t>
  </si>
  <si>
    <t>https://pbs.twimg.com/profile_banners/21414576/1505042438</t>
  </si>
  <si>
    <t>https://pbs.twimg.com/profile_banners/2157548857/1499781439</t>
  </si>
  <si>
    <t>https://pbs.twimg.com/profile_banners/2178435004/1385773486</t>
  </si>
  <si>
    <t>https://pbs.twimg.com/profile_banners/529648992/1471646198</t>
  </si>
  <si>
    <t>https://pbs.twimg.com/profile_banners/17394208/1541641083</t>
  </si>
  <si>
    <t>https://pbs.twimg.com/profile_banners/12092012/1543261992</t>
  </si>
  <si>
    <t>https://pbs.twimg.com/profile_banners/2751364464/1546902676</t>
  </si>
  <si>
    <t>https://pbs.twimg.com/profile_banners/461738800/1392418589</t>
  </si>
  <si>
    <t>https://pbs.twimg.com/profile_banners/771744332923547649/1476899453</t>
  </si>
  <si>
    <t>https://pbs.twimg.com/profile_banners/56950088/1546911860</t>
  </si>
  <si>
    <t>https://pbs.twimg.com/profile_banners/901634676208623616/1542257777</t>
  </si>
  <si>
    <t>https://pbs.twimg.com/profile_banners/358539272/1536141204</t>
  </si>
  <si>
    <t>https://pbs.twimg.com/profile_banners/102345772/1546995393</t>
  </si>
  <si>
    <t>https://pbs.twimg.com/profile_banners/3095798168/1461661584</t>
  </si>
  <si>
    <t>https://pbs.twimg.com/profile_banners/329015134/1541442634</t>
  </si>
  <si>
    <t>https://pbs.twimg.com/profile_banners/14322307/1360795560</t>
  </si>
  <si>
    <t>https://pbs.twimg.com/profile_banners/2351105504/1435882571</t>
  </si>
  <si>
    <t>https://pbs.twimg.com/profile_banners/1400026964/1540779958</t>
  </si>
  <si>
    <t>https://pbs.twimg.com/profile_banners/2127651/1450055573</t>
  </si>
  <si>
    <t>https://pbs.twimg.com/profile_banners/826283663658737666/1539783455</t>
  </si>
  <si>
    <t>https://pbs.twimg.com/profile_banners/119062410/1481163827</t>
  </si>
  <si>
    <t>https://pbs.twimg.com/profile_banners/897944126536200192/1549751099</t>
  </si>
  <si>
    <t>https://pbs.twimg.com/profile_banners/1093627357750087680/1549578139</t>
  </si>
  <si>
    <t>https://pbs.twimg.com/profile_banners/397289589/1494192195</t>
  </si>
  <si>
    <t>https://pbs.twimg.com/profile_banners/366482994/1519636792</t>
  </si>
  <si>
    <t>https://pbs.twimg.com/profile_banners/912908233/1398264916</t>
  </si>
  <si>
    <t>https://pbs.twimg.com/profile_banners/400629187/1417423753</t>
  </si>
  <si>
    <t>https://pbs.twimg.com/profile_banners/249348006/1437061809</t>
  </si>
  <si>
    <t>https://pbs.twimg.com/profile_banners/803694179079458816/1521647792</t>
  </si>
  <si>
    <t>https://pbs.twimg.com/profile_banners/476256944/1401304971</t>
  </si>
  <si>
    <t>https://pbs.twimg.com/profile_banners/27324507/1545504459</t>
  </si>
  <si>
    <t>https://pbs.twimg.com/profile_banners/1070685845466828800/1545409703</t>
  </si>
  <si>
    <t>https://pbs.twimg.com/profile_banners/69411258/1529311319</t>
  </si>
  <si>
    <t>https://pbs.twimg.com/profile_banners/242555999/1536761346</t>
  </si>
  <si>
    <t>https://pbs.twimg.com/profile_banners/721293495294558209/1527153658</t>
  </si>
  <si>
    <t>https://pbs.twimg.com/profile_banners/1704594529/1548544237</t>
  </si>
  <si>
    <t>https://pbs.twimg.com/profile_banners/1226041411/1546999436</t>
  </si>
  <si>
    <t>https://pbs.twimg.com/profile_banners/4364923707/1504605958</t>
  </si>
  <si>
    <t>https://pbs.twimg.com/profile_banners/1018656834540875777/1533432435</t>
  </si>
  <si>
    <t>https://pbs.twimg.com/profile_banners/216608803/1546501041</t>
  </si>
  <si>
    <t>https://pbs.twimg.com/profile_banners/201177157/1398317702</t>
  </si>
  <si>
    <t>https://pbs.twimg.com/profile_banners/22160397/1471372044</t>
  </si>
  <si>
    <t>https://pbs.twimg.com/profile_banners/2173091917/1529344451</t>
  </si>
  <si>
    <t>https://pbs.twimg.com/profile_banners/2698660387/1542330238</t>
  </si>
  <si>
    <t>https://pbs.twimg.com/profile_banners/64884706/1519117654</t>
  </si>
  <si>
    <t>https://pbs.twimg.com/profile_banners/143909021/1547142812</t>
  </si>
  <si>
    <t>https://pbs.twimg.com/profile_banners/510860223/1491345408</t>
  </si>
  <si>
    <t>https://pbs.twimg.com/profile_banners/206699549/1534347763</t>
  </si>
  <si>
    <t>https://pbs.twimg.com/profile_banners/12843562/1504196467</t>
  </si>
  <si>
    <t>https://pbs.twimg.com/profile_banners/138168339/1375567628</t>
  </si>
  <si>
    <t>https://pbs.twimg.com/profile_banners/23667213/1489971467</t>
  </si>
  <si>
    <t>https://pbs.twimg.com/profile_banners/360918976/1435503213</t>
  </si>
  <si>
    <t>https://pbs.twimg.com/profile_banners/942422990/1549453689</t>
  </si>
  <si>
    <t>https://pbs.twimg.com/profile_banners/795113508627021824/1486265186</t>
  </si>
  <si>
    <t>https://pbs.twimg.com/profile_banners/14111373/1547440941</t>
  </si>
  <si>
    <t>https://pbs.twimg.com/profile_banners/458835511/1455812676</t>
  </si>
  <si>
    <t>https://pbs.twimg.com/profile_banners/871171243642417155/1524928528</t>
  </si>
  <si>
    <t>https://pbs.twimg.com/profile_banners/23151751/1504733482</t>
  </si>
  <si>
    <t>https://pbs.twimg.com/profile_banners/807423722948702208/1548128578</t>
  </si>
  <si>
    <t>https://pbs.twimg.com/profile_banners/1351920236/1548418909</t>
  </si>
  <si>
    <t>https://pbs.twimg.com/profile_banners/322874617/1548733287</t>
  </si>
  <si>
    <t>https://pbs.twimg.com/profile_banners/3413488041/1543848626</t>
  </si>
  <si>
    <t>https://pbs.twimg.com/profile_banners/2517818207/1420687053</t>
  </si>
  <si>
    <t>https://pbs.twimg.com/profile_banners/15790836/1482443565</t>
  </si>
  <si>
    <t>https://pbs.twimg.com/profile_banners/2602181830/1526167064</t>
  </si>
  <si>
    <t>https://pbs.twimg.com/profile_banners/21411929/1537036212</t>
  </si>
  <si>
    <t>https://pbs.twimg.com/profile_banners/123590059/1550242892</t>
  </si>
  <si>
    <t>https://pbs.twimg.com/profile_banners/1000399435371773953/1550373577</t>
  </si>
  <si>
    <t>https://pbs.twimg.com/profile_banners/252684779/1550105372</t>
  </si>
  <si>
    <t>https://pbs.twimg.com/profile_banners/936635763608903681/1512754777</t>
  </si>
  <si>
    <t>https://pbs.twimg.com/profile_banners/190375978/1452195774</t>
  </si>
  <si>
    <t>https://pbs.twimg.com/profile_banners/22937107/1486322359</t>
  </si>
  <si>
    <t>https://pbs.twimg.com/profile_banners/80690182/1470803460</t>
  </si>
  <si>
    <t>https://pbs.twimg.com/profile_banners/335455509/1538744559</t>
  </si>
  <si>
    <t>https://pbs.twimg.com/profile_banners/1613569020/1547066513</t>
  </si>
  <si>
    <t>https://pbs.twimg.com/profile_banners/820023407408455680/1484344194</t>
  </si>
  <si>
    <t>https://pbs.twimg.com/profile_banners/3948399072/1538595949</t>
  </si>
  <si>
    <t>https://pbs.twimg.com/profile_banners/954384099086684160/1548120282</t>
  </si>
  <si>
    <t>https://pbs.twimg.com/profile_banners/512603502/1468264427</t>
  </si>
  <si>
    <t>https://pbs.twimg.com/profile_banners/1046381400587423744/1549823000</t>
  </si>
  <si>
    <t>https://pbs.twimg.com/profile_banners/172487362/1528209035</t>
  </si>
  <si>
    <t>https://pbs.twimg.com/profile_banners/62510409/1352954283</t>
  </si>
  <si>
    <t>https://pbs.twimg.com/profile_banners/389631927/1483969482</t>
  </si>
  <si>
    <t>https://pbs.twimg.com/profile_banners/372325942/1531275811</t>
  </si>
  <si>
    <t>https://pbs.twimg.com/profile_banners/86328489/1528989635</t>
  </si>
  <si>
    <t>https://pbs.twimg.com/profile_banners/75098274/1526648347</t>
  </si>
  <si>
    <t>https://pbs.twimg.com/profile_banners/3091032342/1486751992</t>
  </si>
  <si>
    <t>https://pbs.twimg.com/profile_banners/472905413/1518897556</t>
  </si>
  <si>
    <t>https://pbs.twimg.com/profile_banners/100236495/1538751532</t>
  </si>
  <si>
    <t>https://pbs.twimg.com/profile_banners/30973/1546973009</t>
  </si>
  <si>
    <t>https://pbs.twimg.com/profile_banners/2470162243/1537067955</t>
  </si>
  <si>
    <t>https://pbs.twimg.com/profile_banners/319839440/1480549787</t>
  </si>
  <si>
    <t>https://pbs.twimg.com/profile_banners/619734061/1534980086</t>
  </si>
  <si>
    <t>https://pbs.twimg.com/profile_banners/798610224483540992/1479239365</t>
  </si>
  <si>
    <t>https://pbs.twimg.com/profile_banners/903241573370019845/1505850370</t>
  </si>
  <si>
    <t>https://pbs.twimg.com/profile_banners/428766617/1474233391</t>
  </si>
  <si>
    <t>https://pbs.twimg.com/profile_banners/49007442/1539554841</t>
  </si>
  <si>
    <t>https://pbs.twimg.com/profile_banners/121860378/1549709344</t>
  </si>
  <si>
    <t>https://pbs.twimg.com/profile_banners/17812653/1446917890</t>
  </si>
  <si>
    <t>https://pbs.twimg.com/profile_banners/38497652/1542316159</t>
  </si>
  <si>
    <t>https://pbs.twimg.com/profile_banners/305376580/1399001571</t>
  </si>
  <si>
    <t>https://pbs.twimg.com/profile_banners/2205839791/1449902606</t>
  </si>
  <si>
    <t>https://pbs.twimg.com/profile_banners/408543151/1414550676</t>
  </si>
  <si>
    <t>https://pbs.twimg.com/profile_banners/32357902/1549406535</t>
  </si>
  <si>
    <t>https://pbs.twimg.com/profile_banners/937344076432543744/1512315954</t>
  </si>
  <si>
    <t>https://pbs.twimg.com/profile_banners/17494010/1522865010</t>
  </si>
  <si>
    <t>https://pbs.twimg.com/profile_banners/1249982359/1421272216</t>
  </si>
  <si>
    <t>https://pbs.twimg.com/profile_banners/2400284491/1526406279</t>
  </si>
  <si>
    <t>https://pbs.twimg.com/profile_banners/18227519/1495917370</t>
  </si>
  <si>
    <t>https://pbs.twimg.com/profile_banners/254117355/1479295531</t>
  </si>
  <si>
    <t>https://pbs.twimg.com/profile_banners/871165616597729281/1530914264</t>
  </si>
  <si>
    <t>https://pbs.twimg.com/profile_banners/432676344/1519921506</t>
  </si>
  <si>
    <t>https://pbs.twimg.com/profile_banners/153486399/1490221851</t>
  </si>
  <si>
    <t>https://pbs.twimg.com/profile_banners/402779084/1546887053</t>
  </si>
  <si>
    <t>https://pbs.twimg.com/profile_banners/3407251486/1515597556</t>
  </si>
  <si>
    <t>https://pbs.twimg.com/profile_banners/88982108/1494508580</t>
  </si>
  <si>
    <t>https://pbs.twimg.com/profile_banners/23966021/1548118455</t>
  </si>
  <si>
    <t>https://pbs.twimg.com/profile_banners/48161330/1390972491</t>
  </si>
  <si>
    <t>https://pbs.twimg.com/profile_banners/44513878/1548245886</t>
  </si>
  <si>
    <t>https://pbs.twimg.com/profile_banners/16555592/1516134519</t>
  </si>
  <si>
    <t>https://pbs.twimg.com/profile_banners/238507561/1491341431</t>
  </si>
  <si>
    <t>https://pbs.twimg.com/profile_banners/15441965/1504036640</t>
  </si>
  <si>
    <t>https://pbs.twimg.com/profile_banners/1606528160/1441909636</t>
  </si>
  <si>
    <t>https://pbs.twimg.com/profile_banners/25073877/1543104015</t>
  </si>
  <si>
    <t>https://pbs.twimg.com/profile_banners/2916601/1413848469</t>
  </si>
  <si>
    <t>https://pbs.twimg.com/profile_banners/523683143/1547243426</t>
  </si>
  <si>
    <t>https://pbs.twimg.com/profile_banners/276611757/1482079361</t>
  </si>
  <si>
    <t>https://pbs.twimg.com/profile_banners/211686419/1485071461</t>
  </si>
  <si>
    <t>https://pbs.twimg.com/profile_banners/3291837839/1534676601</t>
  </si>
  <si>
    <t>https://pbs.twimg.com/profile_banners/2331617528/1441659123</t>
  </si>
  <si>
    <t>https://pbs.twimg.com/profile_banners/950651657959985153/1515489197</t>
  </si>
  <si>
    <t>https://pbs.twimg.com/profile_banners/2798400340/1493800383</t>
  </si>
  <si>
    <t>https://pbs.twimg.com/profile_banners/404114848/1353191325</t>
  </si>
  <si>
    <t>https://pbs.twimg.com/profile_banners/1007677244796522496/1549215831</t>
  </si>
  <si>
    <t>https://pbs.twimg.com/profile_banners/830931470046728192/1541738486</t>
  </si>
  <si>
    <t>https://pbs.twimg.com/profile_banners/883055711302844416/1499373847</t>
  </si>
  <si>
    <t>https://pbs.twimg.com/profile_banners/1030107950495526912/1541691132</t>
  </si>
  <si>
    <t>https://pbs.twimg.com/profile_banners/378598996/1544249302</t>
  </si>
  <si>
    <t>https://pbs.twimg.com/profile_banners/930503663725969408/1510685496</t>
  </si>
  <si>
    <t>https://pbs.twimg.com/profile_banners/3220475076/1495742607</t>
  </si>
  <si>
    <t>https://pbs.twimg.com/profile_banners/1551557622/1500279813</t>
  </si>
  <si>
    <t>https://pbs.twimg.com/profile_banners/892748498319396864/1539338746</t>
  </si>
  <si>
    <t>https://pbs.twimg.com/profile_banners/1002021766536007687/1527872022</t>
  </si>
  <si>
    <t>https://pbs.twimg.com/profile_banners/434156015/1542482810</t>
  </si>
  <si>
    <t>https://pbs.twimg.com/profile_banners/548384458/1485185212</t>
  </si>
  <si>
    <t>https://pbs.twimg.com/profile_banners/991368907821744128/1544829189</t>
  </si>
  <si>
    <t>https://pbs.twimg.com/profile_banners/977619834/1398527707</t>
  </si>
  <si>
    <t>https://pbs.twimg.com/profile_banners/22286972/1523151436</t>
  </si>
  <si>
    <t>https://pbs.twimg.com/profile_banners/139313091/1479487121</t>
  </si>
  <si>
    <t>https://pbs.twimg.com/profile_banners/97141325/1538289089</t>
  </si>
  <si>
    <t>https://pbs.twimg.com/profile_banners/400972111/1500371538</t>
  </si>
  <si>
    <t>https://pbs.twimg.com/profile_banners/3060444101/1428591637</t>
  </si>
  <si>
    <t>https://pbs.twimg.com/profile_banners/218379543/1508776388</t>
  </si>
  <si>
    <t>https://pbs.twimg.com/profile_banners/760653630/1542257539</t>
  </si>
  <si>
    <t>https://pbs.twimg.com/profile_banners/844989556986384384/1530128124</t>
  </si>
  <si>
    <t>https://pbs.twimg.com/profile_banners/870478247259242499/1549332767</t>
  </si>
  <si>
    <t>https://pbs.twimg.com/profile_banners/935664556138905600/1546966818</t>
  </si>
  <si>
    <t>https://pbs.twimg.com/profile_banners/237528664/1351214470</t>
  </si>
  <si>
    <t>https://pbs.twimg.com/profile_banners/1845992898/1470690810</t>
  </si>
  <si>
    <t>https://pbs.twimg.com/profile_banners/802852110/1508707353</t>
  </si>
  <si>
    <t>https://pbs.twimg.com/profile_banners/253647516/1485108131</t>
  </si>
  <si>
    <t>https://pbs.twimg.com/profile_banners/1085963878620692481/1550307807</t>
  </si>
  <si>
    <t>https://pbs.twimg.com/profile_banners/3342106497/1435182267</t>
  </si>
  <si>
    <t>https://pbs.twimg.com/profile_banners/760544600/1545260615</t>
  </si>
  <si>
    <t>https://pbs.twimg.com/profile_banners/1045819056492818433/1538180019</t>
  </si>
  <si>
    <t>https://pbs.twimg.com/profile_banners/3236243105/1430845497</t>
  </si>
  <si>
    <t>https://pbs.twimg.com/profile_banners/1895962765/1528898187</t>
  </si>
  <si>
    <t>https://pbs.twimg.com/profile_banners/2280521986/1471351180</t>
  </si>
  <si>
    <t>https://pbs.twimg.com/profile_banners/1011029272918552576/1531584171</t>
  </si>
  <si>
    <t>https://pbs.twimg.com/profile_banners/15952856/1470151342</t>
  </si>
  <si>
    <t>https://pbs.twimg.com/profile_banners/259185737/1541727588</t>
  </si>
  <si>
    <t>https://pbs.twimg.com/profile_banners/351023031/1412706209</t>
  </si>
  <si>
    <t>https://pbs.twimg.com/profile_banners/350842920/1458559320</t>
  </si>
  <si>
    <t>https://pbs.twimg.com/profile_banners/66553045/1494359431</t>
  </si>
  <si>
    <t>https://pbs.twimg.com/profile_banners/200890010/1538395773</t>
  </si>
  <si>
    <t>https://pbs.twimg.com/profile_banners/32861321/1534779988</t>
  </si>
  <si>
    <t>https://pbs.twimg.com/profile_banners/266498624/1540662739</t>
  </si>
  <si>
    <t>https://pbs.twimg.com/profile_banners/197493438/1464222778</t>
  </si>
  <si>
    <t>https://pbs.twimg.com/profile_banners/1976143068/1537085099</t>
  </si>
  <si>
    <t>https://pbs.twimg.com/profile_banners/86037380/1535497255</t>
  </si>
  <si>
    <t>https://pbs.twimg.com/profile_banners/47665718/1538083036</t>
  </si>
  <si>
    <t>https://pbs.twimg.com/profile_banners/39930604/1550056050</t>
  </si>
  <si>
    <t>https://pbs.twimg.com/profile_banners/338188666/1537181293</t>
  </si>
  <si>
    <t>en-gb</t>
  </si>
  <si>
    <t>ko</t>
  </si>
  <si>
    <t>nl</t>
  </si>
  <si>
    <t>it</t>
  </si>
  <si>
    <t>tr</t>
  </si>
  <si>
    <t>http://abs.twimg.com/images/themes/theme1/bg.png</t>
  </si>
  <si>
    <t>http://abs.twimg.com/images/themes/theme10/bg.gif</t>
  </si>
  <si>
    <t>http://abs.twimg.com/images/themes/theme7/bg.gif</t>
  </si>
  <si>
    <t>http://abs.twimg.com/images/themes/theme9/bg.gif</t>
  </si>
  <si>
    <t>http://abs.twimg.com/images/themes/theme15/bg.png</t>
  </si>
  <si>
    <t>http://abs.twimg.com/images/themes/theme18/bg.gif</t>
  </si>
  <si>
    <t>http://abs.twimg.com/images/themes/theme5/bg.gif</t>
  </si>
  <si>
    <t>http://abs.twimg.com/images/themes/theme2/bg.gif</t>
  </si>
  <si>
    <t>http://abs.twimg.com/images/themes/theme14/bg.gif</t>
  </si>
  <si>
    <t>http://abs.twimg.com/images/themes/theme11/bg.gif</t>
  </si>
  <si>
    <t>http://abs.twimg.com/images/themes/theme4/bg.gif</t>
  </si>
  <si>
    <t>http://abs.twimg.com/images/themes/theme3/bg.gif</t>
  </si>
  <si>
    <t>http://abs.twimg.com/images/themes/theme6/bg.gif</t>
  </si>
  <si>
    <t>http://abs.twimg.com/images/themes/theme16/bg.gif</t>
  </si>
  <si>
    <t>http://abs.twimg.com/images/themes/theme13/bg.gif</t>
  </si>
  <si>
    <t>http://pbs.twimg.com/profile_background_images/546942131/TwitterTemplate1.jpg</t>
  </si>
  <si>
    <t>http://pbs.twimg.com/profile_background_images/509851252969070592/Ht7Oua5X.jpeg</t>
  </si>
  <si>
    <t>http://pbs.twimg.com/profile_background_images/705356203/db47867abbe8be14fed846251eba4b2e.png</t>
  </si>
  <si>
    <t>http://pbs.twimg.com/profile_images/951161235403190272/4_vjPXRB_normal.jpg</t>
  </si>
  <si>
    <t>http://abs.twimg.com/sticky/default_profile_images/default_profile_1_normal.png</t>
  </si>
  <si>
    <t>http://pbs.twimg.com/profile_images/588911714550157313/_qfURSpY_normal.png</t>
  </si>
  <si>
    <t>http://pbs.twimg.com/profile_images/1043230260118999040/SWPSygVz_normal.jpg</t>
  </si>
  <si>
    <t>http://pbs.twimg.com/profile_images/1013436760859299847/aQltRN9T_normal.jpg</t>
  </si>
  <si>
    <t>http://pbs.twimg.com/profile_images/888353178529431552/8F1gDTu8_normal.jpg</t>
  </si>
  <si>
    <t>http://pbs.twimg.com/profile_images/1022946782341300224/nTrQepW9_normal.jpg</t>
  </si>
  <si>
    <t>http://pbs.twimg.com/profile_images/1284920980/thom-2011-150_normal.jpg</t>
  </si>
  <si>
    <t>http://pbs.twimg.com/profile_images/1093605344989900800/4kiHwVMr_normal.jpg</t>
  </si>
  <si>
    <t>http://pbs.twimg.com/profile_images/547120090659831809/cqna1EKm_normal.png</t>
  </si>
  <si>
    <t>http://pbs.twimg.com/profile_images/857275251901771778/U8BFQgp8_normal.jpg</t>
  </si>
  <si>
    <t>http://pbs.twimg.com/profile_images/929066586463338496/xxr1e-Lu_normal.jpg</t>
  </si>
  <si>
    <t>http://pbs.twimg.com/profile_images/1025861101374779392/mt78tCdj_normal.jpg</t>
  </si>
  <si>
    <t>http://pbs.twimg.com/profile_images/999564784583327745/-sEfyzbl_normal.jpg</t>
  </si>
  <si>
    <t>http://pbs.twimg.com/profile_images/751126964505903105/w_U6ZC8j_normal.jpg</t>
  </si>
  <si>
    <t>http://pbs.twimg.com/profile_images/974690906669572098/Y6w06trG_normal.jpg</t>
  </si>
  <si>
    <t>http://pbs.twimg.com/profile_images/1054418035803533312/JEWEu38M_normal.jpg</t>
  </si>
  <si>
    <t>http://pbs.twimg.com/profile_images/1096096281892655104/GN2cpYd9_normal.jpg</t>
  </si>
  <si>
    <t>http://pbs.twimg.com/profile_images/1033641331887955969/iJiCak1h_normal.jpg</t>
  </si>
  <si>
    <t>http://pbs.twimg.com/profile_images/917148576215719938/MM-2hE2K_normal.jpg</t>
  </si>
  <si>
    <t>http://pbs.twimg.com/profile_images/580162492141191168/ZYzn7Lro_normal.png</t>
  </si>
  <si>
    <t>http://pbs.twimg.com/profile_images/1082658949277642752/bYKC2vb0_normal.jpg</t>
  </si>
  <si>
    <t>http://pbs.twimg.com/profile_images/378800000272258947/873ad01fbe94d24561c233de27d02555_normal.jpeg</t>
  </si>
  <si>
    <t>http://pbs.twimg.com/profile_images/1091148396524642304/2sMw4rDk_normal.jpg</t>
  </si>
  <si>
    <t>http://pbs.twimg.com/profile_images/988853823421628418/eCuHeOQ4_normal.jpg</t>
  </si>
  <si>
    <t>http://pbs.twimg.com/profile_images/1007018742969061376/dkPBapOC_normal.jpg</t>
  </si>
  <si>
    <t>http://pbs.twimg.com/profile_images/1221160753/DaveB_normal.jpg</t>
  </si>
  <si>
    <t>http://pbs.twimg.com/profile_images/884797683445125120/OVzqnCTq_normal.jpg</t>
  </si>
  <si>
    <t>http://pbs.twimg.com/profile_images/3373517986/bf35a847483ea8b30679d52c445fb255_normal.jpeg</t>
  </si>
  <si>
    <t>http://pbs.twimg.com/profile_images/1060303168922439683/TTx7dqiJ_normal.jpg</t>
  </si>
  <si>
    <t>http://pbs.twimg.com/profile_images/968173455580397568/Qe0pSZTk_normal.jpg</t>
  </si>
  <si>
    <t>http://pbs.twimg.com/profile_images/880518041947185152/McQBFxxC_normal.jpg</t>
  </si>
  <si>
    <t>http://pbs.twimg.com/profile_images/892489125390991360/C62cEE8L_normal.jpg</t>
  </si>
  <si>
    <t>http://pbs.twimg.com/profile_images/849494755113304064/oJ37P2N6_normal.jpg</t>
  </si>
  <si>
    <t>http://pbs.twimg.com/profile_images/978655909198036993/Gpnx2Os2_normal.jpg</t>
  </si>
  <si>
    <t>http://pbs.twimg.com/profile_images/732596482336002049/JYMrr9_4_normal.jpg</t>
  </si>
  <si>
    <t>http://pbs.twimg.com/profile_images/830562732613259264/gEnv8PS8_normal.jpg</t>
  </si>
  <si>
    <t>http://pbs.twimg.com/profile_images/827578467122290689/3RGm-UXe_normal.jpg</t>
  </si>
  <si>
    <t>http://pbs.twimg.com/profile_images/1062658115022319616/eZqFaXBF_normal.jpg</t>
  </si>
  <si>
    <t>http://pbs.twimg.com/profile_images/978271040760700928/xUnaqr0q_normal.jpg</t>
  </si>
  <si>
    <t>http://pbs.twimg.com/profile_images/1091421085025869825/vIjuOGIQ_normal.jpg</t>
  </si>
  <si>
    <t>http://pbs.twimg.com/profile_images/1013939388194025472/khHX14kN_normal.jpg</t>
  </si>
  <si>
    <t>http://pbs.twimg.com/profile_images/986593709830492165/qjUV-8K__normal.jpg</t>
  </si>
  <si>
    <t>http://pbs.twimg.com/profile_images/776170850802204672/X0LHxQ54_normal.jpg</t>
  </si>
  <si>
    <t>http://pbs.twimg.com/profile_images/915968001593282561/JmyRZ8QE_normal.jpg</t>
  </si>
  <si>
    <t>http://pbs.twimg.com/profile_images/1055863032264486913/lY7NgHQA_normal.jpg</t>
  </si>
  <si>
    <t>http://pbs.twimg.com/profile_images/874276197357596672/kUuht00m_normal.jpg</t>
  </si>
  <si>
    <t>http://pbs.twimg.com/profile_images/524344090687975426/Pbr9rixK_normal.jpeg</t>
  </si>
  <si>
    <t>http://pbs.twimg.com/profile_images/810525711962439680/jbicwFVB_normal.jpg</t>
  </si>
  <si>
    <t>http://pbs.twimg.com/profile_images/601128270004879360/aXA_Oyjf_normal.png</t>
  </si>
  <si>
    <t>http://pbs.twimg.com/profile_images/950656009059602432/IgMNaZHr_normal.jpg</t>
  </si>
  <si>
    <t>http://pbs.twimg.com/profile_images/1600036415/avatarpic-l_normal.png</t>
  </si>
  <si>
    <t>http://pbs.twimg.com/profile_images/1078527819733393409/nZXy-lu0_normal.jpg</t>
  </si>
  <si>
    <t>http://pbs.twimg.com/profile_images/1060553807472422912/cbBpjM_f_normal.jpg</t>
  </si>
  <si>
    <t>http://pbs.twimg.com/profile_images/1051657858088128512/bIYjSd8d_normal.jpg</t>
  </si>
  <si>
    <t>http://pbs.twimg.com/profile_images/930521890220838912/9JmnQxXF_normal.jpg</t>
  </si>
  <si>
    <t>http://pbs.twimg.com/profile_images/600773231063142400/IrO24Zj5_normal.jpg</t>
  </si>
  <si>
    <t>http://pbs.twimg.com/profile_images/378800000055390578/33d7bc64cf3b73cede29f2323878e430_normal.jpeg</t>
  </si>
  <si>
    <t>http://pbs.twimg.com/profile_images/894532902028845056/_GZAkaj__normal.jpg</t>
  </si>
  <si>
    <t>http://pbs.twimg.com/profile_images/1058770008325677057/fzF5o_sa_normal.jpg</t>
  </si>
  <si>
    <t>http://pbs.twimg.com/profile_images/952257848301498371/5s24RH-g_normal.jpg</t>
  </si>
  <si>
    <t>http://pbs.twimg.com/profile_images/1012765157641027589/nwXPP5YU_normal.jpg</t>
  </si>
  <si>
    <t>http://pbs.twimg.com/profile_images/1093114609823825922/1ik_vjDV_normal.jpg</t>
  </si>
  <si>
    <t>http://pbs.twimg.com/profile_images/922643134726791168/q23x1Rj4_normal.jpg</t>
  </si>
  <si>
    <t>http://pbs.twimg.com/profile_images/847480242268778496/diz_Y_se_normal.jpg</t>
  </si>
  <si>
    <t>http://pbs.twimg.com/profile_images/892107693652983809/KgsqlEup_normal.jpg</t>
  </si>
  <si>
    <t>http://pbs.twimg.com/profile_images/884825897051750405/zAbiwZCH_normal.jpg</t>
  </si>
  <si>
    <t>http://pbs.twimg.com/profile_images/519552436038418432/zOepy-AK_normal.jpeg</t>
  </si>
  <si>
    <t>http://pbs.twimg.com/profile_images/623427258670301185/rXHYoiin_normal.jpg</t>
  </si>
  <si>
    <t>http://pbs.twimg.com/profile_images/844350969664212993/vhucU2US_normal.jpg</t>
  </si>
  <si>
    <t>http://pbs.twimg.com/profile_images/766642630084222976/vq3bX4sD_normal.jpg</t>
  </si>
  <si>
    <t>http://pbs.twimg.com/profile_images/875628776276631552/dxkZBJp7_normal.jpg</t>
  </si>
  <si>
    <t>http://pbs.twimg.com/profile_images/875649265183342592/jTfSvG0U_normal.jpg</t>
  </si>
  <si>
    <t>http://pbs.twimg.com/profile_images/776787753233215488/vH6DsLIH_normal.jpg</t>
  </si>
  <si>
    <t>http://pbs.twimg.com/profile_images/1035051739853082624/pzQS5OTs_normal.jpg</t>
  </si>
  <si>
    <t>http://pbs.twimg.com/profile_images/965598165478137856/c6cIrL97_normal.jpg</t>
  </si>
  <si>
    <t>Open Twitter Page for This Person</t>
  </si>
  <si>
    <t>https://twitter.com/ryanphaygood</t>
  </si>
  <si>
    <t>https://twitter.com/govmurphy</t>
  </si>
  <si>
    <t>https://twitter.com/vmugtr</t>
  </si>
  <si>
    <t>https://twitter.com/vrealizeauto</t>
  </si>
  <si>
    <t>https://twitter.com/nj_isj</t>
  </si>
  <si>
    <t>https://twitter.com/learnerchris</t>
  </si>
  <si>
    <t>https://twitter.com/lwvtx</t>
  </si>
  <si>
    <t>https://twitter.com/lwvtexas</t>
  </si>
  <si>
    <t>https://twitter.com/bucyfortexas</t>
  </si>
  <si>
    <t>https://twitter.com/cernovich</t>
  </si>
  <si>
    <t>https://twitter.com/kherriage</t>
  </si>
  <si>
    <t>https://twitter.com/investinglegend</t>
  </si>
  <si>
    <t>https://twitter.com/_yvonneburton</t>
  </si>
  <si>
    <t>https://twitter.com/mvkevinb</t>
  </si>
  <si>
    <t>https://twitter.com/robpalatchi</t>
  </si>
  <si>
    <t>https://twitter.com/snowblasting</t>
  </si>
  <si>
    <t>https://twitter.com/blackkingkeland</t>
  </si>
  <si>
    <t>https://twitter.com/melissa04398727</t>
  </si>
  <si>
    <t>https://twitter.com/elina_libertad</t>
  </si>
  <si>
    <t>https://twitter.com/jdollar13</t>
  </si>
  <si>
    <t>https://twitter.com/exrates_me</t>
  </si>
  <si>
    <t>https://twitter.com/carlos69861930</t>
  </si>
  <si>
    <t>https://twitter.com/mikepostman</t>
  </si>
  <si>
    <t>https://twitter.com/maleng_art</t>
  </si>
  <si>
    <t>https://twitter.com/chipzoller</t>
  </si>
  <si>
    <t>https://twitter.com/vmwarephoton</t>
  </si>
  <si>
    <t>https://twitter.com/scottyandtony</t>
  </si>
  <si>
    <t>https://twitter.com/sunwingvacay</t>
  </si>
  <si>
    <t>https://twitter.com/all100senators</t>
  </si>
  <si>
    <t>https://twitter.com/senatorleahy</t>
  </si>
  <si>
    <t>https://twitter.com/savagebeauty747</t>
  </si>
  <si>
    <t>https://twitter.com/taritac</t>
  </si>
  <si>
    <t>https://twitter.com/sfru</t>
  </si>
  <si>
    <t>https://twitter.com/bridgetobrien06</t>
  </si>
  <si>
    <t>https://twitter.com/beverly44889890</t>
  </si>
  <si>
    <t>https://twitter.com/ejlevy</t>
  </si>
  <si>
    <t>https://twitter.com/blubuttafly16</t>
  </si>
  <si>
    <t>https://twitter.com/pegpendrak</t>
  </si>
  <si>
    <t>https://twitter.com/amandahd1212</t>
  </si>
  <si>
    <t>https://twitter.com/public_citizen</t>
  </si>
  <si>
    <t>https://twitter.com/lgsmom</t>
  </si>
  <si>
    <t>https://twitter.com/canni2canning</t>
  </si>
  <si>
    <t>https://twitter.com/cotey_mary</t>
  </si>
  <si>
    <t>https://twitter.com/julienguessan</t>
  </si>
  <si>
    <t>https://twitter.com/o_oweil</t>
  </si>
  <si>
    <t>https://twitter.com/trajangregory</t>
  </si>
  <si>
    <t>https://twitter.com/dennis_vdo</t>
  </si>
  <si>
    <t>https://twitter.com/suptmoran</t>
  </si>
  <si>
    <t>https://twitter.com/cyn7507</t>
  </si>
  <si>
    <t>https://twitter.com/jjmccabe2</t>
  </si>
  <si>
    <t>https://twitter.com/josephdoke23</t>
  </si>
  <si>
    <t>https://twitter.com/merryghouled</t>
  </si>
  <si>
    <t>https://twitter.com/pat_scharmberg</t>
  </si>
  <si>
    <t>https://twitter.com/tcbcc</t>
  </si>
  <si>
    <t>https://twitter.com/mare_se</t>
  </si>
  <si>
    <t>https://twitter.com/phillip92321</t>
  </si>
  <si>
    <t>https://twitter.com/tassajarard</t>
  </si>
  <si>
    <t>https://twitter.com/thnkbyndhdlnes</t>
  </si>
  <si>
    <t>https://twitter.com/rhannum82513</t>
  </si>
  <si>
    <t>https://twitter.com/pamunplugged</t>
  </si>
  <si>
    <t>https://twitter.com/harmonyis1</t>
  </si>
  <si>
    <t>https://twitter.com/patp415</t>
  </si>
  <si>
    <t>https://twitter.com/ladolcevitaone</t>
  </si>
  <si>
    <t>https://twitter.com/kevinjbrauer</t>
  </si>
  <si>
    <t>https://twitter.com/sunstatement</t>
  </si>
  <si>
    <t>https://twitter.com/musicaddictsdc</t>
  </si>
  <si>
    <t>https://twitter.com/seattleid</t>
  </si>
  <si>
    <t>https://twitter.com/iacolaura15</t>
  </si>
  <si>
    <t>https://twitter.com/barbaraevers380</t>
  </si>
  <si>
    <t>https://twitter.com/peteach65</t>
  </si>
  <si>
    <t>https://twitter.com/cdub67</t>
  </si>
  <si>
    <t>https://twitter.com/nicogillespie</t>
  </si>
  <si>
    <t>https://twitter.com/ericevenson</t>
  </si>
  <si>
    <t>https://twitter.com/moorecharlea</t>
  </si>
  <si>
    <t>https://twitter.com/randpatrick</t>
  </si>
  <si>
    <t>https://twitter.com/suebreen6</t>
  </si>
  <si>
    <t>https://twitter.com/horseandcowgirl</t>
  </si>
  <si>
    <t>https://twitter.com/awmsdreams</t>
  </si>
  <si>
    <t>https://twitter.com/youtube</t>
  </si>
  <si>
    <t>https://twitter.com/mannyotiko</t>
  </si>
  <si>
    <t>https://twitter.com/frankalmarro</t>
  </si>
  <si>
    <t>https://twitter.com/uvmrider1976</t>
  </si>
  <si>
    <t>https://twitter.com/terryho63967129</t>
  </si>
  <si>
    <t>https://twitter.com/vickijo54203063</t>
  </si>
  <si>
    <t>https://twitter.com/sam_perrin</t>
  </si>
  <si>
    <t>https://twitter.com/xtravirt</t>
  </si>
  <si>
    <t>https://twitter.com/cardhodess</t>
  </si>
  <si>
    <t>https://twitter.com/brianmcnerney1</t>
  </si>
  <si>
    <t>https://twitter.com/grracy</t>
  </si>
  <si>
    <t>https://twitter.com/fbi</t>
  </si>
  <si>
    <t>https://twitter.com/thom_hartmann</t>
  </si>
  <si>
    <t>https://twitter.com/alanprkns</t>
  </si>
  <si>
    <t>https://twitter.com/loves3corgis</t>
  </si>
  <si>
    <t>https://twitter.com/pammackenzie</t>
  </si>
  <si>
    <t>https://twitter.com/_physicsfan</t>
  </si>
  <si>
    <t>https://twitter.com/walterkorfmach1</t>
  </si>
  <si>
    <t>https://twitter.com/sivasankargnv</t>
  </si>
  <si>
    <t>https://twitter.com/vrateam</t>
  </si>
  <si>
    <t>https://twitter.com/vmwarevsan</t>
  </si>
  <si>
    <t>https://twitter.com/vmware</t>
  </si>
  <si>
    <t>https://twitter.com/faithchatham</t>
  </si>
  <si>
    <t>https://twitter.com/markhkruger</t>
  </si>
  <si>
    <t>https://twitter.com/dorothystella7</t>
  </si>
  <si>
    <t>https://twitter.com/whosyrhoosier</t>
  </si>
  <si>
    <t>https://twitter.com/judy_ackerman</t>
  </si>
  <si>
    <t>https://twitter.com/gatalbot</t>
  </si>
  <si>
    <t>https://twitter.com/charlene_gowen</t>
  </si>
  <si>
    <t>https://twitter.com/jonwsteiner</t>
  </si>
  <si>
    <t>https://twitter.com/embarassedvoter</t>
  </si>
  <si>
    <t>https://twitter.com/dinesh_pdtr</t>
  </si>
  <si>
    <t>https://twitter.com/bolbolegypt</t>
  </si>
  <si>
    <t>https://twitter.com/quest4pixels</t>
  </si>
  <si>
    <t>https://twitter.com/yu_kitajo</t>
  </si>
  <si>
    <t>https://twitter.com/kz88dx</t>
  </si>
  <si>
    <t>https://twitter.com/sc_vnextgen</t>
  </si>
  <si>
    <t>https://twitter.com/mikael8313</t>
  </si>
  <si>
    <t>https://twitter.com/bgronas</t>
  </si>
  <si>
    <t>https://twitter.com/vrauk</t>
  </si>
  <si>
    <t>https://twitter.com/vaficionado</t>
  </si>
  <si>
    <t>https://twitter.com/thecyanpost</t>
  </si>
  <si>
    <t>https://twitter.com/fairvote</t>
  </si>
  <si>
    <t>https://twitter.com/notcomey</t>
  </si>
  <si>
    <t>https://twitter.com/afterpartiesorg</t>
  </si>
  <si>
    <t>https://twitter.com/rainmaki</t>
  </si>
  <si>
    <t>https://twitter.com/burrusclaire</t>
  </si>
  <si>
    <t>https://twitter.com/timothymichalak</t>
  </si>
  <si>
    <t>https://twitter.com/fbafy</t>
  </si>
  <si>
    <t>https://twitter.com/upperphi</t>
  </si>
  <si>
    <t>https://twitter.com/kakhassan</t>
  </si>
  <si>
    <t>https://twitter.com/thepresidar</t>
  </si>
  <si>
    <t>https://twitter.com/ashfaque_s84</t>
  </si>
  <si>
    <t>https://twitter.com/cynthialfrybarg</t>
  </si>
  <si>
    <t>https://twitter.com/repannaeshoo</t>
  </si>
  <si>
    <t>https://twitter.com/senkamalaharris</t>
  </si>
  <si>
    <t>https://twitter.com/senfeinstein</t>
  </si>
  <si>
    <t>https://twitter.com/zzaprejunior</t>
  </si>
  <si>
    <t>https://twitter.com/drfrances</t>
  </si>
  <si>
    <t>https://twitter.com/meteoviolence</t>
  </si>
  <si>
    <t>https://twitter.com/alisonbuckley</t>
  </si>
  <si>
    <t>https://twitter.com/senwhitehouse</t>
  </si>
  <si>
    <t>https://twitter.com/venomredasia</t>
  </si>
  <si>
    <t>https://twitter.com/justderppp</t>
  </si>
  <si>
    <t>https://twitter.com/mrbeen01</t>
  </si>
  <si>
    <t>https://twitter.com/u3y4bde</t>
  </si>
  <si>
    <t>https://twitter.com/bob_outdoor</t>
  </si>
  <si>
    <t>https://twitter.com/stmusil</t>
  </si>
  <si>
    <t>https://twitter.com/zztony</t>
  </si>
  <si>
    <t>https://twitter.com/bipulsinha</t>
  </si>
  <si>
    <t>https://twitter.com/rebeccafitzhugh</t>
  </si>
  <si>
    <t>https://twitter.com/rubrikinc</t>
  </si>
  <si>
    <t>https://twitter.com/bluemedora</t>
  </si>
  <si>
    <t>https://twitter.com/cnrs</t>
  </si>
  <si>
    <t>https://twitter.com/vrealizeops</t>
  </si>
  <si>
    <t>https://twitter.com/jasontolu</t>
  </si>
  <si>
    <t>https://twitter.com/dpryor22</t>
  </si>
  <si>
    <t>https://twitter.com/billhegeman</t>
  </si>
  <si>
    <t>https://twitter.com/tamihalcomb</t>
  </si>
  <si>
    <t>https://twitter.com/alxjalmeida</t>
  </si>
  <si>
    <t>https://twitter.com/longfellowjean</t>
  </si>
  <si>
    <t>https://twitter.com/vabvox</t>
  </si>
  <si>
    <t>https://twitter.com/eledyard</t>
  </si>
  <si>
    <t>https://twitter.com/ssteidle6</t>
  </si>
  <si>
    <t>https://twitter.com/katceccotti</t>
  </si>
  <si>
    <t>https://twitter.com/dardyer</t>
  </si>
  <si>
    <t>https://twitter.com/sexygirl798</t>
  </si>
  <si>
    <t>https://twitter.com/rteest42</t>
  </si>
  <si>
    <t>https://twitter.com/tinamorphis</t>
  </si>
  <si>
    <t>https://twitter.com/black_cat46</t>
  </si>
  <si>
    <t>https://twitter.com/therealbigdiehl</t>
  </si>
  <si>
    <t>https://twitter.com/morganarae</t>
  </si>
  <si>
    <t>https://twitter.com/jets21027</t>
  </si>
  <si>
    <t>https://twitter.com/katestewartacts</t>
  </si>
  <si>
    <t>https://twitter.com/seajay603</t>
  </si>
  <si>
    <t>https://twitter.com/emilyiwan</t>
  </si>
  <si>
    <t>https://twitter.com/scorpionqueentx</t>
  </si>
  <si>
    <t>https://twitter.com/sandysnoble63</t>
  </si>
  <si>
    <t>https://twitter.com/freeandclear1</t>
  </si>
  <si>
    <t>https://twitter.com/mbmarbon</t>
  </si>
  <si>
    <t>https://twitter.com/ememwilson123</t>
  </si>
  <si>
    <t>https://twitter.com/markwwilsonmd</t>
  </si>
  <si>
    <t>https://twitter.com/melanielybarger</t>
  </si>
  <si>
    <t>https://twitter.com/nestedhome</t>
  </si>
  <si>
    <t>https://twitter.com/greyspacecadet</t>
  </si>
  <si>
    <t>https://twitter.com/bessie_kate</t>
  </si>
  <si>
    <t>https://twitter.com/mricodad</t>
  </si>
  <si>
    <t>https://twitter.com/paulacobia</t>
  </si>
  <si>
    <t>https://twitter.com/mosesdiditbest</t>
  </si>
  <si>
    <t>https://twitter.com/drbbaz</t>
  </si>
  <si>
    <t>https://twitter.com/kimberley_yurk</t>
  </si>
  <si>
    <t>https://twitter.com/sherrysmolders</t>
  </si>
  <si>
    <t>https://twitter.com/seller11</t>
  </si>
  <si>
    <t>https://twitter.com/gordymitchell</t>
  </si>
  <si>
    <t>https://twitter.com/ahheffron</t>
  </si>
  <si>
    <t>https://twitter.com/simon2all</t>
  </si>
  <si>
    <t>https://twitter.com/crns</t>
  </si>
  <si>
    <t>https://twitter.com/drennonkay</t>
  </si>
  <si>
    <t>https://twitter.com/tatiannemotab</t>
  </si>
  <si>
    <t>https://twitter.com/pathak_anay</t>
  </si>
  <si>
    <t>https://twitter.com/dellemcprotect</t>
  </si>
  <si>
    <t>https://twitter.com/roxanemody</t>
  </si>
  <si>
    <t>https://twitter.com/daveboxum</t>
  </si>
  <si>
    <t>https://twitter.com/eaganpolice</t>
  </si>
  <si>
    <t>https://twitter.com/dakotacountymn</t>
  </si>
  <si>
    <t>https://twitter.com/cityofighmn</t>
  </si>
  <si>
    <t>https://twitter.com/ighpdmn</t>
  </si>
  <si>
    <t>https://twitter.com/craigotto2</t>
  </si>
  <si>
    <t>https://twitter.com/nickjcturner</t>
  </si>
  <si>
    <t>https://twitter.com/imaycom11</t>
  </si>
  <si>
    <t>https://twitter.com/visresassn</t>
  </si>
  <si>
    <t>https://twitter.com/ericwolfson</t>
  </si>
  <si>
    <t>https://twitter.com/a7160957</t>
  </si>
  <si>
    <t>https://twitter.com/zmilleson</t>
  </si>
  <si>
    <t>https://twitter.com/thinkaheadit</t>
  </si>
  <si>
    <t>https://twitter.com/walker_fran</t>
  </si>
  <si>
    <t>https://twitter.com/_davidteague</t>
  </si>
  <si>
    <t>https://twitter.com/omi_082</t>
  </si>
  <si>
    <t>https://twitter.com/acab2006</t>
  </si>
  <si>
    <t>https://twitter.com/frankschwaak</t>
  </si>
  <si>
    <t>https://twitter.com/starbucks</t>
  </si>
  <si>
    <t>https://twitter.com/jenniferpeery3</t>
  </si>
  <si>
    <t>https://twitter.com/chisagocountyso</t>
  </si>
  <si>
    <t>https://twitter.com/andyashby1</t>
  </si>
  <si>
    <t>https://twitter.com/cliffdepuy</t>
  </si>
  <si>
    <t>https://twitter.com/orchestrateme</t>
  </si>
  <si>
    <t>https://twitter.com/annlee5050</t>
  </si>
  <si>
    <t>https://twitter.com/manuelm_it</t>
  </si>
  <si>
    <t>https://twitter.com/tsiefferman</t>
  </si>
  <si>
    <t>https://twitter.com/lnofzinger</t>
  </si>
  <si>
    <t>https://twitter.com/vinithmenon28</t>
  </si>
  <si>
    <t>https://twitter.com/mandivs</t>
  </si>
  <si>
    <t>https://twitter.com/vmwarensx</t>
  </si>
  <si>
    <t>https://twitter.com/virtualjad</t>
  </si>
  <si>
    <t>https://twitter.com/vieuxlion3</t>
  </si>
  <si>
    <t>https://twitter.com/articsun1</t>
  </si>
  <si>
    <t>https://twitter.com/javanhamiltontv</t>
  </si>
  <si>
    <t>https://twitter.com/fiyadup</t>
  </si>
  <si>
    <t>https://twitter.com/senschumer</t>
  </si>
  <si>
    <t>https://twitter.com/senatemajldr</t>
  </si>
  <si>
    <t>https://twitter.com/revdrbarber</t>
  </si>
  <si>
    <t>https://twitter.com/morningmika</t>
  </si>
  <si>
    <t>https://twitter.com/morning_joe</t>
  </si>
  <si>
    <t>https://twitter.com/lucius4justice</t>
  </si>
  <si>
    <t>https://twitter.com/gkbutterfield</t>
  </si>
  <si>
    <t>https://twitter.com/repmarciafudge</t>
  </si>
  <si>
    <t>https://twitter.com/johan_twit_82</t>
  </si>
  <si>
    <t>https://twitter.com/sovlabs</t>
  </si>
  <si>
    <t>https://twitter.com/puppetize</t>
  </si>
  <si>
    <t>https://twitter.com/lostmapletx</t>
  </si>
  <si>
    <t>https://twitter.com/alexazura</t>
  </si>
  <si>
    <t>https://twitter.com/texastribune</t>
  </si>
  <si>
    <t>https://twitter.com/camhaight</t>
  </si>
  <si>
    <t>https://twitter.com/vmwarecloudmgmt</t>
  </si>
  <si>
    <t>https://twitter.com/plooger</t>
  </si>
  <si>
    <t>https://twitter.com/arimelber</t>
  </si>
  <si>
    <t>https://twitter.com/taehwalee</t>
  </si>
  <si>
    <t>https://twitter.com/vivalavoices</t>
  </si>
  <si>
    <t>https://twitter.com/realdonaldtrump</t>
  </si>
  <si>
    <t>https://twitter.com/dhs</t>
  </si>
  <si>
    <t>https://twitter.com/dechainelouv</t>
  </si>
  <si>
    <t>https://twitter.com/sorokguillaume</t>
  </si>
  <si>
    <t>https://twitter.com/itsysrich</t>
  </si>
  <si>
    <t>https://twitter.com/fjhettinga</t>
  </si>
  <si>
    <t>https://twitter.com/vmbaggum</t>
  </si>
  <si>
    <t>https://twitter.com/alexsutlian</t>
  </si>
  <si>
    <t>https://twitter.com/ekrejci</t>
  </si>
  <si>
    <t>https://twitter.com/bdgolf1</t>
  </si>
  <si>
    <t>https://twitter.com/derrelldurrett</t>
  </si>
  <si>
    <t>https://twitter.com/lolosube</t>
  </si>
  <si>
    <t>https://twitter.com/rcu001</t>
  </si>
  <si>
    <t>https://twitter.com/josecavalheri</t>
  </si>
  <si>
    <t>https://twitter.com/cre8cre9</t>
  </si>
  <si>
    <t>https://twitter.com/osseopd</t>
  </si>
  <si>
    <t>https://twitter.com/plymouthmnpd</t>
  </si>
  <si>
    <t>https://twitter.com/duluthmnpolice</t>
  </si>
  <si>
    <t>https://twitter.com/moundsview_pd</t>
  </si>
  <si>
    <t>https://twitter.com/dakotamnsheriff</t>
  </si>
  <si>
    <t>https://twitter.com/elypolice</t>
  </si>
  <si>
    <t>https://twitter.com/weststpaulpd</t>
  </si>
  <si>
    <t>https://twitter.com/champlinlive</t>
  </si>
  <si>
    <t>https://twitter.com/trextrip</t>
  </si>
  <si>
    <t>https://twitter.com/bullmarketmaddy</t>
  </si>
  <si>
    <t>https://twitter.com/jenrobertson2o2</t>
  </si>
  <si>
    <t>https://twitter.com/joycewhitevance</t>
  </si>
  <si>
    <t>https://twitter.com/presentlaw</t>
  </si>
  <si>
    <t>https://twitter.com/redbonegirl175</t>
  </si>
  <si>
    <t>https://twitter.com/williesband</t>
  </si>
  <si>
    <t>https://twitter.com/chancewilliams</t>
  </si>
  <si>
    <t>https://twitter.com/sbingcb</t>
  </si>
  <si>
    <t>https://twitter.com/1aptenok</t>
  </si>
  <si>
    <t>https://twitter.com/cdelbosc</t>
  </si>
  <si>
    <t>https://twitter.com/biggreencandle</t>
  </si>
  <si>
    <t>https://twitter.com/gersongn</t>
  </si>
  <si>
    <t>https://twitter.com/santchiweb</t>
  </si>
  <si>
    <t>https://twitter.com/ashot_</t>
  </si>
  <si>
    <t>https://twitter.com/lyntilla</t>
  </si>
  <si>
    <t>https://twitter.com/figgron</t>
  </si>
  <si>
    <t>https://twitter.com/stanthonypolice</t>
  </si>
  <si>
    <t>https://twitter.com/hagantabatha</t>
  </si>
  <si>
    <t>https://twitter.com/mrsfunnypants</t>
  </si>
  <si>
    <t>https://twitter.com/mgarcia1701</t>
  </si>
  <si>
    <t>https://twitter.com/chopperguy05</t>
  </si>
  <si>
    <t>https://twitter.com/pandafreakak</t>
  </si>
  <si>
    <t>https://twitter.com/philyaccino</t>
  </si>
  <si>
    <t>https://twitter.com/margaret_aduffy</t>
  </si>
  <si>
    <t>https://twitter.com/wstonym</t>
  </si>
  <si>
    <t>https://twitter.com/huberw</t>
  </si>
  <si>
    <t>https://twitter.com/adjordan</t>
  </si>
  <si>
    <t>https://twitter.com/seoraiziri</t>
  </si>
  <si>
    <t>https://twitter.com/wyomingpd</t>
  </si>
  <si>
    <t>https://twitter.com/vipmediaevent</t>
  </si>
  <si>
    <t>https://twitter.com/mncopsvra</t>
  </si>
  <si>
    <t>https://twitter.com/bluewalkpoconos</t>
  </si>
  <si>
    <t>https://twitter.com/thearmoredpig</t>
  </si>
  <si>
    <t>https://twitter.com/anthonychianes1</t>
  </si>
  <si>
    <t>https://twitter.com/sisterdistcasac</t>
  </si>
  <si>
    <t>https://twitter.com/ariberman</t>
  </si>
  <si>
    <t>https://twitter.com/cauleyphyllis</t>
  </si>
  <si>
    <t>https://twitter.com/dataopsman</t>
  </si>
  <si>
    <t>https://twitter.com/afriquemedia</t>
  </si>
  <si>
    <t>https://twitter.com/kemiseba1</t>
  </si>
  <si>
    <t>https://twitter.com/koaci</t>
  </si>
  <si>
    <t>https://twitter.com/rtiofficiel</t>
  </si>
  <si>
    <t>https://twitter.com/rfi</t>
  </si>
  <si>
    <t>https://twitter.com/alainlobog</t>
  </si>
  <si>
    <t>https://twitter.com/macky_sall</t>
  </si>
  <si>
    <t>https://twitter.com/emmanuelmacron</t>
  </si>
  <si>
    <t>https://twitter.com/aouattara_prci</t>
  </si>
  <si>
    <t>https://twitter.com/readheadruler</t>
  </si>
  <si>
    <t>https://twitter.com/eisenbergz</t>
  </si>
  <si>
    <t>https://twitter.com/debbidelicious</t>
  </si>
  <si>
    <t>https://twitter.com/edwardpoll</t>
  </si>
  <si>
    <t>https://twitter.com/batuhandemirdal</t>
  </si>
  <si>
    <t>ryanphaygood
In one of the greatest expansions
of democracy since the #VRA, Florida
restored voting rights to 1.5 million
people w/ convictions. Today it
is NJâ€™s turn! URGE your legislators
to pass, &amp;amp; @GovMurphy to sign,
S-2100/A-3456 to restore voting
rights to 100,000 people. #1844NoMore
https://t.co/kaMMxy9uZn</t>
  </si>
  <si>
    <t xml:space="preserve">govmurphy
</t>
  </si>
  <si>
    <t>vmugtr
RT @vRealizeAuto: What do real
users think of #vRA? Hear honest
feedback about the solution without
vendor bias: https://t.co/vHLnGHAONR</t>
  </si>
  <si>
    <t>vrealizeauto
#vRA is ranked as a top #cloudmanagement
tool, but what do real users think
of the solution? Here's honest
feedback without vendor bias: https://t.co/o2yreNIMA5
https://t.co/DWZyfGISv2</t>
  </si>
  <si>
    <t>nj_isj
RT @RyanPHaygood: In one of the
greatest expansions of democracy
since the #VRA, Florida restored
voting rights to 1.5 million people
w/ coâ€¦</t>
  </si>
  <si>
    <t>learnerchris
RT @LWVTexas: .@LWVTX joined the
lawsuit against the Secretary of
State. Our mission is empowering
voters and defending democracy!
#lwv #VRâ€¦</t>
  </si>
  <si>
    <t xml:space="preserve">lwvtx
</t>
  </si>
  <si>
    <t>lwvtexas
HR1 comprises a bold, transformative
set of reforms to strengthen our
democracy and return political
power to the people. Click here
to send an email to your Texas
U.S. House Representative. tell
them to support HR1. https://t.co/EJac0WDEI2
Share your power #LWV #VRA #democracy
https://t.co/ZbFl33yzlH</t>
  </si>
  <si>
    <t>bucyfortexas
RT @LWVTexas: .@LWVTX joined the
lawsuit against the Secretary of
State. Our mission is empowering
voters and defending democracy!
#lwv #VRâ€¦</t>
  </si>
  <si>
    <t>cernovich
RT @KHerriage: Still seeing "professional"
investors top calling this market
on a daily basis. Please stop.
It's embarrassing &amp;amp; hard to
waâ€¦</t>
  </si>
  <si>
    <t>kherriage
RT @KHerriage: Still seeing "professional"
investors top calling this market
on a daily basis. Please stop.
It's embarrassing &amp;amp; hard to
wa…</t>
  </si>
  <si>
    <t>investinglegend
RT @KHerriage: Still seeing "professional"
investors top calling this market
on a daily basis. Please stop.
It's embarrassing &amp;amp; hard to
waâ€¦</t>
  </si>
  <si>
    <t>_yvonneburton
RT @KHerriage: Still seeing "professional"
investors top calling this market
on a daily basis. Please stop.
It's embarrassing &amp;amp; hard to
waâ€¦</t>
  </si>
  <si>
    <t>mvkevinb
RT @KHerriage: Still seeing "professional"
investors top calling this market
on a daily basis. Please stop.
It's embarrassing &amp;amp; hard to
waâ€¦</t>
  </si>
  <si>
    <t>robpalatchi
RT @KHerriage: Still seeing "professional"
investors top calling this market
on a daily basis. Please stop.
It's embarrassing &amp;amp; hard to
waâ€¦</t>
  </si>
  <si>
    <t>snowblasting
RT @KHerriage: Still seeing "professional"
investors top calling this market
on a daily basis. Please stop.
It's embarrassing &amp;amp; hard to
waâ€¦</t>
  </si>
  <si>
    <t>blackkingkeland
RT @KHerriage: Still seeing "professional"
investors top calling this market
on a daily basis. Please stop.
It's embarrassing &amp;amp; hard to
waâ€¦</t>
  </si>
  <si>
    <t>melissa04398727
RT @KHerriage: Still seeing "professional"
investors top calling this market
on a daily basis. Please stop.
It's embarrassing &amp;amp; hard to
waâ€¦</t>
  </si>
  <si>
    <t>elina_libertad
RT @KHerriage: Still seeing "professional"
investors top calling this market
on a daily basis. Please stop.
It's embarrassing &amp;amp; hard to
waâ€¦</t>
  </si>
  <si>
    <t>jdollar13
RT @KHerriage: Still seeing "professional"
investors top calling this market
on a daily basis. Please stop.
It's embarrassing &amp;amp; hard to
waâ€¦</t>
  </si>
  <si>
    <t>exrates_me
No more irritating ads! The consensus
is reached by Verasity. Exrates
shares with you the story about
VRA coin: grab the chance to make
money on watching ads. #exrates
#exchange #cryptocurrency #VRA
$VRA https://t.co/sXV1OBdSYx</t>
  </si>
  <si>
    <t>carlos69861930
RT @Exrates_Me: No more irritating
ads! The consensus is reached by
Verasity. Exrates shares with you
the story about VRA coin: grab
the châ€¦</t>
  </si>
  <si>
    <t>mikepostman
RT @KHerriage: Still seeing "professional"
investors top calling this market
on a daily basis. Please stop.
It's embarrassing &amp;amp; hard to
waâ€¦</t>
  </si>
  <si>
    <t>maleng_art
RT @Maleng_Art: Our right to vote
is everything. But it will mean
nothing if we don't protect our
elections. Plz support #PAVEAct:
The Prot…</t>
  </si>
  <si>
    <t>chipzoller
Little sad and disappointed to
see that, even after more than
2 years, @vmwarephoton is still
not #vRA agent friendly and requires
tons of manual packages and tweaks
to make work. You'd think they'd
play nice at this point. _xD83E__xDD37_‍♂️</t>
  </si>
  <si>
    <t xml:space="preserve">vmwarephoton
</t>
  </si>
  <si>
    <t>scottyandtony
.@SunwingVacay can we hook this
up on the plane from #YQM to #VRA
Friday night? &amp;gt;Tony #LetsGetToTheBeach
_xD83C__xDF34_ https://t.co/tEJ4UcgDPw</t>
  </si>
  <si>
    <t xml:space="preserve">sunwingvacay
</t>
  </si>
  <si>
    <t>all100senators
RT @SenatorLeahy: Millions upon
millions of Americans living today
were alive before the Voting Rights
Act began restoring voting rights
--…</t>
  </si>
  <si>
    <t>senatorleahy
Millions upon millions of Americans
living today were alive before
the Voting Rights Act began restoring
voting rights -- and access to
the ballot box and to American
democracy -- in 1965. Not that
very long ago. #VRA #BlackHistoryMonth2019
https://t.co/O1jOx1XbyA</t>
  </si>
  <si>
    <t>savagebeauty747
RT @SenatorLeahy: Millions upon
millions of Americans living today
were alive before the Voting Rights
Act began restoring voting rights
--…</t>
  </si>
  <si>
    <t>taritac
RT @SenatorLeahy: Millions upon
millions of Americans living today
were alive before the Voting Rights
Act began restoring voting rights
--…</t>
  </si>
  <si>
    <t>sfru
RT @SenatorLeahy: Millions upon
millions of Americans living today
were alive before the Voting Rights
Act began restoring voting rights
--…</t>
  </si>
  <si>
    <t>bridgetobrien06
RT @SenatorLeahy: Millions upon
millions of Americans living today
were alive before the Voting Rights
Act began restoring voting rights
--…</t>
  </si>
  <si>
    <t>beverly44889890
RT @SenatorLeahy: Millions upon
millions of Americans living today
were alive before the Voting Rights
Act began restoring voting rights
--…</t>
  </si>
  <si>
    <t>ejlevy
RT @SenatorLeahy: Millions upon
millions of Americans living today
were alive before the Voting Rights
Act began restoring voting rights
--…</t>
  </si>
  <si>
    <t>blubuttafly16
RT @SenatorLeahy: Millions upon
millions of Americans living today
were alive before the Voting Rights
Act began restoring voting rights
--…</t>
  </si>
  <si>
    <t>pegpendrak
RT @SenatorLeahy: Millions upon
millions of Americans living today
were alive before the Voting Rights
Act began restoring voting rights
--…</t>
  </si>
  <si>
    <t>amandahd1212
RT @SenatorLeahy: Millions upon
millions of Americans living today
were alive before the Voting Rights
Act began restoring voting rights
--…</t>
  </si>
  <si>
    <t>public_citizen
RT @SenatorLeahy: Millions upon
millions of Americans living today
were alive before the Voting Rights
Act began restoring voting rights
--…</t>
  </si>
  <si>
    <t>lgsmom
RT @SenatorLeahy: Millions upon
millions of Americans living today
were alive before the Voting Rights
Act began restoring voting rights
--…</t>
  </si>
  <si>
    <t>canni2canning
RT @SenatorLeahy: Millions upon
millions of Americans living today
were alive before the Voting Rights
Act began restoring voting rights
--…</t>
  </si>
  <si>
    <t>cotey_mary
RT @SenatorLeahy: Millions upon
millions of Americans living today
were alive before the Voting Rights
Act began restoring voting rights
--…</t>
  </si>
  <si>
    <t>julienguessan
RT @o_oweil: #CPI #France LA CPI
DEPOSE UNE TACHE NOIRE DANS LES
COURS DE DROIT! Un prisonnier peut
être acquitté totalement et avoir
des…</t>
  </si>
  <si>
    <t>o_oweil
#Paris REGARDS DE DEUX PRESIDENTS
A L'ELYSEE ! @AOuattara_PRCI et
@EmmanuelMacron à l'Elysée.....
C'est après ces 2 regards -dominant/dominé-
que DRAMANE OUATTARA chef de l'Etat
ivoirien a pondu l'inimaginable
déclaration soutien à la monnaie
coloniale, #CFA #VRA #REZOPANACOM
https://t.co/wa1vOayhmw</t>
  </si>
  <si>
    <t>trajangregory
RT @SenatorLeahy: Millions upon
millions of Americans living today
were alive before the Voting Rights
Act began restoring voting rights
--…</t>
  </si>
  <si>
    <t>dennis_vdo
RT @SenatorLeahy: Millions upon
millions of Americans living today
were alive before the Voting Rights
Act began restoring voting rights
--…</t>
  </si>
  <si>
    <t>suptmoran
RT @SenatorLeahy: Millions upon
millions of Americans living today
were alive before the Voting Rights
Act began restoring voting rights
--…</t>
  </si>
  <si>
    <t>cyn7507
RT @SenatorLeahy: Millions upon
millions of Americans living today
were alive before the Voting Rights
Act began restoring voting rights
--…</t>
  </si>
  <si>
    <t>jjmccabe2
RT @SenatorLeahy: Millions upon
millions of Americans living today
were alive before the Voting Rights
Act began restoring voting rights
--…</t>
  </si>
  <si>
    <t>josephdoke23
RT @SenatorLeahy: Millions upon
millions of Americans living today
were alive before the Voting Rights
Act began restoring voting rights
--…</t>
  </si>
  <si>
    <t>merryghouled
RT @SenatorLeahy: Millions upon
millions of Americans living today
were alive before the Voting Rights
Act began restoring voting rights
--…</t>
  </si>
  <si>
    <t>pat_scharmberg
RT @SenatorLeahy: Millions upon
millions of Americans living today
were alive before the Voting Rights
Act began restoring voting rights
--…</t>
  </si>
  <si>
    <t>tcbcc
RT @SenatorLeahy: Millions upon
millions of Americans living today
were alive before the Voting Rights
Act began restoring voting rights
--…</t>
  </si>
  <si>
    <t>mare_se
RT @SenatorLeahy: Millions upon
millions of Americans living today
were alive before the Voting Rights
Act began restoring voting rights
--…</t>
  </si>
  <si>
    <t>phillip92321
RT @SenatorLeahy: Millions upon
millions of Americans living today
were alive before the Voting Rights
Act began restoring voting rights
--…</t>
  </si>
  <si>
    <t>tassajarard
RT @SenatorLeahy: Millions upon
millions of Americans living today
were alive before the Voting Rights
Act began restoring voting rights
--…</t>
  </si>
  <si>
    <t>thnkbyndhdlnes
RT @SenatorLeahy: Millions upon
millions of Americans living today
were alive before the Voting Rights
Act began restoring voting rights
--…</t>
  </si>
  <si>
    <t>rhannum82513
RT @SenatorLeahy: Millions upon
millions of Americans living today
were alive before the Voting Rights
Act began restoring voting rights
--…</t>
  </si>
  <si>
    <t>pamunplugged
RT @SenatorLeahy: Millions upon
millions of Americans living today
were alive before the Voting Rights
Act began restoring voting rights
--…</t>
  </si>
  <si>
    <t>harmonyis1
RT @SenatorLeahy: Millions upon
millions of Americans living today
were alive before the Voting Rights
Act began restoring voting rights
--…</t>
  </si>
  <si>
    <t>patp415
RT @SenatorLeahy: Millions upon
millions of Americans living today
were alive before the Voting Rights
Act began restoring voting rights
--…</t>
  </si>
  <si>
    <t>ladolcevitaone
RT @SenatorLeahy: Millions upon
millions of Americans living today
were alive before the Voting Rights
Act began restoring voting rights
--…</t>
  </si>
  <si>
    <t>kevinjbrauer
RT @SenatorLeahy: Millions upon
millions of Americans living today
were alive before the Voting Rights
Act began restoring voting rights
--…</t>
  </si>
  <si>
    <t>sunstatement
RT @SenatorLeahy: Millions upon
millions of Americans living today
were alive before the Voting Rights
Act began restoring voting rights
--…</t>
  </si>
  <si>
    <t>musicaddictsdc
RT @SenatorLeahy: Millions upon
millions of Americans living today
were alive before the Voting Rights
Act began restoring voting rights
--…</t>
  </si>
  <si>
    <t>seattleid
RT @SenatorLeahy: Millions upon
millions of Americans living today
were alive before the Voting Rights
Act began restoring voting rights
--…</t>
  </si>
  <si>
    <t>iacolaura15
RT @SenatorLeahy: Millions upon
millions of Americans living today
were alive before the Voting Rights
Act began restoring voting rights
--…</t>
  </si>
  <si>
    <t>barbaraevers380
RT @SenatorLeahy: Millions upon
millions of Americans living today
were alive before the Voting Rights
Act began restoring voting rights
--…</t>
  </si>
  <si>
    <t>peteach65
RT @SenatorLeahy: Millions upon
millions of Americans living today
were alive before the Voting Rights
Act began restoring voting rights
--…</t>
  </si>
  <si>
    <t>cdub67
RT @SenatorLeahy: Millions upon
millions of Americans living today
were alive before the Voting Rights
Act began restoring voting rights
--…</t>
  </si>
  <si>
    <t>nicogillespie
RT @SenatorLeahy: Millions upon
millions of Americans living today
were alive before the Voting Rights
Act began restoring voting rights
--…</t>
  </si>
  <si>
    <t>ericevenson
RT @SenatorLeahy: Millions upon
millions of Americans living today
were alive before the Voting Rights
Act began restoring voting rights
--…</t>
  </si>
  <si>
    <t>moorecharlea
RT @SenatorLeahy: Millions upon
millions of Americans living today
were alive before the Voting Rights
Act began restoring voting rights
--…</t>
  </si>
  <si>
    <t>randpatrick
RT @SenatorLeahy: Millions upon
millions of Americans living today
were alive before the Voting Rights
Act began restoring voting rights
--…</t>
  </si>
  <si>
    <t>suebreen6
RT @SenatorLeahy: Millions upon
millions of Americans living today
were alive before the Voting Rights
Act began restoring voting rights
--…</t>
  </si>
  <si>
    <t>horseandcowgirl
RT @SenatorLeahy: Millions upon
millions of Americans living today
were alive before the Voting Rights
Act began restoring voting rights
--…</t>
  </si>
  <si>
    <t>awmsdreams
March on Washington - MAHALIA JACKSON
sings two hymns https://t.co/ZU1x443PCS
via @YouTube If this doesn’t move
you...#TakeAction #climatechange
#vra #BlueWave #Resist</t>
  </si>
  <si>
    <t xml:space="preserve">youtube
</t>
  </si>
  <si>
    <t>mannyotiko
RT @awmsdreams: March on Washington
- MAHALIA JACKSON sings two hymns
https://t.co/ZU1x443PCS via @YouTube
If this doesn’t move you...#Tak…</t>
  </si>
  <si>
    <t>frankalmarro
RT @SenatorLeahy: Millions upon
millions of Americans living today
were alive before the Voting Rights
Act began restoring voting rights
--…</t>
  </si>
  <si>
    <t>uvmrider1976
RT @SenatorLeahy: Millions upon
millions of Americans living today
were alive before the Voting Rights
Act began restoring voting rights
--…</t>
  </si>
  <si>
    <t>terryho63967129
RT @SenatorLeahy: Millions upon
millions of Americans living today
were alive before the Voting Rights
Act began restoring voting rights
--…</t>
  </si>
  <si>
    <t>vickijo54203063
RT @SenatorLeahy: Millions upon
millions of Americans living today
were alive before the Voting Rights
Act began restoring voting rights
--…</t>
  </si>
  <si>
    <t>sam_perrin
This was the #viewfrommyoffice
today after some great #vRA #vRO
workshops. If you want to discuss
anything #automation get in touch
with @Xtravirt https://t.co/y8nZS1Us6P</t>
  </si>
  <si>
    <t>xtravirt
RT @sam_perrin: This was the #viewfrommyoffice
today after some great #vRA #vRO
workshops. If you want to discuss
anything #automation get…</t>
  </si>
  <si>
    <t>cardhodess
RT @SenatorLeahy: Millions upon
millions of Americans living today
were alive before the Voting Rights
Act began restoring voting rights
--…</t>
  </si>
  <si>
    <t>brianmcnerney1
RT @SenatorLeahy: Millions upon
millions of Americans living today
were alive before the Voting Rights
Act began restoring voting rights
--…</t>
  </si>
  <si>
    <t>grracy
@Thom_Hartmann The conservatives
on the Supreme Court MUST be investigated.
@FBI They MUST HAVE BEEN PROMISED
SOMETHING to rule in favor of #CitizensUnited
and overturning the Voting Rights
Act. #VRA</t>
  </si>
  <si>
    <t xml:space="preserve">fbi
</t>
  </si>
  <si>
    <t xml:space="preserve">thom_hartmann
</t>
  </si>
  <si>
    <t>alanprkns
RT @SenatorLeahy: Millions upon
millions of Americans living today
were alive before the Voting Rights
Act began restoring voting rights
--…</t>
  </si>
  <si>
    <t>loves3corgis
RT @SenatorLeahy: Millions upon
millions of Americans living today
were alive before the Voting Rights
Act began restoring voting rights
--…</t>
  </si>
  <si>
    <t>pammackenzie
RT @SenatorLeahy: Millions upon
millions of Americans living today
were alive before the Voting Rights
Act began restoring voting rights
--…</t>
  </si>
  <si>
    <t>_physicsfan
RT @SenatorLeahy: Millions upon
millions of Americans living today
were alive before the Voting Rights
Act began restoring voting rights
--…</t>
  </si>
  <si>
    <t>walterkorfmach1
RT @SenatorLeahy: Millions upon
millions of Americans living today
were alive before the Voting Rights
Act began restoring voting rights
--…</t>
  </si>
  <si>
    <t>sivasankargnv
Start your #Automation journey
with #VMWare #vRealizeAutomation
(#VRA) with this detailed installation
and configuration series. https://t.co/orM1mEXaR3
@VMware @vmwarevsan @vRealizeAuto
@vRATeam @vRealizeOps https://t.co/0Szj34rCk0</t>
  </si>
  <si>
    <t xml:space="preserve">vrateam
</t>
  </si>
  <si>
    <t xml:space="preserve">vmwarevsan
</t>
  </si>
  <si>
    <t xml:space="preserve">vmware
</t>
  </si>
  <si>
    <t>faithchatham
RT @LWVTexas: LWV Texas Joins Lawsuit
to Combat Voter Suppression | League
of Women Voters https://t.co/IQSEzyJbSK
#lwv #VRA #txlege</t>
  </si>
  <si>
    <t>markhkruger
RT @SenatorLeahy: Millions upon
millions of Americans living today
were alive before the Voting Rights
Act began restoring voting rights
--…</t>
  </si>
  <si>
    <t>dorothystella7
RT @SenatorLeahy: Millions upon
millions of Americans living today
were alive before the Voting Rights
Act began restoring voting rights
--…</t>
  </si>
  <si>
    <t>whosyrhoosier
RT @SenatorLeahy: Millions upon
millions of Americans living today
were alive before the Voting Rights
Act began restoring voting rights
--…</t>
  </si>
  <si>
    <t>judy_ackerman
RT @LWVTexas: LWV Texas Joins Lawsuit
to Combat Voter Suppression | League
of Women Voters https://t.co/IQSEzyJbSK
#lwv #VRA #txlege</t>
  </si>
  <si>
    <t>gatalbot
RT @SenatorLeahy: Millions upon
millions of Americans living today
were alive before the Voting Rights
Act began restoring voting rights
--…</t>
  </si>
  <si>
    <t>charlene_gowen
RT @SenatorLeahy: Millions upon
millions of Americans living today
were alive before the Voting Rights
Act began restoring voting rights
--…</t>
  </si>
  <si>
    <t>jonwsteiner
RT @SenatorLeahy: Millions upon
millions of Americans living today
were alive before the Voting Rights
Act began restoring voting rights
--…</t>
  </si>
  <si>
    <t>embarassedvoter
RT @SenatorLeahy: Millions upon
millions of Americans living today
were alive before the Voting Rights
Act began restoring voting rights
--…</t>
  </si>
  <si>
    <t>dinesh_pdtr
RT @sivasankargnv: Start your #Automation
journey with #VMWare #vRealizeAutomation
(#VRA) with this detailed installation
and configuration…</t>
  </si>
  <si>
    <t>bolbolegypt
Dream #mall in #Lebanon #interior
#rendering #visualization #architecture
#design #interiordesign #florida
#orlando #usa #uae #3d #kuwait
#qatar #landscapearchitecture #architecturalvisualsation
#3drender #modeling by #autodesk
#3dsmax #render by #vra…https://t.co/CMrOU6STn4</t>
  </si>
  <si>
    <t>quest4pixels
Modern Combat Blackout Preview
for #NintendoSwitch https://t.co/b8cdWNggSd
via @YouTube #VRA</t>
  </si>
  <si>
    <t>yu_kitajo
おそらく300回以上聴いてるこの曲。 時代を共にしてきた戦友でもあり、僕の中での最強メロディックバンドであります。
https://t.co/hZ9nvTDFxi #spread
#スプレッド #VRA https://t.co/k7tPaKlxqu</t>
  </si>
  <si>
    <t>kz88dx
RT @Yu_kitajo: おそらく300回以上聴いてるこの曲。
時代を共にしてきた戦友でもあり、僕の中での最強メロディックバンドであります。
https://t.co/hZ9nvTDFxi #spread
#スプレッド #VRA https://t.co/k7tPaK…</t>
  </si>
  <si>
    <t>sc_vnextgen
Introducing Blueprint Expressions
in Cloud Assembly #vRA #vRO https://t.co/MIm6DaV9SE</t>
  </si>
  <si>
    <t>mikael8313
RT @bgronas: DID YOU KNOW? VMware
IT themselves do create and destroy
1,300,000 VMs and 185,000 containers
EVERY WEEK!!! Reality, not buzz…</t>
  </si>
  <si>
    <t>bgronas
DID YOU KNOW? VMware IT themselves
do create and destroy 1,300,000
VMs and 185,000 containers EVERY
WEEK!!! Reality, not buzzwords!
How's that possible? #vrealize
#automation #vra #codestream #vro
#orchestrator #kubernetes #pks
#pivotal #container #sdn #nsx #cna
#cas https://t.co/wAK1KdoAbW</t>
  </si>
  <si>
    <t>vrauk
#vra Representing the motor industry
from factory to forecourt. One
of the most respected voices in
the motor industry and represent
organisations involved in processing
more than 1.5 million used cars,
vans and trucks every year, find
out more https://t.co/YkAgbpPbvB</t>
  </si>
  <si>
    <t>vaficionado
RT @bgronas: DID YOU KNOW? VMware
IT themselves do create and destroy
1,300,000 VMs and 185,000 containers
EVERY WEEK!!! Reality, not buzz…</t>
  </si>
  <si>
    <t>thecyanpost
RT @fairvote: #RankedChoiceVoting
has increased representation for
women and people of color in many
places where it's used, and is
often l…</t>
  </si>
  <si>
    <t>fairvote
#RankedChoiceVoting has increased
representation for women and people
of color in many places where it's
used, and is often looked to to
resolve #VRA lawsuits https://t.co/tORCF14WqY</t>
  </si>
  <si>
    <t>notcomey
RT @fairvote: #RankedChoiceVoting
has increased representation for
women and people of color in many
places where it's used, and is
often l…</t>
  </si>
  <si>
    <t>afterpartiesorg
RT @fairvote: #RankedChoiceVoting
has increased representation for
women and people of color in many
places where it's used, and is
often l…</t>
  </si>
  <si>
    <t>rainmaki
#Whitaker lies lies and more lies
#VotingRightsAct was gutted by
#SCOTUS Restore the #VRA #WhitakerHearing
#HouseJudiciaryCommittee</t>
  </si>
  <si>
    <t>burrusclaire
RT @fairvote: #RankedChoiceVoting
has increased representation for
women and people of color in many
places where it's used, and is
often l…</t>
  </si>
  <si>
    <t>timothymichalak
RT @fairvote: #RankedChoiceVoting
has increased representation for
women and people of color in many
places where it's used, and is
often l…</t>
  </si>
  <si>
    <t>fbafy
RT @o_oweil: #CIV225 GUILLAUME
SORO DIT AU REVOIR A L'ASSEMBLEE
NATIONALE A BORD D'UNE FIAT ! L'ex
chef rebelle et PAN ivoirien qui
pèse…</t>
  </si>
  <si>
    <t>upperphi
RT @o_oweil: #CFA L'ITALIE FAIT
PALABRE DE 14PAYS.OU SONT-ILS?
Dpuis le 20janv, le régime italien
palabre sur le mal -CFA- de 14pays:CI,
S…</t>
  </si>
  <si>
    <t>kakhassan
RT @sivasankargnv: Start your #Automation
journey with #VMWare #vRealizeAutomation
(#VRA) with this detailed installation
and configuration…</t>
  </si>
  <si>
    <t>thepresidar
Wao Wao Wao #ATMRMA #VRA in action</t>
  </si>
  <si>
    <t>ashfaque_s84
RT @sivasankargnv: Start your #Automation
journey with #VMWare #vRealizeAutomation
(#VRA) with this detailed installation
and configuration…</t>
  </si>
  <si>
    <t>cynthialfrybarg
#ElectionDayHoliday @SenFeinstein
@SenKamalaHarris @RepAnnaEshoo
Let’s Make This Happen _xD83D__xDDF3_ _xD83C__xDDFA__xD83C__xDDF8_
Swap out Columbus Day for Election
Day Holiday!!! #WeThePeople #WeMatter
#YourVoteMatters #VRA #Vote https://t.co/eiHEBjCrGn</t>
  </si>
  <si>
    <t xml:space="preserve">repannaeshoo
</t>
  </si>
  <si>
    <t xml:space="preserve">senkamalaharris
</t>
  </si>
  <si>
    <t xml:space="preserve">senfeinstein
</t>
  </si>
  <si>
    <t>zzaprejunior
RT @o_oweil: #CFA L'ITALIE FAIT
PALABRE DE 14PAYS.OU SONT-ILS?
Dpuis le 20janv, le régime italien
palabre sur le mal -CFA- de 14pays:CI,
S…</t>
  </si>
  <si>
    <t>drfrances
RT @fairvote: #RankedChoiceVoting
has increased representation for
women and people of color in many
places where it's used, and is
often l…</t>
  </si>
  <si>
    <t>meteoviolence
_xD83D__xDD2B_ Violence #il #y #a une joie
de vivre #sans toi. ♟️ Politique
à cause du #maintien de la #bac
ont #été. _xD83D__xDE2B_ Douleur c #bon g #le
seum #mais en #vra.</t>
  </si>
  <si>
    <t>alisonbuckley
@SenWhitehouse #VRA and #citizensUnited</t>
  </si>
  <si>
    <t xml:space="preserve">senwhitehouse
</t>
  </si>
  <si>
    <t>venomredasia
1K Series today with Fill ins from
Venom Spectrum! #TimetoConquer
#VRA https://t.co/6KgbNeBhBX</t>
  </si>
  <si>
    <t>justderppp
RT @VenomReDAsia: 1K Series today
with Fill ins from Venom Spectrum!
#TimetoConquer #VRA https://t.co/6KgbNeBhBX</t>
  </si>
  <si>
    <t>mrbeen01
RT @o_oweil: #CIV225 GUILLAUME
SORO DIT AU REVOIR A L'ASSEMBLEE
NATIONALE A BORD D'UNE FIAT ! L'ex
chef rebelle et PAN ivoirien qui
pèse…</t>
  </si>
  <si>
    <t>u3y4bde
RT @fairvote: #RankedChoiceVoting
has increased representation for
women and people of color in many
places where it's used, and is
often l…</t>
  </si>
  <si>
    <t>bob_outdoor
RT @SenatorLeahy: Millions upon
millions of Americans living today
were alive before the Voting Rights
Act began restoring voting rights
--…</t>
  </si>
  <si>
    <t>stmusil
done #vRA https://t.co/QeVkCUlVwv</t>
  </si>
  <si>
    <t>zztony
RT @bgronas: DID YOU KNOW? VMware
IT themselves do create and destroy
1,300,000 VMs and 185,000 containers
EVERY WEEK!!! Reality, not buzz…</t>
  </si>
  <si>
    <t>bipulsinha
RT @rubrikInc: The self-service
approach to IT can make lifecycle
management a challenge. @RebeccaFitzhugh
explains how using a modern API-…</t>
  </si>
  <si>
    <t xml:space="preserve">rebeccafitzhugh
</t>
  </si>
  <si>
    <t>rubrikinc
Make testing, development, or monitoring
tasks easier with seamless #vRA,
#CloudForms, and #Terraform integrations.
Learn how with #RubrikBuild https://t.co/ME3v4H0FtN
https://t.co/h7HjtNTBXS</t>
  </si>
  <si>
    <t>bluemedora
RT @vRealizeOps: Customer Highlight:
Take a behind-the-scenes look at
how @CNRS renewed their #IT infrastructure
with #vROps, #vRA, and #vR…</t>
  </si>
  <si>
    <t xml:space="preserve">cnrs
</t>
  </si>
  <si>
    <t>vrealizeops
Customer Highlight: Take a behind-the-scenes
look at how @CNRS renewed their
#IT infrastructure with #vROps,
#vRA, and #vRNI: https://t.co/D5cg9dDMvQ
https://t.co/mwjwZZ99wv</t>
  </si>
  <si>
    <t>jasontolu
RT @dpryor22: As more users adopt
#VMware and VMware #vRealize #Automation
(#vRA), Dell EMC’s deep integration
with VMware’s user interface…</t>
  </si>
  <si>
    <t>dpryor22
As more users adopt #VMware and
VMware #vRealize #Automation (#vRA),
Dell EMC’s deep integration with
VMware’s user interface becomes
more and more important… Read more:
#DellEMCProtect #Automation #Orchestration
#BaaS #VMware #vRealizeSuite https://t.co/BZcNdxX3Uj</t>
  </si>
  <si>
    <t>billhegeman
RT @rubrikInc: The self-service
approach to IT can make lifecycle
management a challenge. @RebeccaFitzhugh
explains how using a modern API-…</t>
  </si>
  <si>
    <t>tamihalcomb
RT @LWVTexas: .@LWVTexas provided
testimony at the Senate’s nomination
committee meeting to express our
deep concern. #lwv #VRA Analysis:…</t>
  </si>
  <si>
    <t>alxjalmeida
RT @dpryor22: As more users adopt
#VMware and VMware #vRealize #Automation
(#vRA), Dell EMC’s deep integration
with VMware’s user interface…</t>
  </si>
  <si>
    <t>longfellowjean
RT @VABVOX: #HillaryClinton got
more votes than anyone in US history
except Obama 2008. The election
was subverted--there's an actual
inves…</t>
  </si>
  <si>
    <t>vabvox
#HillaryClinton got more votes
than anyone in US history except
Obama 2008. The election was subverted--there's
an actual investigation going on.
2016 was the first POTUS election
since the #VRA was ended. There
was massive #VoterSuppression.
But sure--we can't elect a woman...
https://t.co/fk3FCwptfr</t>
  </si>
  <si>
    <t>eledyard
RT @VABVOX: #HillaryClinton got
more votes than anyone in US history
except Obama 2008. The election
was subverted--there's an actual
inves…</t>
  </si>
  <si>
    <t>ssteidle6
RT @VABVOX: #HillaryClinton got
more votes than anyone in US history
except Obama 2008. The election
was subverted--there's an actual
inves…</t>
  </si>
  <si>
    <t>katceccotti
RT @VABVOX: #HillaryClinton got
more votes than anyone in US history
except Obama 2008. The election
was subverted--there's an actual
inves…</t>
  </si>
  <si>
    <t>dardyer
RT @VABVOX: #HillaryClinton got
more votes than anyone in US history
except Obama 2008. The election
was subverted--there's an actual
inves…</t>
  </si>
  <si>
    <t>sexygirl798
RT @VABVOX: #HillaryClinton got
more votes than anyone in US history
except Obama 2008. The election
was subverted--there's an actual
inves…</t>
  </si>
  <si>
    <t>rteest42
RT @VABVOX: #HillaryClinton got
more votes than anyone in US history
except Obama 2008. The election
was subverted--there's an actual
inves…</t>
  </si>
  <si>
    <t>tinamorphis
RT @VABVOX: #HillaryClinton got
more votes than anyone in US history
except Obama 2008. The election
was subverted--there's an actual
inves…</t>
  </si>
  <si>
    <t>black_cat46
RT @VABVOX: #HillaryClinton got
more votes than anyone in US history
except Obama 2008. The election
was subverted--there's an actual
inves…</t>
  </si>
  <si>
    <t>therealbigdiehl
RT @VABVOX: #HillaryClinton got
more votes than anyone in US history
except Obama 2008. The election
was subverted--there's an actual
inves…</t>
  </si>
  <si>
    <t>morganarae
RT @VABVOX: #HillaryClinton got
more votes than anyone in US history
except Obama 2008. The election
was subverted--there's an actual
inves…</t>
  </si>
  <si>
    <t>jets21027
RT @VABVOX: #HillaryClinton got
more votes than anyone in US history
except Obama 2008. The election
was subverted--there's an actual
inves…</t>
  </si>
  <si>
    <t>katestewartacts
RT @VABVOX: #HillaryClinton got
more votes than anyone in US history
except Obama 2008. The election
was subverted--there's an actual
inves…</t>
  </si>
  <si>
    <t>seajay603
RT @VABVOX: #HillaryClinton got
more votes than anyone in US history
except Obama 2008. The election
was subverted--there's an actual
inves…</t>
  </si>
  <si>
    <t>emilyiwan
RT @rubrikInc: The self-service
approach to IT can make lifecycle
management a challenge. @RebeccaFitzhugh
explains how using a modern API-…</t>
  </si>
  <si>
    <t>scorpionqueentx
RT @VABVOX: #HillaryClinton got
more votes than anyone in US history
except Obama 2008. The election
was subverted--there's an actual
inves…</t>
  </si>
  <si>
    <t>sandysnoble63
RT @VABVOX: #HillaryClinton got
more votes than anyone in US history
except Obama 2008. The election
was subverted--there's an actual
inves…</t>
  </si>
  <si>
    <t>freeandclear1
RT @VABVOX: #HillaryClinton got
more votes than anyone in US history
except Obama 2008. The election
was subverted--there's an actual
inves…</t>
  </si>
  <si>
    <t>mbmarbon
RT @VABVOX: #HillaryClinton got
more votes than anyone in US history
except Obama 2008. The election
was subverted--there's an actual
inves…</t>
  </si>
  <si>
    <t>ememwilson123
RT @VABVOX: #HillaryClinton got
more votes than anyone in US history
except Obama 2008. The election
was subverted--there's an actual
inves…</t>
  </si>
  <si>
    <t>markwwilsonmd
RT @VABVOX: #HillaryClinton got
more votes than anyone in US history
except Obama 2008. The election
was subverted--there's an actual
inves…</t>
  </si>
  <si>
    <t>melanielybarger
RT @VABVOX: #HillaryClinton got
more votes than anyone in US history
except Obama 2008. The election
was subverted--there's an actual
inves…</t>
  </si>
  <si>
    <t>nestedhome
RT @VABVOX: #HillaryClinton got
more votes than anyone in US history
except Obama 2008. The election
was subverted--there's an actual
inves…</t>
  </si>
  <si>
    <t>greyspacecadet
RT @VABVOX: #HillaryClinton got
more votes than anyone in US history
except Obama 2008. The election
was subverted--there's an actual
inves…</t>
  </si>
  <si>
    <t>bessie_kate
RT @VABVOX: #HillaryClinton got
more votes than anyone in US history
except Obama 2008. The election
was subverted--there's an actual
inves…</t>
  </si>
  <si>
    <t>mricodad
RT @VABVOX: #HillaryClinton got
more votes than anyone in US history
except Obama 2008. The election
was subverted--there's an actual
inves…</t>
  </si>
  <si>
    <t>paulacobia
RT @VABVOX: #HillaryClinton got
more votes than anyone in US history
except Obama 2008. The election
was subverted--there's an actual
inves…</t>
  </si>
  <si>
    <t>mosesdiditbest
RT @VABVOX: #HillaryClinton got
more votes than anyone in US history
except Obama 2008. The election
was subverted--there's an actual
inves…</t>
  </si>
  <si>
    <t>drbbaz
RT @VABVOX: #HillaryClinton got
more votes than anyone in US history
except Obama 2008. The election
was subverted--there's an actual
inves…</t>
  </si>
  <si>
    <t>kimberley_yurk
RT @VABVOX: #HillaryClinton got
more votes than anyone in US history
except Obama 2008. The election
was subverted--there's an actual
inves…</t>
  </si>
  <si>
    <t>sherrysmolders
RT @VABVOX: #HillaryClinton got
more votes than anyone in US history
except Obama 2008. The election
was subverted--there's an actual
inves…</t>
  </si>
  <si>
    <t>seller11
RT @VABVOX: #HillaryClinton got
more votes than anyone in US history
except Obama 2008. The election
was subverted--there's an actual
inves…</t>
  </si>
  <si>
    <t>gordymitchell
RT @VABVOX: #HillaryClinton got
more votes than anyone in US history
except Obama 2008. The election
was subverted--there's an actual
inves…</t>
  </si>
  <si>
    <t>ahheffron
RT @VABVOX: #HillaryClinton got
more votes than anyone in US history
except Obama 2008. The election
was subverted--there's an actual
inves…</t>
  </si>
  <si>
    <t>simon2all
RT @vRealizeOps: Customer Highlight:
Take a behind-the-scenes look at
how @CNRS renewed their #IT infrastructure
with #vROps, #vRA, and #vR…</t>
  </si>
  <si>
    <t xml:space="preserve">crns
</t>
  </si>
  <si>
    <t>drennonkay
RT @VABVOX: #HillaryClinton got
more votes than anyone in US history
except Obama 2008. The election
was subverted--there's an actual
inves…</t>
  </si>
  <si>
    <t>tatiannemotab
A gente larga algo quando o motivo
de largar se torna mais forte do
que o motivo de ficar segurando!
“O que é pra ser permanece” #vra
#sejafoda #caiocarneiro #pensamentododia
https://t.co/5Tukruhq3b</t>
  </si>
  <si>
    <t>pathak_anay
RT @dpryor22: As more users adopt
#VMware and VMware #vRealize #Automation
(#vRA), Dell EMC’s deep integration
with VMware’s user interface…</t>
  </si>
  <si>
    <t xml:space="preserve">dellemcprotect
</t>
  </si>
  <si>
    <t>roxanemody
As more users adopt #VMware and
VMware #vRealize #Automation (#vRA),
#DellEMC @DellEMCProtect deep integration
with VMware’s user interface becomes
more and more important… Read more:
https://t.co/B4nCve0EVz https://t.co/rv3NtGhcyx</t>
  </si>
  <si>
    <t>daveboxum
RT @EaganPolice: Keeping the kiddos
safe at crosswalks. #VRA https://t.co/AI8VeU3QqK</t>
  </si>
  <si>
    <t>eaganpolice
Vehicle left running in an apartment
building’s parking lot. Driver
no where to be found. Good way
to have your car stolen AND it’s
against city ordinance. Looking
for driver now #VRA https://t.co/SGDjL8l1H6</t>
  </si>
  <si>
    <t>dakotacountymn
RT @EaganPolice: Keeping the kiddos
safe at crosswalks. #VRA https://t.co/AI8VeU3QqK</t>
  </si>
  <si>
    <t>cityofighmn
RT @IGHpdMN: 7:19AM: Dad and daughter
weren’t seeing eye to eye. Both
were referred to a counselor and
social worker. #VRA</t>
  </si>
  <si>
    <t>ighpdmn
4:00PM Took a report of possible
theft of medication. Time to catch
up on reports and paperwork. Thanks
for following! #VRA</t>
  </si>
  <si>
    <t>craigotto2
RT @roxanemody: As more users adopt
#VMware and VMware #vRealize #Automation
(#vRA), #DellEMC @DellEMCProtect
deep integration with VMware’…</t>
  </si>
  <si>
    <t>nickjcturner
RT @roxanemody: As more users adopt
#VMware and VMware #vRealize #Automation
(#vRA), #DellEMC @DellEMCProtect
deep integration with VMware’…</t>
  </si>
  <si>
    <t>imaycom11
#QuartaLigaDaJusticaSDV #QuartaDetremuraSDV
#QuartaEliteDoSDV #Vrá https://t.co/gEiCcaLLIV</t>
  </si>
  <si>
    <t>visresassn
#VRA Jobs Digest - 2/13/2019 -
#critlibs #libchat #libraryjobs
#datalibs #hireme #visualresources
https://t.co/HMynpZzA0g</t>
  </si>
  <si>
    <t>ericwolfson
#ThingsLiberalsDontSay: "All men
are created equal—except those
who want #VAWA, #VRA, #DreamAct,
#EqualMarriage…" http://t.co/OLFPH26JeV</t>
  </si>
  <si>
    <t>a7160957
RT @EricWolfson: #ThingsLiberalsDontSay:
"All men are created equal—except
those who want #VAWA, #VRA, #DreamAct,
#EqualMarriage…" http://t…</t>
  </si>
  <si>
    <t>zmilleson
Finished up a #vRA design workshop
with a client here in Omaha today.
Lots of big things happening there!</t>
  </si>
  <si>
    <t>thinkaheadit
RT @zmilleson: Finished up a #vRA
design workshop with a client here
in Omaha today. Lots of big things
happening there!</t>
  </si>
  <si>
    <t>walker_fran
RT @EaganPolice: Its not everyday
someone walks up and offers to
buy the whole shift coffee. I was
just about to do some speed enforcement…</t>
  </si>
  <si>
    <t>_davidteague
RT @rubrikInc: Seamlessly integrate
#Terraform #vRA #CloudForms and
more with Rubrik to make testing,
development, or monitoring tasks
easi…</t>
  </si>
  <si>
    <t>omi_082
RT @EaganPolice: Well we made it
inside with minimal damage to the
door but..... #VRA https://t.co/CSFLKqlia4</t>
  </si>
  <si>
    <t>acab2006
I have stop watching #Uefa champions
league because of this #VRA ..it
work only for #RealMadrid</t>
  </si>
  <si>
    <t>frankschwaak
RT @rubrikInc: Seamlessly integrate
#Terraform #vRA #CloudForms and
more with Rubrik to make testing,
development, or monitoring tasks
easi…</t>
  </si>
  <si>
    <t xml:space="preserve">starbucks
</t>
  </si>
  <si>
    <t>jenniferpeery3
RT @EaganPolice: Its not everyday
someone walks up and offers to
buy the whole shift coffee. I was
just about to do some speed enforcement…</t>
  </si>
  <si>
    <t>chisagocountyso
RT @EaganPolice: Its not everyday
someone walks up and offers to
buy the whole shift coffee. I was
just about to do some speed enforcement…</t>
  </si>
  <si>
    <t>andyashby1
RT @EaganPolice: Vehicle left running
in an apartment building’s parking
lot. Driver no where to be found.
Good way to have your car stol…</t>
  </si>
  <si>
    <t>cliffdepuy
As more users adopt #VMware and
VMware #vRealize #Automation (#vRA),
Dell EMC’s deep integration with
VMware’s user interface becomes
more and more important… Read more:
https://t.co/1TrB3sOGy6 #DellEMCProtect
#Automation #Orchestration #BaaS
#VMware #vRealizeSuite #Iwork4Dell</t>
  </si>
  <si>
    <t>orchestrateme
RT @CliffDePuy: As more users adopt
#VMware and VMware #vRealize #Automation
(#vRA), Dell EMC’s deep integration
with VMware’s user interfa…</t>
  </si>
  <si>
    <t>annlee5050
RT @LWVTexas: As a naturalized
citizen, you have a right to vote
and participate fully in your democracy!
We know you are excited and ready…</t>
  </si>
  <si>
    <t>manuelm_it
RT @vRealizeAuto: Did someone say
a more developer-friendly experience
while creating #vRO and #vRA content?
Learn how with Visual Studio C…</t>
  </si>
  <si>
    <t>tsiefferman
RT @IGHpdMN: Officer Meade is going
to do her first #VRA today. I’ll
get you caught up for the morning,
shortly!</t>
  </si>
  <si>
    <t>lnofzinger
Thanks for all you people do. I
enjoy the #VRA https://t.co/OAk9kjETJy</t>
  </si>
  <si>
    <t>vinithmenon28
Just updated the Patch meta Data
in #vRLCM and saw a HF3 available
for #vRA 7.5, More Details --&amp;gt;
https://t.co/MyujjUaPZu, Securing
your cloud is much simpler with
#vRLCM @vRealizeAuto https://t.co/WULScEgxgO</t>
  </si>
  <si>
    <t>mandivs
RT @vRealizeAuto: Did someone say
a more developer-friendly experience
while creating #vRO and #vRA content?
Learn how with Visual Studio C…</t>
  </si>
  <si>
    <t xml:space="preserve">vmwarensx
</t>
  </si>
  <si>
    <t xml:space="preserve">virtualjad
</t>
  </si>
  <si>
    <t>vieuxlion3
RT @o_oweil: #CIV225 LA DICTATURE...
Enlevé à DIVO Samedi dernier par
des hom armés, encagoulés, Aristide
Ozoukou étudiant en Droit à l'un…</t>
  </si>
  <si>
    <t>articsun1
Katty Kay asked Rev Dr Barber about
hypocritical Christians and he
had to break it down a little bit
more for her. #PolicyRacism #VRA
#VoterSupression #disparities #morningjoe</t>
  </si>
  <si>
    <t>javanhamiltontv
RT @ArticSun1: Katty Kay asked
Rev Dr Barber about hypocritical
Christians and he had to break
it down a little bit more for her.
#PolicyRa…</t>
  </si>
  <si>
    <t>fiyadup
@Morning_Joe @morningmika loved
the segment with @RevDrBarber.
He spoke the truth. Thanks! @senatemajldr
needs to Fix the #VotingRightsAct
and #stopPolicyRacism _xD83D__xDCA1_ maybe
Dems should add amendment to reinstate
the #VRA to the #GreenNewDeal Senate
vote @SenSchumer</t>
  </si>
  <si>
    <t xml:space="preserve">senschumer
</t>
  </si>
  <si>
    <t xml:space="preserve">senatemajldr
</t>
  </si>
  <si>
    <t xml:space="preserve">revdrbarber
</t>
  </si>
  <si>
    <t xml:space="preserve">morningmika
</t>
  </si>
  <si>
    <t xml:space="preserve">morning_joe
</t>
  </si>
  <si>
    <t>lucius4justice
Racial discrimination in voting
clearly continues and the commitment
to restore the #vra is importantly
in #hr1. TY @RepMarciaFudge &amp;amp;
@GKButterfield for raising this
at the #ForThePeopleAct hrg and
your dedication to restoration.</t>
  </si>
  <si>
    <t xml:space="preserve">gkbutterfield
</t>
  </si>
  <si>
    <t xml:space="preserve">repmarciafudge
</t>
  </si>
  <si>
    <t>johan_twit_82
RT @vRealizeAuto: Did someone say
a more developer-friendly experience
while creating #vRO and #vRA content?
Learn how with Visual Studio C…</t>
  </si>
  <si>
    <t>sovlabs
For organizations that employ the
power of Puppet Enterprise, SovLabs
offers integration and extensibility
to combine @puppetize's advanced
configuration management with VMware
vRealize Automation provisioning.
#vRA https://t.co/rj8YFQpqkB</t>
  </si>
  <si>
    <t xml:space="preserve">puppetize
</t>
  </si>
  <si>
    <t>lostmapletx
@TexasTribune I nominate @alexazura
for #VotingRights Hero for her
dogged reporting to expose this
#VoterPurge. I nominate Whitley
and Boss Abbott for criminal investigation
for violations of the #VRA. The
#TxSen must not approve an agent
of #VoterSuppression as #TxSOS.
#TXlege</t>
  </si>
  <si>
    <t xml:space="preserve">alexazura
</t>
  </si>
  <si>
    <t xml:space="preserve">texastribune
</t>
  </si>
  <si>
    <t>camhaight
RT @dpryor22: As more users adopt
#VMware and VMware #vRealize #Automation
(#vRA), Dell EMC’s deep integration
with VMware’s user interface…</t>
  </si>
  <si>
    <t>vmwarecloudmgmt
RT @vRealizeAuto: Did someone say
a more developer-friendly experience
while creating #vRO and #vRA content?
Learn how with Visual Studio C…</t>
  </si>
  <si>
    <t>plooger
@AriMelber Which is why the commentary
that a Dem Pres could declare emergency
on healthcare, guns or climate
is mildly comical. How naive must
one be to think the increasingly
RW court system would be consistent?
#BushGore #CitizensUnited #VRA</t>
  </si>
  <si>
    <t xml:space="preserve">arimelber
</t>
  </si>
  <si>
    <t>taehwalee
RT @vRealizeAuto: Scale development
efficiently with #vRO and #vRA.
Here's how: https://t.co/6sqkm22tXu
https://t.co/zh1h0toDJB</t>
  </si>
  <si>
    <t>vivalavoices
But didn't @DHS &amp;amp; @realDonaldTrump
just GUT the task forces that makes
sure there is no interference in
our election system by domestic
or foreign meddling? #VRA needs
to be restored as well as making
a national right to vote fairly
by all Americans, including those
in prison https://t.co/pZPNNi3SWz</t>
  </si>
  <si>
    <t xml:space="preserve">realdonaldtrump
</t>
  </si>
  <si>
    <t xml:space="preserve">dhs
</t>
  </si>
  <si>
    <t>dechainelouv
RT @o_oweil: #CIV225 DITES A SORO
DE ME DEBLOQUER! Qd on veut gouverner
1pays comme la Côte d'Ivoire, il
faut ouvrir le débat pr k les ivo…</t>
  </si>
  <si>
    <t xml:space="preserve">sorokguillaume
</t>
  </si>
  <si>
    <t>itsysrich
#vRA 7.5 #Cloud and On-Premise
Management. What is new Automation
IT in 7.5 #Stillthe#King for ITAutomation
Integration #Extensibility Support
#Docker #Puppet #IPAM #DNS #PAAS
#SAAS #IAAS #TarForm #YAML #CI
and #Artifactory # As Co…https://t.co/vpmMmH3sbN
https://t.co/R9C84W7djC</t>
  </si>
  <si>
    <t>fjhettinga
Great to speak on ‘Exercise Physiology
in Rehabilitation and Sport’ in
the course ‘Active Lifestyle, Exercise,
Sport and Rehabilitation’ #rehabilitationmedicine
#vra #umcg, including a nice Tour
and dinner in ‘The Green Cathedral’.
https://t.co/bIGggXrDiL</t>
  </si>
  <si>
    <t>vmbaggum
GVA _xD83D__xDEEB_ AMS after an awesome week
talking automation, monitoring,
security and many many other topics
with @ekrejci and @AlexSutlian
thanks for having (and challenging)
me guys! #RunNSX #vRLI #vRNI #vRA
#PKS</t>
  </si>
  <si>
    <t xml:space="preserve">alexsutlian
</t>
  </si>
  <si>
    <t>ekrejci
RT @vRealizeAuto: Scale development
efficiently with #vRO and #vRA.
Here's how: https://t.co/6sqkm22tXu
https://t.co/zh1h0toDJB</t>
  </si>
  <si>
    <t>bdgolf1
4.15pm middle of #february What
an amazing day #sunny #vra #valeroyal
#abbey #golfcourse #golfclub #clubhouse
#fairway #northwich #winsford #hartford
#weaverham #cuddington #sandiway
@… https://t.co/na15jMtYly</t>
  </si>
  <si>
    <t>derrelldurrett
The smart way to restore the #VRA
is to strip out the provisions
that limited its application to
only those places where discrimination
had previously occurred. There's
no reason to give racists a free
pass until they get caught. https://t.co/a3PKKxtYJy</t>
  </si>
  <si>
    <t>lolosube
RT @LWVTexas: History reveals true
voter fraud in Texas! according
to the "Handbook of Texas," a great
historical resource, the first
effor…</t>
  </si>
  <si>
    <t>rcu001
RT @vRealizeAuto: Watch this quick
video for a sneak-peek behind the
doors at @CRNS for how they renewed
their IT infrastructure with #vRA,…</t>
  </si>
  <si>
    <t>josecavalheri
@vRealizeAuto #vRA #vRA4U https://t.co/InZ4Zgkn6z</t>
  </si>
  <si>
    <t>cre8cre9
RT @LWVTexas: History reveals true
voter fraud in Texas! according
to the "Handbook of Texas," a great
historical resource, the first
effor…</t>
  </si>
  <si>
    <t>osseopd
Join us &amp;amp; several other agencies,
as we do another statewide #VRA
tomorrow Feb 16 beginning @ 6pm.
Follow #MNcopsVRA for all the shenanigans
@WestStPaulPD @StAnthonyPolice
@ElyPolice @ChisagoCountySO @DakotaMNSheriff
@IGHpdMN @MoundsView_PD @OsseoPD
@DuluthMNPolice @PlymouthMNPD https://t.co/u08zNFLiK6</t>
  </si>
  <si>
    <t xml:space="preserve">plymouthmnpd
</t>
  </si>
  <si>
    <t xml:space="preserve">duluthmnpolice
</t>
  </si>
  <si>
    <t xml:space="preserve">moundsview_pd
</t>
  </si>
  <si>
    <t xml:space="preserve">dakotamnsheriff
</t>
  </si>
  <si>
    <t xml:space="preserve">elypolice
</t>
  </si>
  <si>
    <t xml:space="preserve">weststpaulpd
</t>
  </si>
  <si>
    <t>champlinlive
rt OsseoPD Join us &amp;amp; several
other agencies, as we do another
statewide #VRA tomorrow Feb 16
beginning @ 6pm. Follow #MNcopsVRA
for all the shenanigansWestStPaulPD
StAnthonyPolice ElyPolice ChisagoCountySO
DakotaMNSheriff IGHpdMN MoundsView_PD
OsseoPD DuluthMNPolice Plymout…</t>
  </si>
  <si>
    <t>trextrip
RT @KHerriage: Dow Jones +425 points.
DJ, S&amp;amp;P 500 &amp;amp; Nasdaq back
above 200 day moving averages.
And yes, the 200 dma still matters
a gre…</t>
  </si>
  <si>
    <t>bullmarketmaddy
RT @KHerriage: Dow Jones +425 points.
DJ, S&amp;amp;P 500 &amp;amp; Nasdaq back
above 200 day moving averages.
And yes, the 200 dma still matters
a gre…</t>
  </si>
  <si>
    <t>jenrobertson2o2
@Redbonegirl175 @PresentLaw @JoyceWhiteVance
It’s a #VRA #VotingRightsAct question
and non-citizens can’t register
to vote or vote. https://t.co/pkvthxYayR</t>
  </si>
  <si>
    <t xml:space="preserve">joycewhitevance
</t>
  </si>
  <si>
    <t xml:space="preserve">presentlaw
</t>
  </si>
  <si>
    <t xml:space="preserve">redbonegirl175
</t>
  </si>
  <si>
    <t>williesband
RT @williesband: 2012 Voter Fraud
debunked. Republicans have been
passing racist #VoterID laws. #VRA
https://t.co/uL2rrFOHiK https://t.co/b…</t>
  </si>
  <si>
    <t>chancewilliams
RT @sbingcb: "Your rights matter,
because you never know when you're
going to need them." - Edward Snowden
#HRA #VRA #NetNeutrality #EndCen…</t>
  </si>
  <si>
    <t>sbingcb
"Your rights matter, because you
never know when you're going to
need them." - Edward Snowden #HRA
#VRA #NetNeutrality #EndCensorship
#NoTPP https://t.co/DdYFA4J82x</t>
  </si>
  <si>
    <t>1aptenok
#vra Kak kupit: Барахолка Красноярского
Края: Твой Мозг НЕ Будет П... https://t.co/T0BU3eEBlK</t>
  </si>
  <si>
    <t>cdelbosc
RT @vRealizeAuto: Watch this quick
video for a sneak-peek behind the
doors at @CRNS for how they renewed
their IT infrastructure with #vRA,…</t>
  </si>
  <si>
    <t>biggreencandle
RT @KHerriage: Dow Jones +425 points.
DJ, S&amp;amp;P 500 &amp;amp; Nasdaq back
above 200 day moving averages.
And yes, the 200 dma still matters
a gre…</t>
  </si>
  <si>
    <t>gersongn
RT @vRealizeAuto: #vRA is ranked
as a top #cloudmanagement tool,
but what do real users think of
the solution? Here's honest feedback
witho…</t>
  </si>
  <si>
    <t>santchiweb
RT @vRealizeAuto: #vRA is ranked
as a top #cloudmanagement tool,
but what do real users think of
the solution? Here's honest feedback
witho…</t>
  </si>
  <si>
    <t>ashot_
RT @sbingcb: "Your rights matter,
because you never know when you're
going to need them." - Edward Snowden
#HRA #VRA #NetNeutrality #EndCen…</t>
  </si>
  <si>
    <t>lyntilla
RT @LWVTexas: HR1 comprises a bold,
transformative set of reforms to
strengthen our democracy and return
political power to the people.
Cl…</t>
  </si>
  <si>
    <t>figgron
RT @StAnthonyPolice: Ride with
us all day! Follow here and search
#MNcopsVRA for all the agencies
participating today! We will be
on all…</t>
  </si>
  <si>
    <t>stanthonypolice
Ride with us all day! Follow here
and search #MNcopsVRA for all the
agencies participating today! We
will be on all day, and night shift
too!! #SAPD #Follow #Twitter #RideAlong
#VRA #LESM #LivePD #LetsGo #LauderdaleMN
#StAnthonyMN https://t.co/JNTXFctUSx</t>
  </si>
  <si>
    <t>hagantabatha
RT @StAnthonyPolice: Ride with
us all day! Follow here and search
#MNcopsVRA for all the agencies
participating today! We will be
on all…</t>
  </si>
  <si>
    <t>mrsfunnypants
RT @StAnthonyPolice: Ride with
us all day! Follow here and search
#MNcopsVRA for all the agencies
participating today! We will be
on all…</t>
  </si>
  <si>
    <t>mgarcia1701
RT @StAnthonyPolice: Ride with
us all day! Follow here and search
#MNcopsVRA for all the agencies
participating today! We will be
on all…</t>
  </si>
  <si>
    <t>chopperguy05
RT @StAnthonyPolice: Ride with
us all day! Follow here and search
#MNcopsVRA for all the agencies
participating today! We will be
on all…</t>
  </si>
  <si>
    <t>pandafreakak
RT @StAnthonyPolice: Ride with
us all day! Follow here and search
#MNcopsVRA for all the agencies
participating today! We will be
on all…</t>
  </si>
  <si>
    <t>philyaccino
RT @vRealizeAuto: Watch this quick
video for a sneak-peek behind the
doors at @CRNS for how they renewed
their IT infrastructure with #vRA,…</t>
  </si>
  <si>
    <t>margaret_aduffy
RT @StAnthonyPolice: Ride with
us all day! Follow here and search
#MNcopsVRA for all the agencies
participating today! We will be
on all…</t>
  </si>
  <si>
    <t>wstonym
RT @o_oweil: #CFA DRAMANE ET MACKY:
LES SEULS A DEFENDRE LA MONNAIE
COLONIALE! Au moment où le haro
sur le CFA a atteint les pays de
l'UE…</t>
  </si>
  <si>
    <t>huberw
RT @vRealizeAuto: #vRA is ranked
as a top #cloudmanagement tool,
but what do real users think of
the solution? Here's honest feedback
witho…</t>
  </si>
  <si>
    <t>adjordan
If you're concerned about your
voting rights, call the Voter Hotline:
(833) 336-VOTE and visit https://t.co/EF44BiaCaE
#Vote2018 #VRA https://t.co/JkdVUlS3a3</t>
  </si>
  <si>
    <t>seoraiziri
RT @adjordan: If you're concerned
about your voting rights, call
the Voter Hotline: (833) 336-VOTE
and visit https://t.co/EF44BiaCaE
#Vote…</t>
  </si>
  <si>
    <t>wyomingpd
#VRA Police statewide host "virtual
ride-alongs" https://t.co/IF5i6ZuCk3
via @YouTube</t>
  </si>
  <si>
    <t>vipmediaevent
RT @wyomingpd: #VRA Police statewide
host "virtual ride-alongs" https://t.co/IF5i6ZuCk3
via @YouTube</t>
  </si>
  <si>
    <t>mncopsvra
RT @StAnthonyPolice: Ride with
us all day! Follow here and search
#MNcopsVRA for all the agencies
participating today! We will be
on all…</t>
  </si>
  <si>
    <t>bluewalkpoconos
We think Minnesota's state-wide
virtual ride-along is a fantastic
thing! Helps people to connect
with our Officers and understand
what they do for us. And, have
some laughs at the same time! Great
job, @MNcopsVRA! _xD83D__xDC99_ ~M #VRA https://t.co/9A6h2l3o30</t>
  </si>
  <si>
    <t>thearmoredpig
RT @BlueWalkPoconos: We think Minnesota's
state-wide virtual ride-along is
a fantastic thing! Helps people
to connect with our Officers and…</t>
  </si>
  <si>
    <t>anthonychianes1
RT @rubrikInc: Make testing, development,
or monitoring tasks easier with
seamless #vRA, #CloudForms, and
#Terraform integrations. Learn
ho…</t>
  </si>
  <si>
    <t>sisterdistcasac
You know @AriBerman is on vacation,
or you would have already heard
the news https://t.co/sMSFnEZZtr
- Mississippi gets corrected #GiveUsTheBallot
#VotingRightsAct #VRA #RacialDiscrimination
#Gerrymandering #RedrawThoseLines
#BlueWave</t>
  </si>
  <si>
    <t xml:space="preserve">ariberman
</t>
  </si>
  <si>
    <t>cauleyphyllis
RT @SisterDistCASac: You know @AriBerman
is on vacation, or you would have
already heard the news https://t.co/sMSFnEZZtr
- Mississippi get…</t>
  </si>
  <si>
    <t>dataopsman
RT @rubrikInc: Make testing, development,
or monitoring tasks easier with
seamless #vRA, #CloudForms, and
#Terraform integrations. Learn
ho…</t>
  </si>
  <si>
    <t xml:space="preserve">afriquemedia
</t>
  </si>
  <si>
    <t xml:space="preserve">kemiseba1
</t>
  </si>
  <si>
    <t xml:space="preserve">koaci
</t>
  </si>
  <si>
    <t xml:space="preserve">rtiofficiel
</t>
  </si>
  <si>
    <t xml:space="preserve">rfi
</t>
  </si>
  <si>
    <t xml:space="preserve">alainlobog
</t>
  </si>
  <si>
    <t xml:space="preserve">macky_sall
</t>
  </si>
  <si>
    <t xml:space="preserve">emmanuelmacron
</t>
  </si>
  <si>
    <t xml:space="preserve">aouattara_prci
</t>
  </si>
  <si>
    <t>readheadruler
#VRA https://t.co/0DUhExSRjy</t>
  </si>
  <si>
    <t>eisenbergz
Just passed my VCP7-CMA exam today.
w00t! #VMware #VCP #vRA</t>
  </si>
  <si>
    <t>debbidelicious
How 400+YRS UNDER. THE UNITED STATES
GOVERNMENT #Policies #LAWS UNDER
#SLAVERY #Jimcrow #KKK #POLLTAXES
#BlackCodes #FreedomBureau #SEGREGATION
#REDLINING. #DISCRIMINATION #VoterPurge
#GERRYMANDERING. #KILLERCOPS #VRA
#GENTRIFICATION = USAAPARTHEID
_xD83C__xDDFA__xD83C__xDDF8_ A FACTOR … H.R.40 https://t.co/PjiKW2IGaB</t>
  </si>
  <si>
    <t>edwardpoll
RT @rubrikInc: Make testing, development,
or monitoring tasks easier with
seamless #vRA, #CloudForms, and
#Terraform integrations. Learn
how with #RubrikBuild https://t.co/fgt8aNnLz2
https://t.co/x0xHAI6Y9V</t>
  </si>
  <si>
    <t>batuhandemirdal
RT @vRealizeAuto: Watch this quick
video for a sneak-peek behind the
doors at @CRNS for how they renewed
their IT infrastructure with #vRA,…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</si>
  <si>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</si>
  <si>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</si>
  <si>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</si>
  <si>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</si>
  <si>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</si>
  <si>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</si>
  <si>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</si>
  <si>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</si>
  <si>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</si>
  <si>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</si>
  <si>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</si>
  <si>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</si>
  <si>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</si>
  <si>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</si>
  <si>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</si>
  <si>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</si>
  <si>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</si>
  <si>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</si>
  <si>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</si>
  <si>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</si>
  <si>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</si>
  <si>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</si>
  <si>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</si>
  <si>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</si>
  <si>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</si>
  <si>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</si>
  <si>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</si>
  <si>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</si>
  <si>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</si>
  <si>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</si>
  <si>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</si>
  <si>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</si>
  <si>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</si>
  <si>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</si>
  <si>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</si>
  <si>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</si>
  <si>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</si>
  <si>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</si>
  <si>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</si>
  <si>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</si>
  <si>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</si>
  <si>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</si>
  <si>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</si>
  <si>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</si>
  <si>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</si>
  <si>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</si>
  <si>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</si>
  <si>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</si>
  <si>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</si>
  <si>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</si>
  <si>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</si>
  <si>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</si>
  <si>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</si>
  <si>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</si>
  <si>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</si>
  <si>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</si>
  <si>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</si>
  <si>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</si>
  <si>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</si>
  <si>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</si>
  <si>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</si>
  <si>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</si>
  <si>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</si>
  <si>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</si>
  <si>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</si>
  <si>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</si>
  <si>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</si>
  <si>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</si>
  <si>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</si>
  <si>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</si>
  <si>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</si>
  <si>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</si>
  <si>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</si>
  <si>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</si>
  <si>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</si>
  <si>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</si>
  <si>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</si>
  <si>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</si>
  <si>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</si>
  <si>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</si>
  <si>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</si>
  <si>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</si>
  <si>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</si>
  <si>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</si>
  <si>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</si>
  <si>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</si>
  <si>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</si>
  <si>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</si>
  <si>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</si>
  <si>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</si>
  <si>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</si>
  <si>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</si>
  <si>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</si>
  <si>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</si>
  <si>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</si>
  <si>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</si>
  <si>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</si>
  <si>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</si>
  <si>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</si>
  <si>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</si>
  <si>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</si>
  <si>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</si>
  <si>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</si>
  <si>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</si>
  <si>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</si>
  <si>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</si>
  <si>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https://lnkd.in/ehVtAR6</t>
  </si>
  <si>
    <t>https://lnkd.in/eMHsPBQ</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</si>
  <si>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</si>
  <si>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</si>
  <si>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</si>
  <si>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</si>
  <si>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</si>
  <si>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</si>
  <si>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</si>
  <si>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</si>
  <si>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</si>
  <si>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</si>
  <si>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</si>
  <si>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</si>
  <si>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</si>
  <si>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</si>
  <si>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</si>
  <si>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</si>
  <si>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http://www.snopes.com/politics/ballot/2012fraud.asp https://twitter.com/DerrickNAACP/status/1092993671966920704 https://lnkd.in/d38w533 https://thevra.co.uk/about-us/ https://twitter.com/pableblowfish/status/1095688841921478661 https://mailchi.mp/0ec4cd6a68d3/vra-jobs-digest-2132019 https://twitter.com/eaganpolice/status/1095699640148811777 https://lnkd.in/ehVtAR6 https://lnkd.in/eMHsPBQ https://www.instagram.com/p/Bt6OuxcFsPO/?utm_source=ig_twitter_share&amp;igshid=p3b8jwbd7h65</t>
  </si>
  <si>
    <t>http://r.socialstudio.radian6.com/e9d7fb6a-bcc1-43d7-98d1-c31f08229775 http://bit.ly/2REtwu1 http://r.socialstudio.radian6.com/b9b867c8-02d8-4b9c-bb13-779341f1c3bb http://r.socialstudio.radian6.com/6ad723c9-838b-4b38-a51f-99342e63ceab http://r.socialstudio.radian6.com/6ab7f28a-f208-4710-88e5-04f8843a940e https://twitter.com/josecavalheri/status/1096427677332975623 https://kb.vmware.com/s/article/60310</t>
  </si>
  <si>
    <t>https://m.facebook.com/story.php?story_fbid=2525068060841019&amp;id=274030672611447 https://m.facebook.com/story.php?story_fbid=2027567880672294&amp;id=523263611102736 https://m.facebook.com/story.php?story_fbid=2530219620325863&amp;id=274030672611447 http://GBAGBO.Et</t>
  </si>
  <si>
    <t>https://www.lwv.org/newsroom/press-releases/lwv-texas-joins-lawsuit-combat-voter-suppression#.XFnkgzlg5io.twitter https://www.texastribune.org/2019/02/08/green-appointees-harsh-introduction-texas-election-politics/?utm_campaign=trib-social-buttons&amp;utm_source=twitter&amp;utm_medium=social https://my.lwv.org/texas/naturalized-citizens-voter-registration https://www.houstonchronicle.com/opinion/outlook/article/Casey-History-reveals-true-voter-fraud-in-Texas-9954625.php?fbclid=IwAR1rfXymuckqHGcHNhwPVPsRbbOcVe2yS8p9enz0iZR1KizOXe2cUA2LEtM https://my.lwv.org/texas/action-alert/support-hr1-people-act https://www.texastribune.org/2019/02/04/civil-rights-groups-sue-texas-over-voter-citizenship-review/?utm_campaign=trib-social-buttons&amp;utm_source=twitter&amp;utm_medium=social</t>
  </si>
  <si>
    <t>https://blog.dellemc.com/en-us/simplify-automate-organizations-data-protection-dell-emc/ https://lnkd.in/e6JKuCm</t>
  </si>
  <si>
    <t>https://sivasankar.org/2018/2387/installing-and-configuring-vrealize-automation-vra-7-5-step-by-step-series/ http://r.socialstudio.radian6.com/1baf5e11-6e9d-4184-9fbb-6958dd57f442 http://r.socialstudio.radian6.com/9d3836c7-6358-4134-91f9-b4c792a7f92f</t>
  </si>
  <si>
    <t>https://build.rubrik.com/use-cases/?utm_source=twitter&amp;utm_medium=organic-social-media https://www.rubrik.com/blog/provision-protect-vrealize-rubrik/?utm_source=twitter&amp;utm_medium=organic-social-media https://twitter.com/rubrikInc/status/1096856495076114432/photo/1 https://twitter.com/rubrikInc/status/1095341516870934529/photo/1</t>
  </si>
  <si>
    <t>https://www.youtube.com/watch?v=gne9pA5TFBc&amp;feature=youtu.be https://www.youtube.com/watch?v=LrumfwSXmVE&amp;feature=youtu.be https://www.youtube.com/watch?v=-hQeGDSB6Ss&amp;feature=youtu.be https://www.youtube.com/watch?v=QN37HB92RZk&amp;feature=youtu.be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</si>
  <si>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</si>
  <si>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</si>
  <si>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</si>
  <si>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</si>
  <si>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</si>
  <si>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</si>
  <si>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</si>
  <si>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</si>
  <si>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</si>
  <si>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</si>
  <si>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</si>
  <si>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</si>
  <si>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lnkd.in snopes.com co.uk mailchi.mp instagram.com blogspot.com</t>
  </si>
  <si>
    <t>radian6.com bit.ly twitter.com vmware.com</t>
  </si>
  <si>
    <t>facebook.com gbagbo.et</t>
  </si>
  <si>
    <t>lwv.org texastribune.org houstonchronicle.com</t>
  </si>
  <si>
    <t>dellemc.com lnkd.in</t>
  </si>
  <si>
    <t>radian6.com sivasankar.org</t>
  </si>
  <si>
    <t>Top Hashtags in Tweet in Entire Graph</t>
  </si>
  <si>
    <t>rezopanacom</t>
  </si>
  <si>
    <t>automation</t>
  </si>
  <si>
    <t>vrealize</t>
  </si>
  <si>
    <t>vro</t>
  </si>
  <si>
    <t>Top Hashtags in Tweet in G1</t>
  </si>
  <si>
    <t>blackhistorymonth2019</t>
  </si>
  <si>
    <t>Top Hashtags in Tweet in G2</t>
  </si>
  <si>
    <t>votersuppression</t>
  </si>
  <si>
    <t>Top Hashtags in Tweet in G3</t>
  </si>
  <si>
    <t>slavery</t>
  </si>
  <si>
    <t>jimcrow</t>
  </si>
  <si>
    <t>blackcodes</t>
  </si>
  <si>
    <t>segregation</t>
  </si>
  <si>
    <t>gerrymandering</t>
  </si>
  <si>
    <t>killercops</t>
  </si>
  <si>
    <t>voterid</t>
  </si>
  <si>
    <t>kkk</t>
  </si>
  <si>
    <t>redlining</t>
  </si>
  <si>
    <t>Top Hashtags in Tweet in G4</t>
  </si>
  <si>
    <t>sapd</t>
  </si>
  <si>
    <t>follow</t>
  </si>
  <si>
    <t>twitter</t>
  </si>
  <si>
    <t>ridealong</t>
  </si>
  <si>
    <t>lesm</t>
  </si>
  <si>
    <t>livepd</t>
  </si>
  <si>
    <t>letsgo</t>
  </si>
  <si>
    <t>lauderdalemn</t>
  </si>
  <si>
    <t>Top Hashtags in Tweet in G5</t>
  </si>
  <si>
    <t>cloudmanagement</t>
  </si>
  <si>
    <t>vrni</t>
  </si>
  <si>
    <t>vrlcm</t>
  </si>
  <si>
    <t>vrops</t>
  </si>
  <si>
    <t>vra4u</t>
  </si>
  <si>
    <t>runnsx</t>
  </si>
  <si>
    <t>vrli</t>
  </si>
  <si>
    <t>pks</t>
  </si>
  <si>
    <t>Top Hashtags in Tweet in G6</t>
  </si>
  <si>
    <t>france</t>
  </si>
  <si>
    <t>djahiripress</t>
  </si>
  <si>
    <t>paris</t>
  </si>
  <si>
    <t>cpi</t>
  </si>
  <si>
    <t>italie</t>
  </si>
  <si>
    <t>concertlive</t>
  </si>
  <si>
    <t>Top Hashtags in Tweet in G7</t>
  </si>
  <si>
    <t>Top Hashtags in Tweet in G8</t>
  </si>
  <si>
    <t>txlege</t>
  </si>
  <si>
    <t>votingrights</t>
  </si>
  <si>
    <t>vote</t>
  </si>
  <si>
    <t>democracy</t>
  </si>
  <si>
    <t>voterpurge</t>
  </si>
  <si>
    <t>txsen</t>
  </si>
  <si>
    <t>txsos</t>
  </si>
  <si>
    <t>Top Hashtags in Tweet in G9</t>
  </si>
  <si>
    <t>dellemc</t>
  </si>
  <si>
    <t>orchestration</t>
  </si>
  <si>
    <t>baas</t>
  </si>
  <si>
    <t>vrealizesuite</t>
  </si>
  <si>
    <t>Top Hashtags in Tweet in G10</t>
  </si>
  <si>
    <t>vrealizeautomation</t>
  </si>
  <si>
    <t>Top Hashtags in Tweet</t>
  </si>
  <si>
    <t>vra slavery jimcrow blackcodes segregation gerrymandering killercops voterid kkk redlining</t>
  </si>
  <si>
    <t>vra mncopsvra sapd follow twitter ridealong lesm livepd letsgo lauderdalemn</t>
  </si>
  <si>
    <t>vra vro cloudmanagement vrni vrlcm vrops vra4u runnsx vrli pks</t>
  </si>
  <si>
    <t>vra rezopanacom civ225 cfa france djahiripress paris cpi italie concertlive</t>
  </si>
  <si>
    <t>lwv vra txlege votingrights vote democracy voterpurge txsen votersuppression txsos</t>
  </si>
  <si>
    <t>vra automation vmware vrealize dellemc cloudmanagement dellemcprotect orchestration baas vrealizesuite</t>
  </si>
  <si>
    <t>vra automation vmware vrealizeautomation vrops it vrni</t>
  </si>
  <si>
    <t>vra nintendoswitch youtubesecrets takeaction climatechange bluewave resist</t>
  </si>
  <si>
    <t>vra vro vrealize automation codestream orchestrator kubernetes pks pivotal container</t>
  </si>
  <si>
    <t>Top Words in Tweet in Entire Graph</t>
  </si>
  <si>
    <t>Words in Sentiment List#1: Positive</t>
  </si>
  <si>
    <t>Words in Sentiment List#2: Negative</t>
  </si>
  <si>
    <t>Words in Sentiment List#3: Angry/Violent</t>
  </si>
  <si>
    <t>Non-categorized Words</t>
  </si>
  <si>
    <t>Total Words</t>
  </si>
  <si>
    <t>rights</t>
  </si>
  <si>
    <t>voting</t>
  </si>
  <si>
    <t>millions</t>
  </si>
  <si>
    <t>today</t>
  </si>
  <si>
    <t>Top Words in Tweet in G1</t>
  </si>
  <si>
    <t>upon</t>
  </si>
  <si>
    <t>americans</t>
  </si>
  <si>
    <t>living</t>
  </si>
  <si>
    <t>alive</t>
  </si>
  <si>
    <t>before</t>
  </si>
  <si>
    <t>act</t>
  </si>
  <si>
    <t>Top Words in Tweet in G2</t>
  </si>
  <si>
    <t>election</t>
  </si>
  <si>
    <t>more</t>
  </si>
  <si>
    <t>votes</t>
  </si>
  <si>
    <t>anyone</t>
  </si>
  <si>
    <t>history</t>
  </si>
  <si>
    <t>except</t>
  </si>
  <si>
    <t>obama</t>
  </si>
  <si>
    <t>2008</t>
  </si>
  <si>
    <t>subverted</t>
  </si>
  <si>
    <t>Top Words in Tweet in G3</t>
  </si>
  <si>
    <t>400</t>
  </si>
  <si>
    <t>yrs</t>
  </si>
  <si>
    <t>elections</t>
  </si>
  <si>
    <t>5</t>
  </si>
  <si>
    <t>Top Words in Tweet in G4</t>
  </si>
  <si>
    <t>ride</t>
  </si>
  <si>
    <t>day</t>
  </si>
  <si>
    <t>agencies</t>
  </si>
  <si>
    <t>here</t>
  </si>
  <si>
    <t>search</t>
  </si>
  <si>
    <t>Top Words in Tweet in G5</t>
  </si>
  <si>
    <t>here's</t>
  </si>
  <si>
    <t>real</t>
  </si>
  <si>
    <t>users</t>
  </si>
  <si>
    <t>think</t>
  </si>
  <si>
    <t>honest</t>
  </si>
  <si>
    <t>feedback</t>
  </si>
  <si>
    <t>solution</t>
  </si>
  <si>
    <t>Top Words in Tweet in G6</t>
  </si>
  <si>
    <t>et</t>
  </si>
  <si>
    <t>les</t>
  </si>
  <si>
    <t>à</t>
  </si>
  <si>
    <t>des</t>
  </si>
  <si>
    <t>k</t>
  </si>
  <si>
    <t>dramane</t>
  </si>
  <si>
    <t>Top Words in Tweet in G7</t>
  </si>
  <si>
    <t>still</t>
  </si>
  <si>
    <t>seeing</t>
  </si>
  <si>
    <t>professional</t>
  </si>
  <si>
    <t>investors</t>
  </si>
  <si>
    <t>top</t>
  </si>
  <si>
    <t>calling</t>
  </si>
  <si>
    <t>market</t>
  </si>
  <si>
    <t>daily</t>
  </si>
  <si>
    <t>basis</t>
  </si>
  <si>
    <t>Top Words in Tweet in G8</t>
  </si>
  <si>
    <t>texas</t>
  </si>
  <si>
    <t>voter</t>
  </si>
  <si>
    <t>lawsuit</t>
  </si>
  <si>
    <t>voters</t>
  </si>
  <si>
    <t>power</t>
  </si>
  <si>
    <t>s</t>
  </si>
  <si>
    <t>Top Words in Tweet in G9</t>
  </si>
  <si>
    <t>adopt</t>
  </si>
  <si>
    <t>deep</t>
  </si>
  <si>
    <t>integration</t>
  </si>
  <si>
    <t>Top Words in Tweet in G10</t>
  </si>
  <si>
    <t>start</t>
  </si>
  <si>
    <t>journey</t>
  </si>
  <si>
    <t>detailed</t>
  </si>
  <si>
    <t>installation</t>
  </si>
  <si>
    <t>configuration</t>
  </si>
  <si>
    <t>renewed</t>
  </si>
  <si>
    <t>Top Words in Tweet</t>
  </si>
  <si>
    <t>millions voting rights upon americans living today alive before act</t>
  </si>
  <si>
    <t>election hillaryclinton more votes anyone history except obama 2008 subverted</t>
  </si>
  <si>
    <t>vra 400 yrs elections 5 slavery jimcrow blackcodes segregation gerrymandering</t>
  </si>
  <si>
    <t>vra mncopsvra follow today ride day agencies stanthonypolice here search</t>
  </si>
  <si>
    <t>vra vrealizeauto vro here's real users think honest feedback solution</t>
  </si>
  <si>
    <t>et rezopanacom vra les civ225 à cfa des k dramane</t>
  </si>
  <si>
    <t>still kherriage seeing professional investors top calling market daily basis</t>
  </si>
  <si>
    <t>lwv texas lwvtexas vra democracy voter lawsuit voters power s</t>
  </si>
  <si>
    <t>vmware more s vra automation users adopt vrealize deep integration</t>
  </si>
  <si>
    <t>vra vmware start automation journey vrealizeautomation detailed installation configuration renewed</t>
  </si>
  <si>
    <t>make rubrikinc vra testing development monitoring tasks easier cloudforms terraform</t>
  </si>
  <si>
    <t>vra eaganpolice walks up speed enforcement everyday someone offers buy</t>
  </si>
  <si>
    <t>rankedchoicevoting increased representation women people color many places used fairvote</t>
  </si>
  <si>
    <t>vra youtube police statewide host virtual ride alongs nintendoswitch 11</t>
  </si>
  <si>
    <t>000 know vmware themselves create destroy 1 300 vms 185</t>
  </si>
  <si>
    <t>know ariberman vacation already heard news mississippi</t>
  </si>
  <si>
    <t>rights matter never know going need edward snowden hra vra</t>
  </si>
  <si>
    <t>voting rights people one greatest expansions democracy vra florida restored</t>
  </si>
  <si>
    <t>vote concerned voting rights call voter hotline 833 336 visit</t>
  </si>
  <si>
    <t>katty kay asked rev dr barber hypocritical christians break down</t>
  </si>
  <si>
    <t>finished up vra design workshop client here omaha today lots</t>
  </si>
  <si>
    <t>thingsliberalsdontsay men created equal except those want vawa vra dreamact</t>
  </si>
  <si>
    <t>1k series today fill ins venom spectrum timetoconquer vra</t>
  </si>
  <si>
    <t>おそらく300回以上聴いてるこの曲 時代を共にしてきた戦友でもあり 僕の中での最強メロディックバンドであります spread スプレッド vra</t>
  </si>
  <si>
    <t>viewfrommyoffice today great vra vro workshops want discuss anything automation</t>
  </si>
  <si>
    <t>vra refresh</t>
  </si>
  <si>
    <t>vra ads exrates more irritating consensus reached verasity shares story</t>
  </si>
  <si>
    <t>Top Word Pairs in Tweet in Entire Graph</t>
  </si>
  <si>
    <t>voting,rights</t>
  </si>
  <si>
    <t>rights,act</t>
  </si>
  <si>
    <t>millions,upon</t>
  </si>
  <si>
    <t>upon,millions</t>
  </si>
  <si>
    <t>millions,americans</t>
  </si>
  <si>
    <t>americans,living</t>
  </si>
  <si>
    <t>living,today</t>
  </si>
  <si>
    <t>today,alive</t>
  </si>
  <si>
    <t>alive,before</t>
  </si>
  <si>
    <t>before,voting</t>
  </si>
  <si>
    <t>Top Word Pairs in Tweet in G1</t>
  </si>
  <si>
    <t>Top Word Pairs in Tweet in G2</t>
  </si>
  <si>
    <t>hillaryclinton,more</t>
  </si>
  <si>
    <t>more,votes</t>
  </si>
  <si>
    <t>votes,anyone</t>
  </si>
  <si>
    <t>anyone,history</t>
  </si>
  <si>
    <t>history,except</t>
  </si>
  <si>
    <t>except,obama</t>
  </si>
  <si>
    <t>obama,2008</t>
  </si>
  <si>
    <t>2008,election</t>
  </si>
  <si>
    <t>election,subverted</t>
  </si>
  <si>
    <t>subverted,actual</t>
  </si>
  <si>
    <t>Top Word Pairs in Tweet in G3</t>
  </si>
  <si>
    <t>400,yrs</t>
  </si>
  <si>
    <t>7,5</t>
  </si>
  <si>
    <t>killercops,vra</t>
  </si>
  <si>
    <t>vra,gerrymandering</t>
  </si>
  <si>
    <t>right,vote</t>
  </si>
  <si>
    <t>vote,everything</t>
  </si>
  <si>
    <t>everything,mean</t>
  </si>
  <si>
    <t>mean,nothing</t>
  </si>
  <si>
    <t>nothing,protect</t>
  </si>
  <si>
    <t>protect,elections</t>
  </si>
  <si>
    <t>Top Word Pairs in Tweet in G4</t>
  </si>
  <si>
    <t>ride,day</t>
  </si>
  <si>
    <t>day,follow</t>
  </si>
  <si>
    <t>follow,here</t>
  </si>
  <si>
    <t>here,search</t>
  </si>
  <si>
    <t>search,mncopsvra</t>
  </si>
  <si>
    <t>mncopsvra,agencies</t>
  </si>
  <si>
    <t>agencies,participating</t>
  </si>
  <si>
    <t>participating,today</t>
  </si>
  <si>
    <t>stanthonypolice,ride</t>
  </si>
  <si>
    <t>officer,meade</t>
  </si>
  <si>
    <t>Top Word Pairs in Tweet in G5</t>
  </si>
  <si>
    <t>vro,vra</t>
  </si>
  <si>
    <t>real,users</t>
  </si>
  <si>
    <t>users,think</t>
  </si>
  <si>
    <t>honest,feedback</t>
  </si>
  <si>
    <t>watch,quick</t>
  </si>
  <si>
    <t>quick,video</t>
  </si>
  <si>
    <t>video,sneak</t>
  </si>
  <si>
    <t>sneak,peek</t>
  </si>
  <si>
    <t>peek,behind</t>
  </si>
  <si>
    <t>behind,doors</t>
  </si>
  <si>
    <t>Top Word Pairs in Tweet in G6</t>
  </si>
  <si>
    <t>vra,rezopanacom</t>
  </si>
  <si>
    <t>o_oweil,civ225</t>
  </si>
  <si>
    <t>dramane,ouattara</t>
  </si>
  <si>
    <t>guillaume,soro</t>
  </si>
  <si>
    <t>l'assemblee,nationale</t>
  </si>
  <si>
    <t>bord,d'une</t>
  </si>
  <si>
    <t>d'une,fiat</t>
  </si>
  <si>
    <t>civ225,guillaume</t>
  </si>
  <si>
    <t>soro,dit</t>
  </si>
  <si>
    <t>dit,au</t>
  </si>
  <si>
    <t>Top Word Pairs in Tweet in G7</t>
  </si>
  <si>
    <t>still,seeing</t>
  </si>
  <si>
    <t>seeing,professional</t>
  </si>
  <si>
    <t>professional,investors</t>
  </si>
  <si>
    <t>investors,top</t>
  </si>
  <si>
    <t>top,calling</t>
  </si>
  <si>
    <t>calling,market</t>
  </si>
  <si>
    <t>market,daily</t>
  </si>
  <si>
    <t>daily,basis</t>
  </si>
  <si>
    <t>basis,please</t>
  </si>
  <si>
    <t>please,stop</t>
  </si>
  <si>
    <t>Top Word Pairs in Tweet in G8</t>
  </si>
  <si>
    <t>lwv,vra</t>
  </si>
  <si>
    <t>political,power</t>
  </si>
  <si>
    <t>lwv,texas</t>
  </si>
  <si>
    <t>texas,joins</t>
  </si>
  <si>
    <t>joins,lawsuit</t>
  </si>
  <si>
    <t>lawsuit,combat</t>
  </si>
  <si>
    <t>combat,voter</t>
  </si>
  <si>
    <t>voter,suppression</t>
  </si>
  <si>
    <t>suppression,league</t>
  </si>
  <si>
    <t>league,women</t>
  </si>
  <si>
    <t>Top Word Pairs in Tweet in G9</t>
  </si>
  <si>
    <t>more,users</t>
  </si>
  <si>
    <t>users,adopt</t>
  </si>
  <si>
    <t>adopt,vmware</t>
  </si>
  <si>
    <t>vmware,vmware</t>
  </si>
  <si>
    <t>vmware,vrealize</t>
  </si>
  <si>
    <t>vrealize,automation</t>
  </si>
  <si>
    <t>automation,vra</t>
  </si>
  <si>
    <t>deep,integration</t>
  </si>
  <si>
    <t>integration,vmware</t>
  </si>
  <si>
    <t>vmware,s</t>
  </si>
  <si>
    <t>Top Word Pairs in Tweet in G10</t>
  </si>
  <si>
    <t>start,automation</t>
  </si>
  <si>
    <t>automation,journey</t>
  </si>
  <si>
    <t>journey,vmware</t>
  </si>
  <si>
    <t>vmware,vrealizeautomation</t>
  </si>
  <si>
    <t>vrealizeautomation,vra</t>
  </si>
  <si>
    <t>vra,detailed</t>
  </si>
  <si>
    <t>detailed,installation</t>
  </si>
  <si>
    <t>installation,configuration</t>
  </si>
  <si>
    <t>renewed,infrastructure</t>
  </si>
  <si>
    <t>customer,highlight</t>
  </si>
  <si>
    <t>Top Word Pairs in Tweet</t>
  </si>
  <si>
    <t>voting,rights  millions,upon  upon,millions  millions,americans  americans,living  living,today  today,alive  alive,before  before,voting  rights,act</t>
  </si>
  <si>
    <t>hillaryclinton,more  more,votes  votes,anyone  anyone,history  history,except  except,obama  obama,2008  2008,election  election,subverted  subverted,actual</t>
  </si>
  <si>
    <t>400,yrs  7,5  killercops,vra  vra,gerrymandering  right,vote  vote,everything  everything,mean  mean,nothing  nothing,protect  protect,elections</t>
  </si>
  <si>
    <t>ride,day  day,follow  follow,here  here,search  search,mncopsvra  mncopsvra,agencies  agencies,participating  participating,today  stanthonypolice,ride  officer,meade</t>
  </si>
  <si>
    <t>vro,vra  real,users  users,think  honest,feedback  watch,quick  quick,video  video,sneak  sneak,peek  peek,behind  behind,doors</t>
  </si>
  <si>
    <t>vra,rezopanacom  o_oweil,civ225  dramane,ouattara  guillaume,soro  l'assemblee,nationale  bord,d'une  d'une,fiat  civ225,guillaume  soro,dit  dit,au</t>
  </si>
  <si>
    <t>still,seeing  seeing,professional  professional,investors  investors,top  top,calling  calling,market  market,daily  daily,basis  basis,please  please,stop</t>
  </si>
  <si>
    <t>lwv,vra  political,power  lwv,texas  texas,joins  joins,lawsuit  lawsuit,combat  combat,voter  voter,suppression  suppression,league  league,women</t>
  </si>
  <si>
    <t>more,users  users,adopt  adopt,vmware  vmware,vmware  vmware,vrealize  vrealize,automation  automation,vra  deep,integration  integration,vmware  vmware,s</t>
  </si>
  <si>
    <t>start,automation  automation,journey  journey,vmware  vmware,vrealizeautomation  vrealizeautomation,vra  vra,detailed  detailed,installation  installation,configuration  renewed,infrastructure  customer,highlight</t>
  </si>
  <si>
    <t>make,testing  testing,development  development,monitoring  monitoring,tasks  vra,cloudforms  tasks,easier  self,service  service,approach  approach,make  make,lifecycle</t>
  </si>
  <si>
    <t>speed,enforcement  everyday,someone  someone,walks  walks,up  up,offers  offers,buy  buy,whole  whole,shift  shift,coffee  coffee,speed</t>
  </si>
  <si>
    <t>rankedchoicevoting,increased  increased,representation  representation,women  women,people  people,color  color,many  many,places  places,used  fairvote,rankedchoicevoting  used,l</t>
  </si>
  <si>
    <t>vra,police  police,statewide  statewide,host  host,virtual  virtual,ride  ride,alongs  alongs,youtube  march,washington  washington,mahalia  mahalia,jackson</t>
  </si>
  <si>
    <t>know,vmware  vmware,themselves  themselves,create  create,destroy  destroy,1  1,300  300,000  000,vms  vms,185  185,000</t>
  </si>
  <si>
    <t>know,ariberman  ariberman,vacation  vacation,already  already,heard  heard,news  news,mississippi</t>
  </si>
  <si>
    <t>rights,matter  matter,never  never,know  know,going  going,need  need,edward  edward,snowden  snowden,hra  hra,vra  vra,netneutrality</t>
  </si>
  <si>
    <t>voting,rights  one,greatest  greatest,expansions  expansions,democracy  democracy,vra  vra,florida  florida,restored  restored,voting  rights,1  1,5</t>
  </si>
  <si>
    <t>concerned,voting  voting,rights  rights,call  call,voter  voter,hotline  hotline,833  833,336  336,vote  vote,visit</t>
  </si>
  <si>
    <t>katty,kay  kay,asked  asked,rev  rev,dr  dr,barber  barber,hypocritical  hypocritical,christians  christians,break  break,down  down,little</t>
  </si>
  <si>
    <t>finished,up  up,vra  vra,design  design,workshop  workshop,client  client,here  here,omaha  omaha,today  today,lots  lots,big</t>
  </si>
  <si>
    <t>thingsliberalsdontsay,men  men,created  created,equal  equal,except  except,those  those,want  want,vawa  vawa,vra  vra,dreamact  dreamact,equalmarriage</t>
  </si>
  <si>
    <t>1k,series  series,today  today,fill  fill,ins  ins,venom  venom,spectrum  spectrum,timetoconquer  timetoconquer,vra</t>
  </si>
  <si>
    <t>おそらく300回以上聴いてるこの曲,時代を共にしてきた戦友でもあり  時代を共にしてきた戦友でもあり,僕の中での最強メロディックバンドであります  僕の中での最強メロディックバンドであります,spread  spread,スプレッド  スプレッド,vra</t>
  </si>
  <si>
    <t>viewfrommyoffice,today  today,great  great,vra  vra,vro  vro,workshops  workshops,want  want,discuss  discuss,anything  anything,automation</t>
  </si>
  <si>
    <t>more,irritating  irritating,ads  ads,consensus  consensus,reached  reached,verasity  verasity,exrates  exrates,shares  shares,story  story,vra  vra,coin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</si>
  <si>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</si>
  <si>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</si>
  <si>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</si>
  <si>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</si>
  <si>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</si>
  <si>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</si>
  <si>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</si>
  <si>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</si>
  <si>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</si>
  <si>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</si>
  <si>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</si>
  <si>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</si>
  <si>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</si>
  <si>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</si>
  <si>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</si>
  <si>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</si>
  <si>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</si>
  <si>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</si>
  <si>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</si>
  <si>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</si>
  <si>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</si>
  <si>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</si>
  <si>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</si>
  <si>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vrealizeauto virtualjad</t>
  </si>
  <si>
    <t>Top Mentioned in Tweet</t>
  </si>
  <si>
    <t>maleng_art williesband</t>
  </si>
  <si>
    <t>stanthonypolice ighpdmn osseopd bluewalkpoconos mncopsvra weststpaulpd elypolice chisagocountyso dakotamnsheriff moundsview_pd</t>
  </si>
  <si>
    <t>vrealizeauto crns ekrejci alexsutlian vmwarensx</t>
  </si>
  <si>
    <t>o_oweil aouattara_prci sorokguillaume rfi emmanuelmacron afriquemedia kemiseba1 koaci alainlobog rtiofficiel</t>
  </si>
  <si>
    <t>lwvtexas lwvtx texastribune alexazura</t>
  </si>
  <si>
    <t>dpryor22 dellemcprotect roxanemody vrealizeauto sivasankargnv cliffdepuy</t>
  </si>
  <si>
    <t>vrealizeops cnrs sivasankargnv vmware vmwarevsan vrealizeauto vrateam crns</t>
  </si>
  <si>
    <t>rubrikinc rebeccafitzhugh</t>
  </si>
  <si>
    <t>eaganpolice jenniferpeery3 starbucks</t>
  </si>
  <si>
    <t>youtube wyomingpd awmsdreams</t>
  </si>
  <si>
    <t>morningmika revdrbarber senatemajldr senschumer</t>
  </si>
  <si>
    <t>bgronas sc_vnextgen</t>
  </si>
  <si>
    <t>presentlaw joycewhitevance</t>
  </si>
  <si>
    <t>senfeinstein senkamalaharris repannaeshoo</t>
  </si>
  <si>
    <t>ariberman sisterdistcasac</t>
  </si>
  <si>
    <t>dhs realdonaldtrump</t>
  </si>
  <si>
    <t>repmarciafudge gkbutterfield</t>
  </si>
  <si>
    <t>ryanphaygood govmurphy</t>
  </si>
  <si>
    <t>sam_perrin xtravirt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</si>
  <si>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</si>
  <si>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</si>
  <si>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</si>
  <si>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</si>
  <si>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</si>
  <si>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</si>
  <si>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</si>
  <si>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</si>
  <si>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</si>
  <si>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</si>
  <si>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</si>
  <si>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</si>
  <si>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phillip92321 harmonyis1 tassajarard cotey_mary all100senators jjmccabe2 taritac dennis_vdo cyn7507 sfru</t>
  </si>
  <si>
    <t>tinamorphis sexygirl798 freeandclear1 vabvox mosesdiditbest black_cat46 seajay603 katceccotti longfellowjean sandysnoble63</t>
  </si>
  <si>
    <t>debbidelicious derrelldurrett williesband readheadruler 1aptenok rainmaki thepresidar lnofzinger acab2006 bolbolegypt</t>
  </si>
  <si>
    <t>thearmoredpig pandafreakak bluewalkpoconos figgron margaret_aduffy hagantabatha duluthmnpolice mgarcia1701 tsiefferman mrsfunnypants</t>
  </si>
  <si>
    <t>mandivs vmwarensx taehwalee huberw virtualjad batuhandemirdal cdelbosc vmwarecloudmgmt vmbaggum vinithmenon28</t>
  </si>
  <si>
    <t>rfi koaci vieuxlion3 fbafy alainlobog rtiofficiel mrbeen01 sorokguillaume afriquemedia emmanuelmacron</t>
  </si>
  <si>
    <t>_yvonneburton melissa04398727 snowblasting cernovich mvkevinb robpalatchi kherriage elina_libertad biggreencandle blackkingkeland</t>
  </si>
  <si>
    <t>texastribune tamihalcomb lyntilla alexazura lostmapletx lolosube lwvtexas cre8cre9 faithchatham judy_ackerman</t>
  </si>
  <si>
    <t>santchiweb dellemcprotect orchestrateme nickjcturner alxjalmeida pathak_anay roxanemody camhaight jasontolu dpryor22</t>
  </si>
  <si>
    <t>vmware cnrs vmwarevsan bluemedora simon2all vrealizeops dinesh_pdtr kakhassan vrateam ashfaque_s84</t>
  </si>
  <si>
    <t>rubrikinc rebeccafitzhugh bipulsinha edwardpoll _davidteague emilyiwan dataopsman anthonychianes1 frankschwaak billhegeman</t>
  </si>
  <si>
    <t>omi_082 starbucks andyashby1 chisagocountyso dakotacountymn walker_fran eaganpolice daveboxum jenniferpeery3</t>
  </si>
  <si>
    <t>u3y4bde notcomey drfrances thecyanpost fairvote afterpartiesorg timothymichalak burrusclaire</t>
  </si>
  <si>
    <t>vipmediaevent mannyotiko awmsdreams youtube wyomingpd quest4pixels</t>
  </si>
  <si>
    <t>morning_joe senschumer morningmika revdrbarber senatemajldr fiyadup</t>
  </si>
  <si>
    <t>vaficionado mikael8313 zztony bgronas sc_vnextgen</t>
  </si>
  <si>
    <t>jenrobertson2o2 joycewhitevance redbonegirl175 presentlaw</t>
  </si>
  <si>
    <t>senfeinstein cynthialfrybarg senkamalaharris repannaeshoo</t>
  </si>
  <si>
    <t>ariberman sisterdistcasac cauleyphyllis</t>
  </si>
  <si>
    <t>ashot_ sbingcb chancewilliams</t>
  </si>
  <si>
    <t>realdonaldtrump vivalavoices dhs</t>
  </si>
  <si>
    <t>repmarciafudge gkbutterfield lucius4justice</t>
  </si>
  <si>
    <t>grracy thom_hartmann fbi</t>
  </si>
  <si>
    <t>nj_isj ryanphaygood govmurphy</t>
  </si>
  <si>
    <t>adjordan seoraiziri</t>
  </si>
  <si>
    <t>arimelber plooger</t>
  </si>
  <si>
    <t>puppetize sovlabs</t>
  </si>
  <si>
    <t>javanhamiltontv articsun1</t>
  </si>
  <si>
    <t>zmilleson thinkaheadit</t>
  </si>
  <si>
    <t>a7160957 ericwolfson</t>
  </si>
  <si>
    <t>justderppp venomredasia</t>
  </si>
  <si>
    <t>alisonbuckley senwhitehouse</t>
  </si>
  <si>
    <t>kz88dx yu_kitajo</t>
  </si>
  <si>
    <t>scottyandtony sunwingvacay</t>
  </si>
  <si>
    <t>chipzoller vmwarephoton</t>
  </si>
  <si>
    <t>exrates_me carlos69861930</t>
  </si>
  <si>
    <t>Top URLs in Tweet by Count</t>
  </si>
  <si>
    <t>http://r.socialstudio.radian6.com/b9b867c8-02d8-4b9c-bb13-779341f1c3bb http://r.socialstudio.radian6.com/6ab7f28a-f208-4710-88e5-04f8843a940e http://r.socialstudio.radian6.com/e9d7fb6a-bcc1-43d7-98d1-c31f08229775 http://r.socialstudio.radian6.com/6ad723c9-838b-4b38-a51f-99342e63ceab http://bit.ly/2REtwu1</t>
  </si>
  <si>
    <t>https://www.texastribune.org/2019/02/08/green-appointees-harsh-introduction-texas-election-politics/?utm_campaign=trib-social-buttons&amp;utm_source=twitter&amp;utm_medium=social https://www.texastribune.org/2019/02/04/civil-rights-groups-sue-texas-over-voter-citizenship-review/?utm_campaign=trib-social-buttons&amp;utm_source=twitter&amp;utm_medium=social https://my.lwv.org/texas/action-alert/support-hr1-people-act https://www.houstonchronicle.com/opinion/outlook/article/Casey-History-reveals-true-voter-fraud-in-Texas-9954625.php?fbclid=IwAR1rfXymuckqHGcHNhwPVPsRbbOcVe2yS8p9enz0iZR1KizOXe2cUA2LEtM https://my.lwv.org/texas/naturalized-citizens-voter-registration https://www.lwv.org/newsroom/press-releases/lwv-texas-joins-lawsuit-combat-voter-suppression#.XFnkgzlg5io.twitter</t>
  </si>
  <si>
    <t>http://GBAGBO.Et https://m.facebook.com/story.php?story_fbid=2530219620325863&amp;id=274030672611447 https://m.facebook.com/story.php?story_fbid=2027567880672294&amp;id=523263611102736 https://m.facebook.com/story.php?story_fbid=2525068060841019&amp;id=274030672611447</t>
  </si>
  <si>
    <t>https://www.youtube.com/watch?v=LrumfwSXmVE&amp;feature=youtu.be https://www.youtube.com/watch?v=QN37HB92RZk&amp;feature=youtu.be</t>
  </si>
  <si>
    <t>https://build.rubrik.com/use-cases/?utm_source=twitter&amp;utm_medium=organic-social-media https://www.rubrik.com/blog/provision-protect-vrealize-rubrik/?utm_source=twitter&amp;utm_medium=organic-social-media</t>
  </si>
  <si>
    <t>http://r.socialstudio.radian6.com/1baf5e11-6e9d-4184-9fbb-6958dd57f442 http://r.socialstudio.radian6.com/9d3836c7-6358-4134-91f9-b4c792a7f92f</t>
  </si>
  <si>
    <t>http://r.socialstudio.radian6.com/e9d7fb6a-bcc1-43d7-98d1-c31f08229775 http://bit.ly/2REtwu1</t>
  </si>
  <si>
    <t>https://twitter.com/davidcayj/status/1097471088370610176 https://twitter.com/clintsmithiii/status/1096146323064193024 https://twitter.com/nytopinion/status/1092673592943394816 https://twitter.com/walshfreedom/status/1092515659026702338</t>
  </si>
  <si>
    <t>https://build.rubrik.com/use-cases/?utm_source=twitter&amp;utm_medium=organic-social-media https://twitter.com/rubrikInc/status/1096856495076114432/photo/1 https://www.rubrik.com/blog/provision-protect-vrealize-rubrik/?utm_source=twitter&amp;utm_medium=organic-social-media https://twitter.com/rubrikInc/status/1095341516870934529/photo/1</t>
  </si>
  <si>
    <t>Top URLs in Tweet by Salience</t>
  </si>
  <si>
    <t>https://www.youtube.com/watch?v=QN37HB92RZk&amp;feature=youtu.be https://www.youtube.com/watch?v=LrumfwSXmVE&amp;feature=youtu.be</t>
  </si>
  <si>
    <t>https://www.rubrik.com/blog/provision-protect-vrealize-rubrik/?utm_source=twitter&amp;utm_medium=organic-social-media https://build.rubrik.com/use-cases/?utm_source=twitter&amp;utm_medium=organic-social-media</t>
  </si>
  <si>
    <t>Top Domains in Tweet by Count</t>
  </si>
  <si>
    <t>radian6.com bit.ly</t>
  </si>
  <si>
    <t>Top Domains in Tweet by Salience</t>
  </si>
  <si>
    <t>bit.ly radian6.com</t>
  </si>
  <si>
    <t>texastribune.org lwv.org houstonchronicle.com</t>
  </si>
  <si>
    <t>gbagbo.et facebook.com</t>
  </si>
  <si>
    <t>Top Hashtags in Tweet by Count</t>
  </si>
  <si>
    <t>vra vro vrops vrni cloudmanagement</t>
  </si>
  <si>
    <t>lwv vra democracy votingrights vote txlege</t>
  </si>
  <si>
    <t>vra rezopanacom civ225 cfa djahiripress paris france joyeuxanniversaire mentdingue rhdp</t>
  </si>
  <si>
    <t>mall lebanon interior rendering visualization architecture design interiordesign florida orlando</t>
  </si>
  <si>
    <t>vra nintendoswitch youtubesecrets</t>
  </si>
  <si>
    <t>vrealize automation vra codestream vro orchestrator kubernetes pks pivotal container</t>
  </si>
  <si>
    <t>il y a sans maintien bac été bon le mais</t>
  </si>
  <si>
    <t>vra vrealize automation</t>
  </si>
  <si>
    <t>vra vrops vrni it</t>
  </si>
  <si>
    <t>vmware automation vrealize vra dellemcprotect orchestration baas vrealizesuite</t>
  </si>
  <si>
    <t>vmware automation vrealize vra dellemcprotect orchestration baas vrealizesuite iwork4dell</t>
  </si>
  <si>
    <t>vrlcm vra</t>
  </si>
  <si>
    <t>vra vexpert vexpertnsx vro</t>
  </si>
  <si>
    <t>vra cloud extensibility docker puppet ipam dns paas saas iaas</t>
  </si>
  <si>
    <t>february sunny vra valeroyal abbey golfcourse golfclub clubhouse fairway northwich</t>
  </si>
  <si>
    <t>vra cloudmanagement vmware vrealize automation dellemc</t>
  </si>
  <si>
    <t>vra vmware automation cloudmanagement vrealize vrealizeautomation</t>
  </si>
  <si>
    <t>mncopsvra sapd follow twitter ridealong vra lesm livepd letsgo lauderdalemn</t>
  </si>
  <si>
    <t>mncopsvra vra</t>
  </si>
  <si>
    <t>vra cloudmanagement vro</t>
  </si>
  <si>
    <t>slavery jimcrow blackcodes segregation gerrymandering killercops vra kkk redlining voterpurge</t>
  </si>
  <si>
    <t>Top Hashtags in Tweet by Salience</t>
  </si>
  <si>
    <t>vro vrops vrni cloudmanagement vra</t>
  </si>
  <si>
    <t>democracy votingrights vote txlege lwv vra</t>
  </si>
  <si>
    <t>vra votersuppression protectourvotes paveact</t>
  </si>
  <si>
    <t>howdidthisgetthroughqa vra</t>
  </si>
  <si>
    <t>cfa djahiripress civ225 paris france joyeuxanniversaire mentdingue rhdp belgique laurentgbagbo</t>
  </si>
  <si>
    <t>nintendoswitch youtubesecrets vra</t>
  </si>
  <si>
    <t>cloudforms terraform rubrikbuild vra</t>
  </si>
  <si>
    <t>it vra vrops vrni</t>
  </si>
  <si>
    <t>dellemc vmware vrealize automation vra</t>
  </si>
  <si>
    <t>dellemcprotect orchestration baas vrealizesuite iwork4dell vmware automation vrealize vra</t>
  </si>
  <si>
    <t>vexpert vexpertnsx vro vra</t>
  </si>
  <si>
    <t>cloudmanagement vmware vrealize automation dellemc vra</t>
  </si>
  <si>
    <t>cloudmanagement vrealize vrealizeautomation vmware automation vra</t>
  </si>
  <si>
    <t>cloudmanagement vro vra</t>
  </si>
  <si>
    <t>polltaxes pollingtax massincarceration inequality sodomny policies laws freedombureau discrimination gentrification</t>
  </si>
  <si>
    <t>Top Words in Tweet by Count</t>
  </si>
  <si>
    <t>voting rights people s one greatest expansions democracy vra florida</t>
  </si>
  <si>
    <t>vrealizeauto real users think vra hear honest feedback solution without</t>
  </si>
  <si>
    <t>vra real users think solution here's honest feedback without vendor</t>
  </si>
  <si>
    <t>ryanphaygood one greatest expansions democracy vra florida restored voting rights</t>
  </si>
  <si>
    <t>lwvtexas lwvtx joined lawsuit against secretary state mission empowering voters</t>
  </si>
  <si>
    <t>lwv vra texas democracy s election voter power vote via</t>
  </si>
  <si>
    <t>kherriage still seeing professional investors top calling market daily basis</t>
  </si>
  <si>
    <t>still seeing professional investors top calling market daily basis please</t>
  </si>
  <si>
    <t>exrates_me more irritating ads consensus reached verasity exrates shares story</t>
  </si>
  <si>
    <t>elections right vote everything mean nothing protect plz support paveact</t>
  </si>
  <si>
    <t>vra refresh little sad disappointed see even more 2 years</t>
  </si>
  <si>
    <t>sunwingvacay hook up plane yqm vra friday night gt tony</t>
  </si>
  <si>
    <t>millions voting rights senatorleahy upon americans living today alive before</t>
  </si>
  <si>
    <t>cpi o_oweil france la depose une tache noire dans les</t>
  </si>
  <si>
    <t>de la rezopanacom le vra et les à civ225 du</t>
  </si>
  <si>
    <t>march washington mahalia jackson sings two hymns via youtube doesn</t>
  </si>
  <si>
    <t>awmsdreams march washington mahalia jackson sings two hymns via youtube</t>
  </si>
  <si>
    <t>sam_perrin viewfrommyoffice today great vra vro workshops want discuss anything</t>
  </si>
  <si>
    <t>thom_hartmann conservatives supreme court investigated fbi promised something rule favor</t>
  </si>
  <si>
    <t>vmware start automation journey vrealizeautomation vra detailed installation configuration series</t>
  </si>
  <si>
    <t>lwv lwvtexas texas joins lawsuit combat voter suppression league women</t>
  </si>
  <si>
    <t>sivasankargnv start automation journey vmware vrealizeautomation vra detailed installation configuration</t>
  </si>
  <si>
    <t>dream mall lebanon interior rendering visualization architecture design interiordesign florida</t>
  </si>
  <si>
    <t>vra nintendoswitch via 11 upcoming games youtubesecrets modern combat blackout</t>
  </si>
  <si>
    <t>yu_kitajo おそらく300回以上聴いてるこの曲 時代を共にしてきた戦友でもあり 僕の中での最強メロディックバンドであります spread スプレッド vra</t>
  </si>
  <si>
    <t>introducing blueprint expressions cloud assembly vra vro</t>
  </si>
  <si>
    <t>000 bgronas know vmware themselves create destroy 1 300 vms</t>
  </si>
  <si>
    <t>motor industry more vra representing factory forecourt one respected voices</t>
  </si>
  <si>
    <t>fairvote rankedchoicevoting increased representation women people color many places used</t>
  </si>
  <si>
    <t>rankedchoicevoting increased representation women people color many places used looked</t>
  </si>
  <si>
    <t>lies whitaker more votingrightsact gutted scotus restore vra whitakerhearing housejudiciarycommittee</t>
  </si>
  <si>
    <t>o_oweil civ225 guillaume soro dit au revoir l'assemblee nationale bord</t>
  </si>
  <si>
    <t>le cfa palabre de 14pays o_oweil l'italie fait ou sont</t>
  </si>
  <si>
    <t>wao atmrma vra action</t>
  </si>
  <si>
    <t>day electiondayholiday senfeinstein senkamalaharris repannaeshoo s make happen swap out</t>
  </si>
  <si>
    <t>de violence il y une joie vivre sans toi politique</t>
  </si>
  <si>
    <t>senwhitehouse vra citizensunited</t>
  </si>
  <si>
    <t>venomredasia 1k series today fill ins venom spectrum timetoconquer vra</t>
  </si>
  <si>
    <t>vra done long night already midnight here installing vrealize automation</t>
  </si>
  <si>
    <t>rubrikinc self service approach make lifecycle management challenge rebeccafitzhugh explains</t>
  </si>
  <si>
    <t>make easier vra testing development monitoring tasks cloudforms terraform learn</t>
  </si>
  <si>
    <t>vrealizeops customer highlight take behind scenes look cnrs renewed infrastructure</t>
  </si>
  <si>
    <t>renewed infrastructure vra vrops vrni kicking 2019 right foot hear</t>
  </si>
  <si>
    <t>vmware s dpryor22 more users adopt vrealize automation vra dell</t>
  </si>
  <si>
    <t>more vmware automation s users adopt vrealize vra dell emc</t>
  </si>
  <si>
    <t>lwvtexas provided testimony senate s nomination committee meeting express deep</t>
  </si>
  <si>
    <t>vabvox hillaryclinton more votes anyone history except obama 2008 election</t>
  </si>
  <si>
    <t>o motivo de que gente larga algo quando largar se</t>
  </si>
  <si>
    <t>vmware more users adopt vrealize automation vra deep integration s</t>
  </si>
  <si>
    <t>more vmware users adopt vrealize automation vra dellemc dellemcprotect deep</t>
  </si>
  <si>
    <t>eaganpolice keeping kiddos safe crosswalks vra</t>
  </si>
  <si>
    <t>vra vehicle call house speed enforcement thanks walks up running</t>
  </si>
  <si>
    <t>ighpdmn vra eye 6 7 19am dad daughter weren t</t>
  </si>
  <si>
    <t>vra up stolen vehicle assisted out dispatched accident injuries 18am</t>
  </si>
  <si>
    <t>vmware roxanemody more users adopt vrealize automation vra dellemc dellemcprotect</t>
  </si>
  <si>
    <t>vra jobs digest 2 13 2019 critlibs libchat libraryjobs datalibs</t>
  </si>
  <si>
    <t>ericwolfson thingsliberalsdontsay men created equal except those want vawa vra</t>
  </si>
  <si>
    <t>zmilleson finished up vra design workshop client here omaha today</t>
  </si>
  <si>
    <t>eaganpolice everyday someone walks up offers buy whole shift coffee</t>
  </si>
  <si>
    <t>rubrikinc seamlessly integrate terraform vra cloudforms more rubrik make testing</t>
  </si>
  <si>
    <t>eaganpolice well made inside minimal damage door vra</t>
  </si>
  <si>
    <t>stop watching uefa champions league vra work realmadrid</t>
  </si>
  <si>
    <t>eaganpolice vehicle left running apartment building s parking lot driver</t>
  </si>
  <si>
    <t>vmware more s automation users adopt vrealize vra dell emc</t>
  </si>
  <si>
    <t>vmware s more users adopt vrealize automation vra dell emc</t>
  </si>
  <si>
    <t>lwvtexas naturalized citizen right vote participate fully democracy know excited</t>
  </si>
  <si>
    <t>vrealizeauto someone more developer friendly experience creating vro vra content</t>
  </si>
  <si>
    <t>ighpdmn officer meade going first vra today ll caught up</t>
  </si>
  <si>
    <t>thanks people enjoy vra</t>
  </si>
  <si>
    <t>vrlcm updated patch meta data saw hf3 available vra 7</t>
  </si>
  <si>
    <t>server vra virtualjad hey mate possible plug centralized syslog case</t>
  </si>
  <si>
    <t>à o_oweil civ225 la dictature enlevé divo samedi dernier par</t>
  </si>
  <si>
    <t>articsun1 katty kay asked rev dr barber hypocritical christians break</t>
  </si>
  <si>
    <t>morning_joe morningmika loved segment revdrbarber spoke truth thanks senatemajldr needs</t>
  </si>
  <si>
    <t>racial discrimination voting clearly continues commitment restore vra importantly hr1</t>
  </si>
  <si>
    <t>organizations employ power puppet enterprise sovlabs offers integration extensibility combine</t>
  </si>
  <si>
    <t>nominate texastribune alexazura votingrights hero dogged reporting expose voterpurge whitley</t>
  </si>
  <si>
    <t>vrealizeauto vra vro someone more developer friendly experience creating content</t>
  </si>
  <si>
    <t>arimelber commentary dem pres declare emergency healthcare guns climate mildly</t>
  </si>
  <si>
    <t>vrealizeauto scale development efficiently vro vra here's</t>
  </si>
  <si>
    <t>dhs realdonaldtrump gut task forces makes sure interference election system</t>
  </si>
  <si>
    <t>o_oweil civ225 soro le la yako et les dit mon</t>
  </si>
  <si>
    <t>7 5 co vra cloud premise management new automation stillthe</t>
  </si>
  <si>
    <t>exercise rehabilitation sport great speak physiology course active lifestyle rehabilitationmedicine</t>
  </si>
  <si>
    <t>many gva ams awesome week talking automation monitoring security topics</t>
  </si>
  <si>
    <t>4 15pm middle february amazing day sunny vra valeroyal abbey</t>
  </si>
  <si>
    <t>smart way restore vra strip out provisions limited application those</t>
  </si>
  <si>
    <t>texas lwvtexas history reveals true voter fraud according handbook great</t>
  </si>
  <si>
    <t>vrealizeauto watch quick video sneak peek behind doors crns renewed</t>
  </si>
  <si>
    <t>vrealizeauto vra vra4u</t>
  </si>
  <si>
    <t>join several agencies another statewide vra tomorrow feb 16 beginning</t>
  </si>
  <si>
    <t>osseopd join several agencies another statewide vra tomorrow feb 16</t>
  </si>
  <si>
    <t>200 kherriage dow jones 425 points dj s p 500</t>
  </si>
  <si>
    <t>vote redbonegirl175 presentlaw joycewhitevance s vra votingrightsact question non citizens</t>
  </si>
  <si>
    <t>2012 voter fraud debunked republicans passing racist voterid laws vra</t>
  </si>
  <si>
    <t>sbingcb rights matter never know going need edward snowden hra</t>
  </si>
  <si>
    <t>vra kak kupit барахолка красноярского края твой мозг не будет</t>
  </si>
  <si>
    <t>vmware vra users vrealizeauto ranked top cloudmanagement tool real think</t>
  </si>
  <si>
    <t>vmware vra users automation s vrealizeauto ranked top cloudmanagement tool</t>
  </si>
  <si>
    <t>lwvtexas hr1 comprises bold transformative set reforms strengthen democracy return</t>
  </si>
  <si>
    <t>stanthonypolice ride day follow here search mncopsvra agencies participating today</t>
  </si>
  <si>
    <t>day follow ride here search mncopsvra agencies participating today night</t>
  </si>
  <si>
    <t>follow mncopsvra agencies stanthonypolice ride day here search participating today</t>
  </si>
  <si>
    <t>vrealizeauto vra here's watch quick video sneak peek behind doors</t>
  </si>
  <si>
    <t>cfa les le o_oweil dramane et macky seuls defendre la</t>
  </si>
  <si>
    <t>vrealizeauto vra ranked top cloudmanagement tool real users think solution</t>
  </si>
  <si>
    <t>concerned voting rights call voter hotline 833 336 vote visit</t>
  </si>
  <si>
    <t>vote adjordan concerned voting rights call voter hotline 833 336</t>
  </si>
  <si>
    <t>vra police statewide host virtual ride alongs via youtube</t>
  </si>
  <si>
    <t>wyomingpd vra police statewide host virtual ride alongs via youtube</t>
  </si>
  <si>
    <t>ride mncopsvra think minnesota's state wide virtual along fantastic thing</t>
  </si>
  <si>
    <t>bluewalkpoconos think minnesota's state wide virtual ride along fantastic thing</t>
  </si>
  <si>
    <t>rubrikinc make testing development monitoring tasks easier seamless vra cloudforms</t>
  </si>
  <si>
    <t>know ariberman vacation already heard news mississippi gets corrected giveustheballot</t>
  </si>
  <si>
    <t>sisterdistcasac know ariberman vacation already heard news mississippi</t>
  </si>
  <si>
    <t>passed vcp7 cma exam today w00t vmware vcp vra</t>
  </si>
  <si>
    <t>400 yrs slavery jimcrow blackcodes segregation gerrymandering killercops vra kkk</t>
  </si>
  <si>
    <t>rubrikinc make easier vra testing development monitoring tasks seamless cloudforms</t>
  </si>
  <si>
    <t>Top Words in Tweet by Salience</t>
  </si>
  <si>
    <t>real users think solution here's honest feedback without vendor bias</t>
  </si>
  <si>
    <t>vote hr1 fraud s power democracy via texastribune lawsuit voters</t>
  </si>
  <si>
    <t>dj 200 continue kherriage wa dow jones 425 points s</t>
  </si>
  <si>
    <t>maleng_art prot protecting american votes act mandates paper ballots risk</t>
  </si>
  <si>
    <t>refresh little sad disappointed see even more 2 years vmwarephoton</t>
  </si>
  <si>
    <t>du à cfa le les des pas k ne au</t>
  </si>
  <si>
    <t>modern combat blackout preview youtube let's discuds newest emily rogers</t>
  </si>
  <si>
    <t>done long night already midnight here installing vrealize automation 7</t>
  </si>
  <si>
    <t>more seamless integrations seamlessly integrate rubrik efficient self service approach</t>
  </si>
  <si>
    <t>kicking 2019 right foot hear crns customer highlight take behind</t>
  </si>
  <si>
    <t>s roxanemody dellemc dellemcprotect dpryor22 dell emc user interface vmware</t>
  </si>
  <si>
    <t>vehicle house walks up s driver water slow call speed</t>
  </si>
  <si>
    <t>eye 6 7 19am dad daughter weren t seeing both</t>
  </si>
  <si>
    <t>stolen vehicle out alarm eye 6 up assisted dispatched accident</t>
  </si>
  <si>
    <t>becomes important read dellemcprotect orchestration baas vrealizesuite iwork4dell dpryor22 vmware</t>
  </si>
  <si>
    <t>dpryor22 interface cliffdepuy interfa vmware s more users adopt vrealize</t>
  </si>
  <si>
    <t>server virtualjad hey mate possible plug centralized syslog case log</t>
  </si>
  <si>
    <t>someone more developer friendly experience creating content learn visual studio</t>
  </si>
  <si>
    <t>yako la et les dit mon une interrogation cher sorokguillaume</t>
  </si>
  <si>
    <t>williesband 2012 voter fraud debunked republicans passing racist voterid laws</t>
  </si>
  <si>
    <t>vmware vrealizeauto ranked top cloudmanagement tool real think solution here's</t>
  </si>
  <si>
    <t>s vmware vrealizeauto ranked top cloudmanagement tool real think solution</t>
  </si>
  <si>
    <t>stanthonypolice ride day here search participating today osseopd join several</t>
  </si>
  <si>
    <t>watch quick video sneak peek behind doors crns renewed infrastructure</t>
  </si>
  <si>
    <t>think minnesota's state wide virtual along fantastic thing helps people</t>
  </si>
  <si>
    <t>under â polltaxes usaapartheid pollingtax massincarceration inequality sodomny usaapartheidðÿ ºðÿ</t>
  </si>
  <si>
    <t>testing development monitoring tasks seamless cloudforms terraform integrations learn rubrikbuild</t>
  </si>
  <si>
    <t>Top Word Pairs in Tweet by Count</t>
  </si>
  <si>
    <t>vrealizeauto,real  real,users  users,think  think,vra  vra,hear  hear,honest  honest,feedback  feedback,solution  solution,without  without,vendor</t>
  </si>
  <si>
    <t>real,users  users,think  honest,feedback  without,vendor  vendor,bias  vro,vra  watch,quick  quick,video  video,sneak  sneak,peek</t>
  </si>
  <si>
    <t>ryanphaygood,one  one,greatest  greatest,expansions  expansions,democracy  democracy,vra  vra,florida  florida,restored  restored,voting  voting,rights  rights,1</t>
  </si>
  <si>
    <t>lwvtexas,lwvtx  lwvtx,joined  joined,lawsuit  lawsuit,against  against,secretary  secretary,state  state,mission  mission,empowering  empowering,voters  voters,defending</t>
  </si>
  <si>
    <t>lwv,vra  via,texastribune  political,power  lwvtexas,provided  provided,testimony  testimony,senate  senate,s  s,nomination  nomination,committee  committee,meeting</t>
  </si>
  <si>
    <t>kherriage,still  still,seeing  seeing,professional  professional,investors  investors,top  top,calling  calling,market  market,daily  daily,basis  basis,please</t>
  </si>
  <si>
    <t>exrates_me,more  more,irritating  irritating,ads  ads,consensus  consensus,reached  reached,verasity  verasity,exrates  exrates,shares  shares,story  story,vra</t>
  </si>
  <si>
    <t>right,vote  vote,everything  everything,mean  mean,nothing  nothing,protect  protect,elections  elections,plz  plz,support  support,paveact  maleng_art,right</t>
  </si>
  <si>
    <t>little,sad  sad,disappointed  disappointed,see  see,even  even,more  more,2  2,years  years,vmwarephoton  vmwarephoton,still  still,vra</t>
  </si>
  <si>
    <t>sunwingvacay,hook  hook,up  up,plane  plane,yqm  yqm,vra  vra,friday  friday,night  night,gt  gt,tony  tony,letsgettothebeach</t>
  </si>
  <si>
    <t>voting,rights  senatorleahy,millions  millions,upon  upon,millions  millions,americans  americans,living  living,today  today,alive  alive,before  before,voting</t>
  </si>
  <si>
    <t>o_oweil,cpi  cpi,france  france,la  la,cpi  cpi,depose  depose,une  une,tache  tache,noire  noire,dans  dans,les</t>
  </si>
  <si>
    <t>vra,rezopanacom  de,la  la,monnaie  dramane,ouattara  le,cfa  à,la  de,son  sur,le  pas,ocampo  aux,ivoiriens</t>
  </si>
  <si>
    <t>march,washington  washington,mahalia  mahalia,jackson  jackson,sings  sings,two  two,hymns  hymns,via  via,youtube  youtube,doesn  doesn,t</t>
  </si>
  <si>
    <t>awmsdreams,march  march,washington  washington,mahalia  mahalia,jackson  jackson,sings  sings,two  two,hymns  hymns,via  via,youtube  youtube,doesn</t>
  </si>
  <si>
    <t>viewfrommyoffice,today  today,great  great,vra  vra,vro  vro,workshops  workshops,want  want,discuss  discuss,anything  anything,automation  automation,touch</t>
  </si>
  <si>
    <t>sam_perrin,viewfrommyoffice  viewfrommyoffice,today  today,great  great,vra  vra,vro  vro,workshops  workshops,want  want,discuss  discuss,anything  anything,automation</t>
  </si>
  <si>
    <t>thom_hartmann,conservatives  conservatives,supreme  supreme,court  court,investigated  investigated,fbi  fbi,promised  promised,something  something,rule  rule,favor  favor,citizensunited</t>
  </si>
  <si>
    <t>start,automation  automation,journey  journey,vmware  vmware,vrealizeautomation  vrealizeautomation,vra  vra,detailed  detailed,installation  installation,configuration  configuration,series  series,vmware</t>
  </si>
  <si>
    <t>lwvtexas,lwv  lwv,texas  texas,joins  joins,lawsuit  lawsuit,combat  combat,voter  voter,suppression  suppression,league  league,women  women,voters</t>
  </si>
  <si>
    <t>sivasankargnv,start  start,automation  automation,journey  journey,vmware  vmware,vrealizeautomation  vrealizeautomation,vra  vra,detailed  detailed,installation  installation,configuration</t>
  </si>
  <si>
    <t>dream,mall  mall,lebanon  lebanon,interior  interior,rendering  rendering,visualization  visualization,architecture  architecture,design  design,interiordesign  interiordesign,florida  florida,orlando</t>
  </si>
  <si>
    <t>modern,combat  combat,blackout  blackout,preview  preview,nintendoswitch  nintendoswitch,via  via,youtube  youtube,vra  let's,discuds  discuds,newest  newest,emily</t>
  </si>
  <si>
    <t>yu_kitajo,おそらく300回以上聴いてるこの曲  おそらく300回以上聴いてるこの曲,時代を共にしてきた戦友でもあり  時代を共にしてきた戦友でもあり,僕の中での最強メロディックバンドであります  僕の中での最強メロディックバンドであります,spread  spread,スプレッド  スプレッド,vra</t>
  </si>
  <si>
    <t>introducing,blueprint  blueprint,expressions  expressions,cloud  cloud,assembly  assembly,vra  vra,vro</t>
  </si>
  <si>
    <t>bgronas,know  know,vmware  vmware,themselves  themselves,create  create,destroy  destroy,1  1,300  300,000  000,vms  vms,185</t>
  </si>
  <si>
    <t>motor,industry  vra,representing  representing,motor  industry,factory  factory,forecourt  forecourt,one  one,respected  respected,voices  voices,motor  industry,represent</t>
  </si>
  <si>
    <t>fairvote,rankedchoicevoting  rankedchoicevoting,increased  increased,representation  representation,women  women,people  people,color  color,many  many,places  places,used  used,l</t>
  </si>
  <si>
    <t>rankedchoicevoting,increased  increased,representation  representation,women  women,people  people,color  color,many  many,places  places,used  used,looked  looked,resolve</t>
  </si>
  <si>
    <t>whitaker,lies  lies,lies  lies,more  more,lies  lies,votingrightsact  votingrightsact,gutted  gutted,scotus  scotus,restore  restore,vra  vra,whitakerhearing</t>
  </si>
  <si>
    <t>o_oweil,civ225  civ225,guillaume  guillaume,soro  soro,dit  dit,au  au,revoir  revoir,l'assemblee  l'assemblee,nationale  nationale,bord  bord,d'une</t>
  </si>
  <si>
    <t>de,14pays  o_oweil,cfa  cfa,l'italie  l'italie,fait  fait,palabre  palabre,de  14pays,ou  ou,sont  sont,ils  ils,dpuis</t>
  </si>
  <si>
    <t>wao,wao  wao,atmrma  atmrma,vra  vra,action</t>
  </si>
  <si>
    <t>electiondayholiday,senfeinstein  senfeinstein,senkamalaharris  senkamalaharris,repannaeshoo  repannaeshoo,s  s,make  make,happen  happen,swap  swap,out  out,columbus  columbus,day</t>
  </si>
  <si>
    <t>violence,il  il,y  y,une  une,joie  joie,de  de,vivre  vivre,sans  sans,toi  toi,politique  politique,à</t>
  </si>
  <si>
    <t>senwhitehouse,vra  vra,citizensunited</t>
  </si>
  <si>
    <t>venomredasia,1k  1k,series  series,today  today,fill  fill,ins  ins,venom  venom,spectrum  spectrum,timetoconquer  timetoconquer,vra</t>
  </si>
  <si>
    <t>done,vra  long,night  night,already  already,midnight  midnight,here  here,installing  installing,vrealize  vrealize,automation  automation,vra  vra,7</t>
  </si>
  <si>
    <t>rubrikinc,self  self,service  service,approach  approach,make  make,lifecycle  lifecycle,management  management,challenge  challenge,rebeccafitzhugh  rebeccafitzhugh,explains  explains,using</t>
  </si>
  <si>
    <t>make,testing  testing,development  development,monitoring  monitoring,tasks  tasks,easier  vra,cloudforms  learn,rubrikbuild  easier,seamless  seamless,vra  cloudforms,terraform</t>
  </si>
  <si>
    <t>vrealizeops,customer  customer,highlight  highlight,take  take,behind  behind,scenes  scenes,look  look,cnrs  cnrs,renewed  renewed,infrastructure  infrastructure,vrops</t>
  </si>
  <si>
    <t>renewed,infrastructure  kicking,2019  2019,right  right,foot  foot,hear  hear,crns  crns,renewed  infrastructure,vra  vra,vrops  vrops,vrni</t>
  </si>
  <si>
    <t>dpryor22,more  more,users  users,adopt  adopt,vmware  vmware,vmware  vmware,vrealize  vrealize,automation  automation,vra  vra,dell  dell,emc</t>
  </si>
  <si>
    <t>more,users  users,adopt  adopt,vmware  vmware,vmware  vmware,vrealize  vrealize,automation  automation,vra  vra,dell  dell,emc  emc,s</t>
  </si>
  <si>
    <t>lwvtexas,lwvtexas  lwvtexas,provided  provided,testimony  testimony,senate  senate,s  s,nomination  nomination,committee  committee,meeting  meeting,express  express,deep</t>
  </si>
  <si>
    <t>vabvox,hillaryclinton  hillaryclinton,more  more,votes  votes,anyone  anyone,history  history,except  except,obama  obama,2008  2008,election  election,subverted</t>
  </si>
  <si>
    <t>o,motivo  motivo,de  gente,larga  larga,algo  algo,quando  quando,o  de,largar  largar,se  se,torna  torna,mais</t>
  </si>
  <si>
    <t>more,users  users,adopt  adopt,vmware  vmware,vmware  vmware,vrealize  vrealize,automation  automation,vra  deep,integration  integration,vmware  roxanemody,more</t>
  </si>
  <si>
    <t>more,users  users,adopt  adopt,vmware  vmware,vmware  vmware,vrealize  vrealize,automation  automation,vra  vra,dellemc  dellemc,dellemcprotect  dellemcprotect,deep</t>
  </si>
  <si>
    <t>eaganpolice,keeping  keeping,kiddos  kiddos,safe  safe,crosswalks  crosswalks,vra</t>
  </si>
  <si>
    <t>speed,enforcement  foreclosed,house  attempt,more  more,speed  enforcement,near  near,school  school,zones  zones,afternoon  afternoon,caffeine  caffeine,thanks</t>
  </si>
  <si>
    <t>ighpdmn,7  7,19am  19am,dad  dad,daughter  daughter,weren  weren,t  t,seeing  seeing,eye  eye,eye  eye,both</t>
  </si>
  <si>
    <t>4,00pm  00pm,took  took,report  report,possible  possible,theft  theft,medication  medication,time  time,catch  catch,up  up,reports</t>
  </si>
  <si>
    <t>roxanemody,more  more,users  users,adopt  adopt,vmware  vmware,vmware  vmware,vrealize  vrealize,automation  automation,vra  vra,dellemc  dellemc,dellemcprotect</t>
  </si>
  <si>
    <t>quartaligadajusticasdv,quartadetremurasdv  quartadetremurasdv,quartaelitedosdv  quartaelitedosdv,vrá</t>
  </si>
  <si>
    <t>vra,jobs  jobs,digest  digest,2  2,13  13,2019  2019,critlibs  critlibs,libchat  libchat,libraryjobs  libraryjobs,datalibs  datalibs,hireme</t>
  </si>
  <si>
    <t>ericwolfson,thingsliberalsdontsay  thingsliberalsdontsay,men  men,created  created,equal  equal,except  except,those  those,want  want,vawa  vawa,vra  vra,dreamact</t>
  </si>
  <si>
    <t>zmilleson,finished  finished,up  up,vra  vra,design  design,workshop  workshop,client  client,here  here,omaha  omaha,today  today,lots</t>
  </si>
  <si>
    <t>eaganpolice,everyday  everyday,someone  someone,walks  walks,up  up,offers  offers,buy  buy,whole  whole,shift  shift,coffee  coffee,speed</t>
  </si>
  <si>
    <t>rubrikinc,seamlessly  seamlessly,integrate  integrate,terraform  terraform,vra  vra,cloudforms  cloudforms,more  more,rubrik  rubrik,make  make,testing  testing,development</t>
  </si>
  <si>
    <t>eaganpolice,well  well,made  made,inside  inside,minimal  minimal,damage  damage,door  door,vra</t>
  </si>
  <si>
    <t>stop,watching  watching,uefa  uefa,champions  champions,league  league,vra  vra,work  work,realmadrid</t>
  </si>
  <si>
    <t>eaganpolice,vehicle  vehicle,left  left,running  running,apartment  apartment,building  building,s  s,parking  parking,lot  lot,driver  driver,found</t>
  </si>
  <si>
    <t>lwvtexas,naturalized  naturalized,citizen  citizen,right  right,vote  vote,participate  participate,fully  fully,democracy  democracy,know  know,excited  excited,ready</t>
  </si>
  <si>
    <t>vrealizeauto,someone  someone,more  more,developer  developer,friendly  friendly,experience  experience,creating  creating,vro  vro,vra  vra,content  content,learn</t>
  </si>
  <si>
    <t>ighpdmn,officer  officer,meade  meade,going  going,first  first,vra  vra,today  today,ll  ll,caught  caught,up  up,morning</t>
  </si>
  <si>
    <t>thanks,people  people,enjoy  enjoy,vra</t>
  </si>
  <si>
    <t>updated,patch  patch,meta  meta,data  data,vrlcm  vrlcm,saw  saw,hf3  hf3,available  available,vra  vra,7  7,5</t>
  </si>
  <si>
    <t>virtualjad,hey  hey,mate  mate,possible  possible,plug  plug,centralized  centralized,syslog  syslog,server  server,case  case,log  log,insight</t>
  </si>
  <si>
    <t>o_oweil,civ225  civ225,la  la,dictature  dictature,enlevé  enlevé,à  à,divo  divo,samedi  samedi,dernier  dernier,par  par,des</t>
  </si>
  <si>
    <t>articsun1,katty  katty,kay  kay,asked  asked,rev  rev,dr  dr,barber  barber,hypocritical  hypocritical,christians  christians,break  break,down</t>
  </si>
  <si>
    <t>morning_joe,morningmika  morningmika,loved  loved,segment  segment,revdrbarber  revdrbarber,spoke  spoke,truth  truth,thanks  thanks,senatemajldr  senatemajldr,needs  needs,fix</t>
  </si>
  <si>
    <t>racial,discrimination  discrimination,voting  voting,clearly  clearly,continues  continues,commitment  commitment,restore  restore,vra  vra,importantly  importantly,hr1  hr1,ty</t>
  </si>
  <si>
    <t>organizations,employ  employ,power  power,puppet  puppet,enterprise  enterprise,sovlabs  sovlabs,offers  offers,integration  integration,extensibility  extensibility,combine  combine,puppetize's</t>
  </si>
  <si>
    <t>texastribune,nominate  nominate,alexazura  alexazura,votingrights  votingrights,hero  hero,dogged  dogged,reporting  reporting,expose  expose,voterpurge  voterpurge,nominate  nominate,whitley</t>
  </si>
  <si>
    <t>vro,vra  vrealizeauto,someone  someone,more  more,developer  developer,friendly  friendly,experience  experience,creating  creating,vro  vra,content  content,learn</t>
  </si>
  <si>
    <t>arimelber,commentary  commentary,dem  dem,pres  pres,declare  declare,emergency  emergency,healthcare  healthcare,guns  guns,climate  climate,mildly  mildly,comical</t>
  </si>
  <si>
    <t>vrealizeauto,scale  scale,development  development,efficiently  efficiently,vro  vro,vra  vra,here's</t>
  </si>
  <si>
    <t>dhs,realdonaldtrump  realdonaldtrump,gut  gut,task  task,forces  forces,makes  makes,sure  sure,interference  interference,election  election,system  system,domestic</t>
  </si>
  <si>
    <t>o_oweil,civ225  civ225,mon  mon,yako  yako,soro  soro,et  et,une  une,interrogation  interrogation,cher  cher,sorokguillaume  sorokguillaume,yako</t>
  </si>
  <si>
    <t>7,5  vra,7  5,cloud  cloud,premise  premise,management  management,new  new,automation  automation,7  5,stillthe  stillthe,king</t>
  </si>
  <si>
    <t>great,speak  speak,exercise  exercise,physiology  physiology,rehabilitation  rehabilitation,sport  sport,course  course,active  active,lifestyle  lifestyle,exercise  exercise,sport</t>
  </si>
  <si>
    <t>gva,ams  ams,awesome  awesome,week  week,talking  talking,automation  automation,monitoring  monitoring,security  security,many  many,many  many,topics</t>
  </si>
  <si>
    <t>4,15pm  15pm,middle  middle,february  february,amazing  amazing,day  day,sunny  sunny,vra  vra,valeroyal  valeroyal,abbey  abbey,golfcourse</t>
  </si>
  <si>
    <t>smart,way  way,restore  restore,vra  vra,strip  strip,out  out,provisions  provisions,limited  limited,application  application,those  those,places</t>
  </si>
  <si>
    <t>lwvtexas,history  history,reveals  reveals,true  true,voter  voter,fraud  fraud,texas  texas,according  according,handbook  handbook,texas  texas,great</t>
  </si>
  <si>
    <t>vrealizeauto,watch  watch,quick  quick,video  video,sneak  sneak,peek  peek,behind  behind,doors  doors,crns  crns,renewed  renewed,infrastructure</t>
  </si>
  <si>
    <t>vrealizeauto,vra  vra,vra4u</t>
  </si>
  <si>
    <t>join,several  several,agencies  agencies,another  another,statewide  statewide,vra  vra,tomorrow  tomorrow,feb  feb,16  16,beginning  beginning,6pm</t>
  </si>
  <si>
    <t>osseopd,join  join,several  several,agencies  agencies,another  another,statewide  statewide,vra  vra,tomorrow  tomorrow,feb  feb,16  16,beginning</t>
  </si>
  <si>
    <t>kherriage,dow  dow,jones  jones,425  425,points  points,dj  dj,s  s,p  p,500  500,nasdaq  nasdaq,back</t>
  </si>
  <si>
    <t>redbonegirl175,presentlaw  presentlaw,joycewhitevance  joycewhitevance,s  s,vra  vra,votingrightsact  votingrightsact,question  question,non  non,citizens  citizens,t  t,register</t>
  </si>
  <si>
    <t>2012,voter  voter,fraud  fraud,debunked  debunked,republicans  republicans,passing  passing,racist  racist,voterid  voterid,laws  laws,vra  williesband,2012</t>
  </si>
  <si>
    <t>sbingcb,rights  rights,matter  matter,never  never,know  know,going  going,need  need,edward  edward,snowden  snowden,hra  hra,vra</t>
  </si>
  <si>
    <t>vra,kak  kak,kupit  kupit,барахолка  барахолка,красноярского  красноярского,края  края,твой  твой,мозг  мозг,не  не,будет  будет,п</t>
  </si>
  <si>
    <t>vrealizeauto,vra  vra,ranked  ranked,top  top,cloudmanagement  cloudmanagement,tool  tool,real  real,users  users,think  think,solution  solution,here's</t>
  </si>
  <si>
    <t>lwvtexas,hr1  hr1,comprises  comprises,bold  bold,transformative  transformative,set  set,reforms  reforms,strengthen  strengthen,democracy  democracy,return  return,political</t>
  </si>
  <si>
    <t>stanthonypolice,ride  ride,day  day,follow  follow,here  here,search  search,mncopsvra  mncopsvra,agencies  agencies,participating  participating,today</t>
  </si>
  <si>
    <t>ride,day  day,follow  follow,here  here,search  search,mncopsvra  mncopsvra,agencies  agencies,participating  participating,today  today,day  day,night</t>
  </si>
  <si>
    <t>stanthonypolice,ride  ride,day  day,follow  follow,here  here,search  search,mncopsvra  mncopsvra,agencies  agencies,participating  participating,today  osseopd,join</t>
  </si>
  <si>
    <t>o_oweil,cfa  cfa,dramane  dramane,et  et,macky  macky,les  les,seuls  seuls,defendre  defendre,la  la,monnaie  monnaie,coloniale</t>
  </si>
  <si>
    <t>concerned,voting  voting,rights  rights,call  call,voter  voter,hotline  hotline,833  833,336  336,vote  vote,visit  visit,vote2018</t>
  </si>
  <si>
    <t>adjordan,concerned  concerned,voting  voting,rights  rights,call  call,voter  voter,hotline  hotline,833  833,336  336,vote  vote,visit</t>
  </si>
  <si>
    <t>vra,police  police,statewide  statewide,host  host,virtual  virtual,ride  ride,alongs  alongs,via  via,youtube</t>
  </si>
  <si>
    <t>wyomingpd,vra  vra,police  police,statewide  statewide,host  host,virtual  virtual,ride  ride,alongs  alongs,via  via,youtube</t>
  </si>
  <si>
    <t>think,minnesota's  minnesota's,state  state,wide  wide,virtual  virtual,ride  ride,along  along,fantastic  fantastic,thing  thing,helps  helps,people</t>
  </si>
  <si>
    <t>bluewalkpoconos,think  think,minnesota's  minnesota's,state  state,wide  wide,virtual  virtual,ride  ride,along  along,fantastic  fantastic,thing  thing,helps</t>
  </si>
  <si>
    <t>rubrikinc,make  make,testing  testing,development  development,monitoring  monitoring,tasks  tasks,easier  easier,seamless  seamless,vra  vra,cloudforms  cloudforms,terraform</t>
  </si>
  <si>
    <t>know,ariberman  ariberman,vacation  vacation,already  already,heard  heard,news  news,mississippi  mississippi,gets  gets,corrected  corrected,giveustheballot  giveustheballot,votingrightsact</t>
  </si>
  <si>
    <t>sisterdistcasac,know  know,ariberman  ariberman,vacation  vacation,already  already,heard  heard,news  news,mississippi</t>
  </si>
  <si>
    <t>passed,vcp7  vcp7,cma  cma,exam  exam,today  today,w00t  w00t,vmware  vmware,vcp  vcp,vra</t>
  </si>
  <si>
    <t>400,yrs  killercops,vra  vra,gerrymandering  jimcrow,kkk  gerrymandering,killercops  genocide,atrocities  â,slavery  slavery,rape  rape,sodomny  blackcodes,freedmanbureau</t>
  </si>
  <si>
    <t>Top Word Pairs in Tweet by Salience</t>
  </si>
  <si>
    <t>via,texastribune  political,power  lwvtexas,provided  provided,testimony  testimony,senate  senate,s  s,nomination  nomination,committee  committee,meeting  meeting,express</t>
  </si>
  <si>
    <t>kherriage,still  hard,wa  dow,jones  jones,425  425,points  points,dj  dj,s  s,p  p,500  500,nasdaq</t>
  </si>
  <si>
    <t>maleng_art,right  paveact,prot  paveact,protecting  protecting,american  american,votes  votes,elections  elections,act  act,mandates  mandates,paper  paper,ballots</t>
  </si>
  <si>
    <t>la,monnaie  de,la  de,son  pas,ocampo  ministre,de  la,france  dramane,ouattara  le,cfa  à,la  sur,le</t>
  </si>
  <si>
    <t>easier,seamless  seamless,vra  cloudforms,terraform  terraform,integrations  integrations,learn  seamlessly,integrate  integrate,terraform  terraform,vra  cloudforms,more  more,rubrik</t>
  </si>
  <si>
    <t>kicking,2019  2019,right  right,foot  foot,hear  hear,crns  crns,renewed  infrastructure,vra  vra,vrops  vrops,vrni  customer,highlight</t>
  </si>
  <si>
    <t>roxanemody,more  vra,dellemc  dellemc,dellemcprotect  dellemcprotect,deep  dpryor22,more  vra,dell  dell,emc  emc,s  s,deep  vmware,s</t>
  </si>
  <si>
    <t>interface,becomes  becomes,more  more,more  more,important  important,read  read,more  more,dellemcprotect  dellemcprotect,automation  automation,orchestration  orchestration,baas</t>
  </si>
  <si>
    <t>dpryor22,more  user,interface  cliffdepuy,more  user,interfa  more,users  users,adopt  adopt,vmware  vmware,vmware  vmware,vrealize  vrealize,automation</t>
  </si>
  <si>
    <t>vrealizeauto,someone  someone,more  more,developer  developer,friendly  friendly,experience  experience,creating  creating,vro  vra,content  content,learn  learn,visual</t>
  </si>
  <si>
    <t>civ225,mon  mon,yako  yako,soro  soro,et  et,une  une,interrogation  interrogation,cher  cher,sorokguillaume  sorokguillaume,yako  yako,mais</t>
  </si>
  <si>
    <t>williesband,2012  2012,voter  voter,fraud  fraud,debunked  debunked,republicans  republicans,passing  passing,racist  racist,voterid  voterid,laws  laws,vra</t>
  </si>
  <si>
    <t>jimcrow,kkk  gerrymandering,killercops  genocide,atrocities  â,slavery  slavery,rape  rape,sodomny  blackcodes,freedmanbureau  yrs,usaapartheidðÿ  usaapartheidðÿ,ºðÿ  yrs,under</t>
  </si>
  <si>
    <t>Word</t>
  </si>
  <si>
    <t>began</t>
  </si>
  <si>
    <t>restoring</t>
  </si>
  <si>
    <t>actual</t>
  </si>
  <si>
    <t>inves</t>
  </si>
  <si>
    <t>people</t>
  </si>
  <si>
    <t>make</t>
  </si>
  <si>
    <t>stop</t>
  </si>
  <si>
    <t>up</t>
  </si>
  <si>
    <t>please</t>
  </si>
  <si>
    <t>embarrassing</t>
  </si>
  <si>
    <t>hard</t>
  </si>
  <si>
    <t>development</t>
  </si>
  <si>
    <t>au</t>
  </si>
  <si>
    <t>soro</t>
  </si>
  <si>
    <t>user</t>
  </si>
  <si>
    <t>sur</t>
  </si>
  <si>
    <t>dit</t>
  </si>
  <si>
    <t>know</t>
  </si>
  <si>
    <t>women</t>
  </si>
  <si>
    <t>waâ</t>
  </si>
  <si>
    <t>learn</t>
  </si>
  <si>
    <t>ouattara</t>
  </si>
  <si>
    <t>par</t>
  </si>
  <si>
    <t>il</t>
  </si>
  <si>
    <t>ce</t>
  </si>
  <si>
    <t>ne</t>
  </si>
  <si>
    <t>pas</t>
  </si>
  <si>
    <t>participating</t>
  </si>
  <si>
    <t>dell</t>
  </si>
  <si>
    <t>emc</t>
  </si>
  <si>
    <t>interface</t>
  </si>
  <si>
    <t>many</t>
  </si>
  <si>
    <t>000</t>
  </si>
  <si>
    <t>infrastructure</t>
  </si>
  <si>
    <t>t</t>
  </si>
  <si>
    <t>1</t>
  </si>
  <si>
    <t>great</t>
  </si>
  <si>
    <t>going</t>
  </si>
  <si>
    <t>places</t>
  </si>
  <si>
    <t>someone</t>
  </si>
  <si>
    <t>used</t>
  </si>
  <si>
    <t>behind</t>
  </si>
  <si>
    <t>monitoring</t>
  </si>
  <si>
    <t>avec</t>
  </si>
  <si>
    <t>back</t>
  </si>
  <si>
    <t>200</t>
  </si>
  <si>
    <t>increased</t>
  </si>
  <si>
    <t>representation</t>
  </si>
  <si>
    <t>color</t>
  </si>
  <si>
    <t>testing</t>
  </si>
  <si>
    <t>tasks</t>
  </si>
  <si>
    <t>easier</t>
  </si>
  <si>
    <t>cloudforms</t>
  </si>
  <si>
    <t>terraform</t>
  </si>
  <si>
    <t>management</t>
  </si>
  <si>
    <t>monnaie</t>
  </si>
  <si>
    <t>est</t>
  </si>
  <si>
    <t>ci</t>
  </si>
  <si>
    <t>first</t>
  </si>
  <si>
    <t>7</t>
  </si>
  <si>
    <t>c</t>
  </si>
  <si>
    <t>l</t>
  </si>
  <si>
    <t>watch</t>
  </si>
  <si>
    <t>self</t>
  </si>
  <si>
    <t>service</t>
  </si>
  <si>
    <t>using</t>
  </si>
  <si>
    <t>modern</t>
  </si>
  <si>
    <t>bord</t>
  </si>
  <si>
    <t>pdt</t>
  </si>
  <si>
    <t>pr</t>
  </si>
  <si>
    <t>fraud</t>
  </si>
  <si>
    <t>out</t>
  </si>
  <si>
    <t>week</t>
  </si>
  <si>
    <t>thanks</t>
  </si>
  <si>
    <t>une</t>
  </si>
  <si>
    <t>right</t>
  </si>
  <si>
    <t>friendly</t>
  </si>
  <si>
    <t>vehicle</t>
  </si>
  <si>
    <t>palabre</t>
  </si>
  <si>
    <t>14pays</t>
  </si>
  <si>
    <t>quick</t>
  </si>
  <si>
    <t>video</t>
  </si>
  <si>
    <t>sneak</t>
  </si>
  <si>
    <t>peek</t>
  </si>
  <si>
    <t>doors</t>
  </si>
  <si>
    <t>approach</t>
  </si>
  <si>
    <t>lifecycle</t>
  </si>
  <si>
    <t>challenge</t>
  </si>
  <si>
    <t>explains</t>
  </si>
  <si>
    <t>api</t>
  </si>
  <si>
    <t>chef</t>
  </si>
  <si>
    <t>ivoirien</t>
  </si>
  <si>
    <t>sont</t>
  </si>
  <si>
    <t>qui</t>
  </si>
  <si>
    <t>où</t>
  </si>
  <si>
    <t>fait</t>
  </si>
  <si>
    <t>aux</t>
  </si>
  <si>
    <t>dao</t>
  </si>
  <si>
    <t>guillaume</t>
  </si>
  <si>
    <t>300</t>
  </si>
  <si>
    <t>state</t>
  </si>
  <si>
    <t>statewide</t>
  </si>
  <si>
    <t>call</t>
  </si>
  <si>
    <t>ranked</t>
  </si>
  <si>
    <t>tool</t>
  </si>
  <si>
    <t>scale</t>
  </si>
  <si>
    <t>efficiently</t>
  </si>
  <si>
    <t>shift</t>
  </si>
  <si>
    <t>dj</t>
  </si>
  <si>
    <t>500</t>
  </si>
  <si>
    <t>new</t>
  </si>
  <si>
    <t>l'assemblee</t>
  </si>
  <si>
    <t>nationale</t>
  </si>
  <si>
    <t>d'une</t>
  </si>
  <si>
    <t>fiat</t>
  </si>
  <si>
    <t>one</t>
  </si>
  <si>
    <t>developer</t>
  </si>
  <si>
    <t>experience</t>
  </si>
  <si>
    <t>creating</t>
  </si>
  <si>
    <t>content</t>
  </si>
  <si>
    <t>visual</t>
  </si>
  <si>
    <t>studio</t>
  </si>
  <si>
    <t>offers</t>
  </si>
  <si>
    <t>morning</t>
  </si>
  <si>
    <t>walks</t>
  </si>
  <si>
    <t>speed</t>
  </si>
  <si>
    <t>enforcement</t>
  </si>
  <si>
    <t>l'italie</t>
  </si>
  <si>
    <t>ils</t>
  </si>
  <si>
    <t>seamless</t>
  </si>
  <si>
    <t>integrations</t>
  </si>
  <si>
    <t>protect</t>
  </si>
  <si>
    <t>2</t>
  </si>
  <si>
    <t>ocampo</t>
  </si>
  <si>
    <t>ou</t>
  </si>
  <si>
    <t>pquoi</t>
  </si>
  <si>
    <t>tu</t>
  </si>
  <si>
    <t>ivoiriens</t>
  </si>
  <si>
    <t>continue</t>
  </si>
  <si>
    <t>je</t>
  </si>
  <si>
    <t>ki</t>
  </si>
  <si>
    <t>terre</t>
  </si>
  <si>
    <t>ministre</t>
  </si>
  <si>
    <t>votingrightsact</t>
  </si>
  <si>
    <t>virtual</t>
  </si>
  <si>
    <t>witho</t>
  </si>
  <si>
    <t>another</t>
  </si>
  <si>
    <t>hr1</t>
  </si>
  <si>
    <t>dow</t>
  </si>
  <si>
    <t>jones</t>
  </si>
  <si>
    <t>425</t>
  </si>
  <si>
    <t>points</t>
  </si>
  <si>
    <t>p</t>
  </si>
  <si>
    <t>nasdaq</t>
  </si>
  <si>
    <t>above</t>
  </si>
  <si>
    <t>moving</t>
  </si>
  <si>
    <t>averages</t>
  </si>
  <si>
    <t>yes</t>
  </si>
  <si>
    <t>dma</t>
  </si>
  <si>
    <t>matters</t>
  </si>
  <si>
    <t>restore</t>
  </si>
  <si>
    <t>those</t>
  </si>
  <si>
    <t>caught</t>
  </si>
  <si>
    <t>cloud</t>
  </si>
  <si>
    <t>support</t>
  </si>
  <si>
    <t>faut</t>
  </si>
  <si>
    <t>yako</t>
  </si>
  <si>
    <t>mais</t>
  </si>
  <si>
    <t>revoir</t>
  </si>
  <si>
    <t>l'ex</t>
  </si>
  <si>
    <t>rebelle</t>
  </si>
  <si>
    <t>pan</t>
  </si>
  <si>
    <t>pèse</t>
  </si>
  <si>
    <t>hear</t>
  </si>
  <si>
    <t>without</t>
  </si>
  <si>
    <t>vendor</t>
  </si>
  <si>
    <t>bias</t>
  </si>
  <si>
    <t>joined</t>
  </si>
  <si>
    <t>against</t>
  </si>
  <si>
    <t>droit</t>
  </si>
  <si>
    <t>driver</t>
  </si>
  <si>
    <t>everyday</t>
  </si>
  <si>
    <t>buy</t>
  </si>
  <si>
    <t>whole</t>
  </si>
  <si>
    <t>coffee</t>
  </si>
  <si>
    <t>league</t>
  </si>
  <si>
    <t>things</t>
  </si>
  <si>
    <t>want</t>
  </si>
  <si>
    <t>everything</t>
  </si>
  <si>
    <t>eye</t>
  </si>
  <si>
    <t>6</t>
  </si>
  <si>
    <t>house</t>
  </si>
  <si>
    <t>themselves</t>
  </si>
  <si>
    <t>create</t>
  </si>
  <si>
    <t>destroy</t>
  </si>
  <si>
    <t>vms</t>
  </si>
  <si>
    <t>185</t>
  </si>
  <si>
    <t>containers</t>
  </si>
  <si>
    <t>reality</t>
  </si>
  <si>
    <t>long</t>
  </si>
  <si>
    <t>combat</t>
  </si>
  <si>
    <t>sous</t>
  </si>
  <si>
    <t>rubrikbuild</t>
  </si>
  <si>
    <t>makes</t>
  </si>
  <si>
    <t>laws</t>
  </si>
  <si>
    <t>discrimination</t>
  </si>
  <si>
    <t>genocide</t>
  </si>
  <si>
    <t>atrocities</t>
  </si>
  <si>
    <t>rape</t>
  </si>
  <si>
    <t>freedmanbureau</t>
  </si>
  <si>
    <t>time</t>
  </si>
  <si>
    <t>â</t>
  </si>
  <si>
    <t>c'est</t>
  </si>
  <si>
    <t>coloniale</t>
  </si>
  <si>
    <t>seuls</t>
  </si>
  <si>
    <t>moment</t>
  </si>
  <si>
    <t>pays</t>
  </si>
  <si>
    <t>quand</t>
  </si>
  <si>
    <t>été</t>
  </si>
  <si>
    <t>k'il</t>
  </si>
  <si>
    <t>jamais</t>
  </si>
  <si>
    <t>pourtant</t>
  </si>
  <si>
    <t>même</t>
  </si>
  <si>
    <t>dernier</t>
  </si>
  <si>
    <t>lui</t>
  </si>
  <si>
    <t>2020</t>
  </si>
  <si>
    <t>gbagbo</t>
  </si>
  <si>
    <t>armes</t>
  </si>
  <si>
    <t>veut</t>
  </si>
  <si>
    <t>eburnie</t>
  </si>
  <si>
    <t>allassane</t>
  </si>
  <si>
    <t>prison</t>
  </si>
  <si>
    <t>charnier</t>
  </si>
  <si>
    <t>selon</t>
  </si>
  <si>
    <t>souhaite</t>
  </si>
  <si>
    <t>jr</t>
  </si>
  <si>
    <t>cher</t>
  </si>
  <si>
    <t>already</t>
  </si>
  <si>
    <t>heard</t>
  </si>
  <si>
    <t>along</t>
  </si>
  <si>
    <t>join</t>
  </si>
  <si>
    <t>several</t>
  </si>
  <si>
    <t>tomorrow</t>
  </si>
  <si>
    <t>feb</t>
  </si>
  <si>
    <t>16</t>
  </si>
  <si>
    <t>beginning</t>
  </si>
  <si>
    <t>6pm</t>
  </si>
  <si>
    <t>night</t>
  </si>
  <si>
    <t>political</t>
  </si>
  <si>
    <t>matter</t>
  </si>
  <si>
    <t>never</t>
  </si>
  <si>
    <t>need</t>
  </si>
  <si>
    <t>edward</t>
  </si>
  <si>
    <t>snowden</t>
  </si>
  <si>
    <t>hra</t>
  </si>
  <si>
    <t>netneutrality</t>
  </si>
  <si>
    <t>gre</t>
  </si>
  <si>
    <t>reveals</t>
  </si>
  <si>
    <t>true</t>
  </si>
  <si>
    <t>according</t>
  </si>
  <si>
    <t>handbook</t>
  </si>
  <si>
    <t>historical</t>
  </si>
  <si>
    <t>resource</t>
  </si>
  <si>
    <t>way</t>
  </si>
  <si>
    <t>co</t>
  </si>
  <si>
    <t>qd</t>
  </si>
  <si>
    <t>comme</t>
  </si>
  <si>
    <t>côte</t>
  </si>
  <si>
    <t>d'ivoire</t>
  </si>
  <si>
    <t>pvoir</t>
  </si>
  <si>
    <t>d'eburnie</t>
  </si>
  <si>
    <t>restored</t>
  </si>
  <si>
    <t>well</t>
  </si>
  <si>
    <t>citizensunited</t>
  </si>
  <si>
    <t>senate</t>
  </si>
  <si>
    <t>secretary</t>
  </si>
  <si>
    <t>mission</t>
  </si>
  <si>
    <t>empowering</t>
  </si>
  <si>
    <t>defending</t>
  </si>
  <si>
    <t>down</t>
  </si>
  <si>
    <t>little</t>
  </si>
  <si>
    <t>bit</t>
  </si>
  <si>
    <t>possible</t>
  </si>
  <si>
    <t>officer</t>
  </si>
  <si>
    <t>meade</t>
  </si>
  <si>
    <t>ll</t>
  </si>
  <si>
    <t>shortly</t>
  </si>
  <si>
    <t>becomes</t>
  </si>
  <si>
    <t>important</t>
  </si>
  <si>
    <t>read</t>
  </si>
  <si>
    <t>running</t>
  </si>
  <si>
    <t>car</t>
  </si>
  <si>
    <t>seamlessly</t>
  </si>
  <si>
    <t>integrate</t>
  </si>
  <si>
    <t>rubrik</t>
  </si>
  <si>
    <t>inside</t>
  </si>
  <si>
    <t>design</t>
  </si>
  <si>
    <t>2019</t>
  </si>
  <si>
    <t>stolen</t>
  </si>
  <si>
    <t>11</t>
  </si>
  <si>
    <t>dispatched</t>
  </si>
  <si>
    <t>accident</t>
  </si>
  <si>
    <t>injuries</t>
  </si>
  <si>
    <t>18am</t>
  </si>
  <si>
    <t>medical</t>
  </si>
  <si>
    <t>keeping</t>
  </si>
  <si>
    <t>kiddos</t>
  </si>
  <si>
    <t>safe</t>
  </si>
  <si>
    <t>crosswalks</t>
  </si>
  <si>
    <t>grab</t>
  </si>
  <si>
    <t>customer</t>
  </si>
  <si>
    <t>highlight</t>
  </si>
  <si>
    <t>take</t>
  </si>
  <si>
    <t>scenes</t>
  </si>
  <si>
    <t>look</t>
  </si>
  <si>
    <t>series</t>
  </si>
  <si>
    <t>buzz</t>
  </si>
  <si>
    <t>ont</t>
  </si>
  <si>
    <t>dpuis</t>
  </si>
  <si>
    <t>20janv</t>
  </si>
  <si>
    <t>régime</t>
  </si>
  <si>
    <t>italien</t>
  </si>
  <si>
    <t>mal</t>
  </si>
  <si>
    <t>wao</t>
  </si>
  <si>
    <t>lies</t>
  </si>
  <si>
    <t>million</t>
  </si>
  <si>
    <t>discuss</t>
  </si>
  <si>
    <t>florida</t>
  </si>
  <si>
    <t>joins</t>
  </si>
  <si>
    <t>suppression</t>
  </si>
  <si>
    <t>anything</t>
  </si>
  <si>
    <t>nom</t>
  </si>
  <si>
    <t>peut</t>
  </si>
  <si>
    <t>avoir</t>
  </si>
  <si>
    <t>sa</t>
  </si>
  <si>
    <t>cei</t>
  </si>
  <si>
    <t>acquitté</t>
  </si>
  <si>
    <t>dans</t>
  </si>
  <si>
    <t>ads</t>
  </si>
  <si>
    <t>exrates</t>
  </si>
  <si>
    <t>driven</t>
  </si>
  <si>
    <t>provision</t>
  </si>
  <si>
    <t>workloads</t>
  </si>
  <si>
    <t>under</t>
  </si>
  <si>
    <t>polltaxes</t>
  </si>
  <si>
    <t>usaapartheid</t>
  </si>
  <si>
    <t>pollingtax</t>
  </si>
  <si>
    <t>massincarceration</t>
  </si>
  <si>
    <t>inequality</t>
  </si>
  <si>
    <t>sodomny</t>
  </si>
  <si>
    <t>usaapartheidðÿ</t>
  </si>
  <si>
    <t>ºðÿ</t>
  </si>
  <si>
    <t>regards</t>
  </si>
  <si>
    <t>deux</t>
  </si>
  <si>
    <t>l'elysée</t>
  </si>
  <si>
    <t>quels</t>
  </si>
  <si>
    <t>livres</t>
  </si>
  <si>
    <t>macky</t>
  </si>
  <si>
    <t>defendre</t>
  </si>
  <si>
    <t>haro</t>
  </si>
  <si>
    <t>atteint</t>
  </si>
  <si>
    <t>l'ue</t>
  </si>
  <si>
    <t>d'assujetissement</t>
  </si>
  <si>
    <t>com</t>
  </si>
  <si>
    <t>ns</t>
  </si>
  <si>
    <t>elle</t>
  </si>
  <si>
    <t>depuis</t>
  </si>
  <si>
    <t>pense</t>
  </si>
  <si>
    <t>cela</t>
  </si>
  <si>
    <t>connaît</t>
  </si>
  <si>
    <t>là</t>
  </si>
  <si>
    <t>abidjan</t>
  </si>
  <si>
    <t>candidat</t>
  </si>
  <si>
    <t>n'est</t>
  </si>
  <si>
    <t>rend</t>
  </si>
  <si>
    <t>tour</t>
  </si>
  <si>
    <t>l'an</t>
  </si>
  <si>
    <t>trop</t>
  </si>
  <si>
    <t>ses</t>
  </si>
  <si>
    <t>entre</t>
  </si>
  <si>
    <t>vous</t>
  </si>
  <si>
    <t>yop</t>
  </si>
  <si>
    <t>declaration</t>
  </si>
  <si>
    <t>relative</t>
  </si>
  <si>
    <t>italiennes</t>
  </si>
  <si>
    <t>ts</t>
  </si>
  <si>
    <t>peu</t>
  </si>
  <si>
    <t>laurent</t>
  </si>
  <si>
    <t>ho</t>
  </si>
  <si>
    <t>vacation</t>
  </si>
  <si>
    <t>news</t>
  </si>
  <si>
    <t>mississippi</t>
  </si>
  <si>
    <t>bluewave</t>
  </si>
  <si>
    <t>minnesota's</t>
  </si>
  <si>
    <t>wide</t>
  </si>
  <si>
    <t>fantastic</t>
  </si>
  <si>
    <t>thing</t>
  </si>
  <si>
    <t>helps</t>
  </si>
  <si>
    <t>connect</t>
  </si>
  <si>
    <t>officers</t>
  </si>
  <si>
    <t>police</t>
  </si>
  <si>
    <t>host</t>
  </si>
  <si>
    <t>alongs</t>
  </si>
  <si>
    <t>concerned</t>
  </si>
  <si>
    <t>hotline</t>
  </si>
  <si>
    <t>833</t>
  </si>
  <si>
    <t>336</t>
  </si>
  <si>
    <t>visit</t>
  </si>
  <si>
    <t>comprises</t>
  </si>
  <si>
    <t>bold</t>
  </si>
  <si>
    <t>transformative</t>
  </si>
  <si>
    <t>set</t>
  </si>
  <si>
    <t>reforms</t>
  </si>
  <si>
    <t>strengthen</t>
  </si>
  <si>
    <t>return</t>
  </si>
  <si>
    <t>endcen</t>
  </si>
  <si>
    <t>2012</t>
  </si>
  <si>
    <t>debunked</t>
  </si>
  <si>
    <t>republicans</t>
  </si>
  <si>
    <t>passing</t>
  </si>
  <si>
    <t>racist</t>
  </si>
  <si>
    <t>non</t>
  </si>
  <si>
    <t>effor</t>
  </si>
  <si>
    <t>give</t>
  </si>
  <si>
    <t>pass</t>
  </si>
  <si>
    <t>4</t>
  </si>
  <si>
    <t>having</t>
  </si>
  <si>
    <t>exercise</t>
  </si>
  <si>
    <t>rehabilitation</t>
  </si>
  <si>
    <t>sport</t>
  </si>
  <si>
    <t>including</t>
  </si>
  <si>
    <t>nice</t>
  </si>
  <si>
    <t>green</t>
  </si>
  <si>
    <t>extensibility</t>
  </si>
  <si>
    <t>puppet</t>
  </si>
  <si>
    <t>https</t>
  </si>
  <si>
    <t>dites</t>
  </si>
  <si>
    <t>debloquer</t>
  </si>
  <si>
    <t>gouverner</t>
  </si>
  <si>
    <t>1pays</t>
  </si>
  <si>
    <t>ouvrir</t>
  </si>
  <si>
    <t>débat</t>
  </si>
  <si>
    <t>mon</t>
  </si>
  <si>
    <t>interrogation</t>
  </si>
  <si>
    <t>donné</t>
  </si>
  <si>
    <t>toi</t>
  </si>
  <si>
    <t>l'ouvre</t>
  </si>
  <si>
    <t>mensonge</t>
  </si>
  <si>
    <t>envahit</t>
  </si>
  <si>
    <t>vérité</t>
  </si>
  <si>
    <t>sure</t>
  </si>
  <si>
    <t>system</t>
  </si>
  <si>
    <t>needs</t>
  </si>
  <si>
    <t>court</t>
  </si>
  <si>
    <t>provided</t>
  </si>
  <si>
    <t>testimony</t>
  </si>
  <si>
    <t>nomination</t>
  </si>
  <si>
    <t>committee</t>
  </si>
  <si>
    <t>meeting</t>
  </si>
  <si>
    <t>express</t>
  </si>
  <si>
    <t>concern</t>
  </si>
  <si>
    <t>analysis</t>
  </si>
  <si>
    <t>civil</t>
  </si>
  <si>
    <t>organizations</t>
  </si>
  <si>
    <t>citizenship</t>
  </si>
  <si>
    <t>nominate</t>
  </si>
  <si>
    <t>investigation</t>
  </si>
  <si>
    <t>agent</t>
  </si>
  <si>
    <t>katty</t>
  </si>
  <si>
    <t>kay</t>
  </si>
  <si>
    <t>asked</t>
  </si>
  <si>
    <t>rev</t>
  </si>
  <si>
    <t>dr</t>
  </si>
  <si>
    <t>barber</t>
  </si>
  <si>
    <t>hypocritical</t>
  </si>
  <si>
    <t>christians</t>
  </si>
  <si>
    <t>break</t>
  </si>
  <si>
    <t>dictature</t>
  </si>
  <si>
    <t>enlevé</t>
  </si>
  <si>
    <t>divo</t>
  </si>
  <si>
    <t>samedi</t>
  </si>
  <si>
    <t>hom</t>
  </si>
  <si>
    <t>armés</t>
  </si>
  <si>
    <t>encagoulés</t>
  </si>
  <si>
    <t>aristide</t>
  </si>
  <si>
    <t>ozoukou</t>
  </si>
  <si>
    <t>étudiant</t>
  </si>
  <si>
    <t>server</t>
  </si>
  <si>
    <t>gt</t>
  </si>
  <si>
    <t>naturalized</t>
  </si>
  <si>
    <t>citizen</t>
  </si>
  <si>
    <t>participate</t>
  </si>
  <si>
    <t>fully</t>
  </si>
  <si>
    <t>excited</t>
  </si>
  <si>
    <t>ready</t>
  </si>
  <si>
    <t>left</t>
  </si>
  <si>
    <t>apartment</t>
  </si>
  <si>
    <t>building</t>
  </si>
  <si>
    <t>parking</t>
  </si>
  <si>
    <t>lot</t>
  </si>
  <si>
    <t>found</t>
  </si>
  <si>
    <t>good</t>
  </si>
  <si>
    <t>easi</t>
  </si>
  <si>
    <t>watching</t>
  </si>
  <si>
    <t>work</t>
  </si>
  <si>
    <t>made</t>
  </si>
  <si>
    <t>minimal</t>
  </si>
  <si>
    <t>damage</t>
  </si>
  <si>
    <t>door</t>
  </si>
  <si>
    <t>finished</t>
  </si>
  <si>
    <t>workshop</t>
  </si>
  <si>
    <t>client</t>
  </si>
  <si>
    <t>omaha</t>
  </si>
  <si>
    <t>lots</t>
  </si>
  <si>
    <t>big</t>
  </si>
  <si>
    <t>happening</t>
  </si>
  <si>
    <t>thingsliberalsdontsay</t>
  </si>
  <si>
    <t>men</t>
  </si>
  <si>
    <t>created</t>
  </si>
  <si>
    <t>equal</t>
  </si>
  <si>
    <t>vawa</t>
  </si>
  <si>
    <t>dreamact</t>
  </si>
  <si>
    <t>equalmarriage</t>
  </si>
  <si>
    <t>assisted</t>
  </si>
  <si>
    <t>owner</t>
  </si>
  <si>
    <t>even</t>
  </si>
  <si>
    <t>trouble</t>
  </si>
  <si>
    <t>checked</t>
  </si>
  <si>
    <t>ok</t>
  </si>
  <si>
    <t>9</t>
  </si>
  <si>
    <t>alarm</t>
  </si>
  <si>
    <t>19am</t>
  </si>
  <si>
    <t>dad</t>
  </si>
  <si>
    <t>daughter</t>
  </si>
  <si>
    <t>weren</t>
  </si>
  <si>
    <t>both</t>
  </si>
  <si>
    <t>referred</t>
  </si>
  <si>
    <t>counselor</t>
  </si>
  <si>
    <t>social</t>
  </si>
  <si>
    <t>worker</t>
  </si>
  <si>
    <t>pain</t>
  </si>
  <si>
    <t>20am</t>
  </si>
  <si>
    <t>rerouted</t>
  </si>
  <si>
    <t>injury</t>
  </si>
  <si>
    <t>55</t>
  </si>
  <si>
    <t>argenta</t>
  </si>
  <si>
    <t>minor</t>
  </si>
  <si>
    <t>foreclosed</t>
  </si>
  <si>
    <t>water</t>
  </si>
  <si>
    <t>public</t>
  </si>
  <si>
    <t>issue</t>
  </si>
  <si>
    <t>slow</t>
  </si>
  <si>
    <t>motivo</t>
  </si>
  <si>
    <t>vr</t>
  </si>
  <si>
    <t>1k</t>
  </si>
  <si>
    <t>fill</t>
  </si>
  <si>
    <t>ins</t>
  </si>
  <si>
    <t>venom</t>
  </si>
  <si>
    <t>spectrum</t>
  </si>
  <si>
    <t>timetoconquer</t>
  </si>
  <si>
    <t>politique</t>
  </si>
  <si>
    <t>bon</t>
  </si>
  <si>
    <t>motor</t>
  </si>
  <si>
    <t>industry</t>
  </si>
  <si>
    <t>introducing</t>
  </si>
  <si>
    <t>blueprint</t>
  </si>
  <si>
    <t>expressions</t>
  </si>
  <si>
    <t>assembly</t>
  </si>
  <si>
    <t>おそらく300回以上聴いてるこの曲</t>
  </si>
  <si>
    <t>時代を共にしてきた戦友でもあり</t>
  </si>
  <si>
    <t>僕の中での最強メロディックバンドであります</t>
  </si>
  <si>
    <t>spread</t>
  </si>
  <si>
    <t>スプレッド</t>
  </si>
  <si>
    <t>nintendoswitch</t>
  </si>
  <si>
    <t>upcoming</t>
  </si>
  <si>
    <t>games</t>
  </si>
  <si>
    <t>youtubesecrets</t>
  </si>
  <si>
    <t>usa</t>
  </si>
  <si>
    <t>viewfrommyoffice</t>
  </si>
  <si>
    <t>workshops</t>
  </si>
  <si>
    <t>march</t>
  </si>
  <si>
    <t>washington</t>
  </si>
  <si>
    <t>mahalia</t>
  </si>
  <si>
    <t>jackson</t>
  </si>
  <si>
    <t>sings</t>
  </si>
  <si>
    <t>two</t>
  </si>
  <si>
    <t>hymns</t>
  </si>
  <si>
    <t>doesn</t>
  </si>
  <si>
    <t>move</t>
  </si>
  <si>
    <t>royaume</t>
  </si>
  <si>
    <t>rhdp</t>
  </si>
  <si>
    <t>ds</t>
  </si>
  <si>
    <t>travail</t>
  </si>
  <si>
    <t>david</t>
  </si>
  <si>
    <t>hale</t>
  </si>
  <si>
    <t>secretaire</t>
  </si>
  <si>
    <t>droits</t>
  </si>
  <si>
    <t>l'homme</t>
  </si>
  <si>
    <t>belge</t>
  </si>
  <si>
    <t>restrictions</t>
  </si>
  <si>
    <t>liberté</t>
  </si>
  <si>
    <t>guinée</t>
  </si>
  <si>
    <t>messe</t>
  </si>
  <si>
    <t>reggae</t>
  </si>
  <si>
    <t>serges</t>
  </si>
  <si>
    <t>kassy</t>
  </si>
  <si>
    <t>cette</t>
  </si>
  <si>
    <t>depose</t>
  </si>
  <si>
    <t>tache</t>
  </si>
  <si>
    <t>noire</t>
  </si>
  <si>
    <t>cours</t>
  </si>
  <si>
    <t>prisonnier</t>
  </si>
  <si>
    <t>être</t>
  </si>
  <si>
    <t>totalement</t>
  </si>
  <si>
    <t>american</t>
  </si>
  <si>
    <t>refresh</t>
  </si>
  <si>
    <t>mean</t>
  </si>
  <si>
    <t>nothing</t>
  </si>
  <si>
    <t>plz</t>
  </si>
  <si>
    <t>irritating</t>
  </si>
  <si>
    <t>consensus</t>
  </si>
  <si>
    <t>reached</t>
  </si>
  <si>
    <t>verasity</t>
  </si>
  <si>
    <t>shares</t>
  </si>
  <si>
    <t>story</t>
  </si>
  <si>
    <t>coin</t>
  </si>
  <si>
    <t>vrâ</t>
  </si>
  <si>
    <t>greatest</t>
  </si>
  <si>
    <t>expansions</t>
  </si>
  <si>
    <t>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</si>
  <si>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</si>
  <si>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</si>
  <si>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</si>
  <si>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</si>
  <si>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</si>
  <si>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</si>
  <si>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</si>
  <si>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</si>
  <si>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</si>
  <si>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</si>
  <si>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</si>
  <si>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</si>
  <si>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</si>
  <si>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</si>
  <si>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</si>
  <si>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</si>
  <si>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</si>
  <si>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</si>
  <si>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</si>
  <si>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</si>
  <si>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</si>
  <si>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</si>
  <si>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</si>
  <si>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</si>
  <si>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</si>
  <si>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</si>
  <si>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</si>
  <si>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</si>
  <si>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</si>
  <si>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</si>
  <si>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</si>
  <si>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2013</t>
  </si>
  <si>
    <t>Aug</t>
  </si>
  <si>
    <t>17-Aug</t>
  </si>
  <si>
    <t>6 PM</t>
  </si>
  <si>
    <t>2016</t>
  </si>
  <si>
    <t>Jul</t>
  </si>
  <si>
    <t>29-Jul</t>
  </si>
  <si>
    <t>Sep</t>
  </si>
  <si>
    <t>20-Sep</t>
  </si>
  <si>
    <t>1 AM</t>
  </si>
  <si>
    <t>2017</t>
  </si>
  <si>
    <t>12-Aug</t>
  </si>
  <si>
    <t>7 AM</t>
  </si>
  <si>
    <t>Jan</t>
  </si>
  <si>
    <t>31-Jan</t>
  </si>
  <si>
    <t>2 PM</t>
  </si>
  <si>
    <t>Feb</t>
  </si>
  <si>
    <t>5-Feb</t>
  </si>
  <si>
    <t>3 AM</t>
  </si>
  <si>
    <t>10 AM</t>
  </si>
  <si>
    <t>11 AM</t>
  </si>
  <si>
    <t>1 PM</t>
  </si>
  <si>
    <t>3 PM</t>
  </si>
  <si>
    <t>7 PM</t>
  </si>
  <si>
    <t>9 PM</t>
  </si>
  <si>
    <t>10 PM</t>
  </si>
  <si>
    <t>11 PM</t>
  </si>
  <si>
    <t>6-Feb</t>
  </si>
  <si>
    <t>12 AM</t>
  </si>
  <si>
    <t>4 AM</t>
  </si>
  <si>
    <t>8 PM</t>
  </si>
  <si>
    <t>7-Feb</t>
  </si>
  <si>
    <t>2 AM</t>
  </si>
  <si>
    <t>8 AM</t>
  </si>
  <si>
    <t>9 AM</t>
  </si>
  <si>
    <t>4 PM</t>
  </si>
  <si>
    <t>5 PM</t>
  </si>
  <si>
    <t>8-Feb</t>
  </si>
  <si>
    <t>5 AM</t>
  </si>
  <si>
    <t>6 AM</t>
  </si>
  <si>
    <t>12 PM</t>
  </si>
  <si>
    <t>9-Feb</t>
  </si>
  <si>
    <t>10-Feb</t>
  </si>
  <si>
    <t>11-Feb</t>
  </si>
  <si>
    <t>12-Feb</t>
  </si>
  <si>
    <t>13-Feb</t>
  </si>
  <si>
    <t>14-Feb</t>
  </si>
  <si>
    <t>15-Feb</t>
  </si>
  <si>
    <t>16-Feb</t>
  </si>
  <si>
    <t>17-Feb</t>
  </si>
  <si>
    <t>18-Feb</t>
  </si>
  <si>
    <t>128, 128, 128</t>
  </si>
  <si>
    <t>171, 85, 85</t>
  </si>
  <si>
    <t>212, 43, 43</t>
  </si>
  <si>
    <t>Red</t>
  </si>
  <si>
    <t>G1: millions voting rights upon americans living today alive before act</t>
  </si>
  <si>
    <t>G2: election hillaryclinton more votes anyone history except obama 2008 subverted</t>
  </si>
  <si>
    <t>G3: vra 400 yrs elections 5 slavery jimcrow blackcodes segregation gerrymandering</t>
  </si>
  <si>
    <t>G4: vra mncopsvra follow today ride day agencies stanthonypolice here search</t>
  </si>
  <si>
    <t>G5: vra vrealizeauto vro here's real users think honest feedback solution</t>
  </si>
  <si>
    <t>G6: et rezopanacom vra les civ225 à cfa des k dramane</t>
  </si>
  <si>
    <t>G7: still kherriage seeing professional investors top calling market daily basis</t>
  </si>
  <si>
    <t>G8: lwv texas lwvtexas vra democracy voter lawsuit voters power s</t>
  </si>
  <si>
    <t>G9: vmware more s vra automation users adopt vrealize deep integration</t>
  </si>
  <si>
    <t>G10: vra vmware start automation journey vrealizeautomation detailed installation configuration renewed</t>
  </si>
  <si>
    <t>G11: make rubrikinc vra testing development monitoring tasks easier cloudforms terraform</t>
  </si>
  <si>
    <t>G12: vra eaganpolice walks up speed enforcement everyday someone offers buy</t>
  </si>
  <si>
    <t>G13: rankedchoicevoting increased representation women people color many places used fairvote</t>
  </si>
  <si>
    <t>G14: vra youtube police statewide host virtual ride alongs nintendoswitch 11</t>
  </si>
  <si>
    <t>G16: 000 know vmware themselves create destroy 1 300 vms 185</t>
  </si>
  <si>
    <t>G17: vote</t>
  </si>
  <si>
    <t>G18: day</t>
  </si>
  <si>
    <t>G19: know ariberman vacation already heard news mississippi</t>
  </si>
  <si>
    <t>G20: rights matter never know going need edward snowden hra vra</t>
  </si>
  <si>
    <t>G24: voting rights people one greatest expansions democracy vra florida restored</t>
  </si>
  <si>
    <t>G25: vote concerned voting rights call voter hotline 833 336 visit</t>
  </si>
  <si>
    <t>G28: katty kay asked rev dr barber hypocritical christians break down</t>
  </si>
  <si>
    <t>G29: finished up vra design workshop client here omaha today lots</t>
  </si>
  <si>
    <t>G30: thingsliberalsdontsay men created equal except those want vawa vra dreamact</t>
  </si>
  <si>
    <t>G31: 1k series today fill ins venom spectrum timetoconquer vra</t>
  </si>
  <si>
    <t>G33: おそらく300回以上聴いてるこの曲 時代を共にしてきた戦友でもあり 僕の中での最強メロディックバンドであります spread スプレッド vra</t>
  </si>
  <si>
    <t>G34: viewfrommyoffice today great vra vro workshops want discuss anything automation</t>
  </si>
  <si>
    <t>G36: vra refresh</t>
  </si>
  <si>
    <t>G37: vra ads exrates more irritating consensus reached verasity shares story</t>
  </si>
  <si>
    <t>Autofill Workbook Results</t>
  </si>
  <si>
    <t>Edge Weight▓1▓4▓0▓True▓Gray▓Red▓▓Edge Weight▓1▓4▓0▓3▓10▓False▓Edge Weight▓1▓4▓0▓35▓12▓False▓▓0▓0▓0▓True▓Black▓Black▓▓Followers▓1▓3423358▓0▓162▓1000▓False▓▓0▓0▓0▓0▓0▓False▓▓0▓0▓0▓0▓0▓False▓▓0▓0▓0▓0▓0▓False</t>
  </si>
  <si>
    <t>GraphSource░GraphServerTwitterSearch▓GraphTerm░#vra▓ImportDescription░The graph represents a network of 332 Twitter users whose tweets in the requested range contained "#vra", or who were replied to or mentioned in those tweets.  The network was obtained from the NodeXL Graph Server on Tuesday, 19 February 2019 at 03:14 UTC.
The requested start date was Tuesday, 19 February 2019 at 01:01 UTC and the maximum number of days (going backward) was 14.
The maximum number of tweets collected was 5,000.
The tweets in the network were tweeted over the 13-day, 18-hour, 44-minute period from Tuesday, 05 February 2019 at 03:00 UTC to Monday, 18 February 2019 at 21:44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</si>
</sst>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277666"/>
        <c:axId val="54736947"/>
      </c:barChart>
      <c:catAx>
        <c:axId val="58277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36947"/>
        <c:crosses val="autoZero"/>
        <c:auto val="1"/>
        <c:lblOffset val="100"/>
        <c:noMultiLvlLbl val="0"/>
      </c:catAx>
      <c:valAx>
        <c:axId val="547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77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Series'!$A$26:$A$204</c:f>
              <c:strCache>
                <c:ptCount val="149"/>
                <c:pt idx="0">
                  <c:v>6 PM
17-Aug
Aug
2013</c:v>
                </c:pt>
                <c:pt idx="1">
                  <c:v>6 PM
29-Jul
Jul
2016</c:v>
                </c:pt>
                <c:pt idx="2">
                  <c:v>1 AM
20-Sep
Sep</c:v>
                </c:pt>
                <c:pt idx="3">
                  <c:v>7 AM
12-Aug
Aug
2017</c:v>
                </c:pt>
                <c:pt idx="4">
                  <c:v>2 PM
31-Jan
Jan
2019</c:v>
                </c:pt>
                <c:pt idx="5">
                  <c:v>3 AM
5-Feb
Feb</c:v>
                </c:pt>
                <c:pt idx="6">
                  <c:v>7 AM</c:v>
                </c:pt>
                <c:pt idx="7">
                  <c:v>10 AM</c:v>
                </c:pt>
                <c:pt idx="8">
                  <c:v>11 AM</c:v>
                </c:pt>
                <c:pt idx="9">
                  <c:v>1 PM</c:v>
                </c:pt>
                <c:pt idx="10">
                  <c:v>3 PM</c:v>
                </c:pt>
                <c:pt idx="11">
                  <c:v>7 PM</c:v>
                </c:pt>
                <c:pt idx="12">
                  <c:v>9 PM</c:v>
                </c:pt>
                <c:pt idx="13">
                  <c:v>10 PM</c:v>
                </c:pt>
                <c:pt idx="14">
                  <c:v>11 PM</c:v>
                </c:pt>
                <c:pt idx="15">
                  <c:v>12 AM
6-Feb</c:v>
                </c:pt>
                <c:pt idx="16">
                  <c:v>4 AM</c:v>
                </c:pt>
                <c:pt idx="17">
                  <c:v>7 PM</c:v>
                </c:pt>
                <c:pt idx="18">
                  <c:v>8 PM</c:v>
                </c:pt>
                <c:pt idx="19">
                  <c:v>2 AM
7-Feb</c:v>
                </c:pt>
                <c:pt idx="20">
                  <c:v>8 AM</c:v>
                </c:pt>
                <c:pt idx="21">
                  <c:v>9 AM</c:v>
                </c:pt>
                <c:pt idx="22">
                  <c:v>1 PM</c:v>
                </c:pt>
                <c:pt idx="23">
                  <c:v>2 PM</c:v>
                </c:pt>
                <c:pt idx="24">
                  <c:v>3 PM</c:v>
                </c:pt>
                <c:pt idx="25">
                  <c:v>4 PM</c:v>
                </c:pt>
                <c:pt idx="26">
                  <c:v>5 PM</c:v>
                </c:pt>
                <c:pt idx="27">
                  <c:v>6 PM</c:v>
                </c:pt>
                <c:pt idx="28">
                  <c:v>7 PM</c:v>
                </c:pt>
                <c:pt idx="29">
                  <c:v>8 PM</c:v>
                </c:pt>
                <c:pt idx="30">
                  <c:v>9 PM</c:v>
                </c:pt>
                <c:pt idx="31">
                  <c:v>10 PM</c:v>
                </c:pt>
                <c:pt idx="32">
                  <c:v>11 PM</c:v>
                </c:pt>
                <c:pt idx="33">
                  <c:v>12 AM
8-Feb</c:v>
                </c:pt>
                <c:pt idx="34">
                  <c:v>2 AM</c:v>
                </c:pt>
                <c:pt idx="35">
                  <c:v>5 AM</c:v>
                </c:pt>
                <c:pt idx="36">
                  <c:v>6 AM</c:v>
                </c:pt>
                <c:pt idx="37">
                  <c:v>9 AM</c:v>
                </c:pt>
                <c:pt idx="38">
                  <c:v>10 AM</c:v>
                </c:pt>
                <c:pt idx="39">
                  <c:v>11 AM</c:v>
                </c:pt>
                <c:pt idx="40">
                  <c:v>12 PM</c:v>
                </c:pt>
                <c:pt idx="41">
                  <c:v>2 PM</c:v>
                </c:pt>
                <c:pt idx="42">
                  <c:v>6 PM</c:v>
                </c:pt>
                <c:pt idx="43">
                  <c:v>7 PM</c:v>
                </c:pt>
                <c:pt idx="44">
                  <c:v>8 PM</c:v>
                </c:pt>
                <c:pt idx="45">
                  <c:v>9 PM</c:v>
                </c:pt>
                <c:pt idx="46">
                  <c:v>11 PM</c:v>
                </c:pt>
                <c:pt idx="47">
                  <c:v>12 AM
9-Feb</c:v>
                </c:pt>
                <c:pt idx="48">
                  <c:v>8 AM</c:v>
                </c:pt>
                <c:pt idx="49">
                  <c:v>10 AM</c:v>
                </c:pt>
                <c:pt idx="50">
                  <c:v>11 AM</c:v>
                </c:pt>
                <c:pt idx="51">
                  <c:v>12 PM</c:v>
                </c:pt>
                <c:pt idx="52">
                  <c:v>2 PM</c:v>
                </c:pt>
                <c:pt idx="53">
                  <c:v>3 PM</c:v>
                </c:pt>
                <c:pt idx="54">
                  <c:v>5 PM</c:v>
                </c:pt>
                <c:pt idx="55">
                  <c:v>6 PM</c:v>
                </c:pt>
                <c:pt idx="56">
                  <c:v>10 PM</c:v>
                </c:pt>
                <c:pt idx="57">
                  <c:v>11 PM</c:v>
                </c:pt>
                <c:pt idx="58">
                  <c:v>12 AM
10-Feb</c:v>
                </c:pt>
                <c:pt idx="59">
                  <c:v>3 AM</c:v>
                </c:pt>
                <c:pt idx="60">
                  <c:v>6 AM</c:v>
                </c:pt>
                <c:pt idx="61">
                  <c:v>11 AM</c:v>
                </c:pt>
                <c:pt idx="62">
                  <c:v>4 PM</c:v>
                </c:pt>
                <c:pt idx="63">
                  <c:v>7 PM</c:v>
                </c:pt>
                <c:pt idx="64">
                  <c:v>11 PM</c:v>
                </c:pt>
                <c:pt idx="65">
                  <c:v>12 AM
11-Feb</c:v>
                </c:pt>
                <c:pt idx="66">
                  <c:v>3 AM</c:v>
                </c:pt>
                <c:pt idx="67">
                  <c:v>7 AM</c:v>
                </c:pt>
                <c:pt idx="68">
                  <c:v>8 AM</c:v>
                </c:pt>
                <c:pt idx="69">
                  <c:v>12 PM</c:v>
                </c:pt>
                <c:pt idx="70">
                  <c:v>2 PM</c:v>
                </c:pt>
                <c:pt idx="71">
                  <c:v>4 PM</c:v>
                </c:pt>
                <c:pt idx="72">
                  <c:v>5 PM</c:v>
                </c:pt>
                <c:pt idx="73">
                  <c:v>7 AM
12-Feb</c:v>
                </c:pt>
                <c:pt idx="74">
                  <c:v>1 PM</c:v>
                </c:pt>
                <c:pt idx="75">
                  <c:v>3 PM</c:v>
                </c:pt>
                <c:pt idx="76">
                  <c:v>5 PM</c:v>
                </c:pt>
                <c:pt idx="77">
                  <c:v>6 PM</c:v>
                </c:pt>
                <c:pt idx="78">
                  <c:v>7 PM</c:v>
                </c:pt>
                <c:pt idx="79">
                  <c:v>8 PM</c:v>
                </c:pt>
                <c:pt idx="80">
                  <c:v>9 PM</c:v>
                </c:pt>
                <c:pt idx="81">
                  <c:v>10 PM</c:v>
                </c:pt>
                <c:pt idx="82">
                  <c:v>11 PM</c:v>
                </c:pt>
                <c:pt idx="83">
                  <c:v>12 AM
13-Feb</c:v>
                </c:pt>
                <c:pt idx="84">
                  <c:v>2 AM</c:v>
                </c:pt>
                <c:pt idx="85">
                  <c:v>3 AM</c:v>
                </c:pt>
                <c:pt idx="86">
                  <c:v>10 AM</c:v>
                </c:pt>
                <c:pt idx="87">
                  <c:v>3 PM</c:v>
                </c:pt>
                <c:pt idx="88">
                  <c:v>4 PM</c:v>
                </c:pt>
                <c:pt idx="89">
                  <c:v>5 PM</c:v>
                </c:pt>
                <c:pt idx="90">
                  <c:v>6 PM</c:v>
                </c:pt>
                <c:pt idx="91">
                  <c:v>7 PM</c:v>
                </c:pt>
                <c:pt idx="92">
                  <c:v>8 PM</c:v>
                </c:pt>
                <c:pt idx="93">
                  <c:v>9 PM</c:v>
                </c:pt>
                <c:pt idx="94">
                  <c:v>10 PM</c:v>
                </c:pt>
                <c:pt idx="95">
                  <c:v>11 PM</c:v>
                </c:pt>
                <c:pt idx="96">
                  <c:v>12 AM
14-Feb</c:v>
                </c:pt>
                <c:pt idx="97">
                  <c:v>1 AM</c:v>
                </c:pt>
                <c:pt idx="98">
                  <c:v>5 AM</c:v>
                </c:pt>
                <c:pt idx="99">
                  <c:v>7 AM</c:v>
                </c:pt>
                <c:pt idx="100">
                  <c:v>10 AM</c:v>
                </c:pt>
                <c:pt idx="101">
                  <c:v>11 AM</c:v>
                </c:pt>
                <c:pt idx="102">
                  <c:v>12 PM</c:v>
                </c:pt>
                <c:pt idx="103">
                  <c:v>1 PM</c:v>
                </c:pt>
                <c:pt idx="104">
                  <c:v>2 PM</c:v>
                </c:pt>
                <c:pt idx="105">
                  <c:v>4 PM</c:v>
                </c:pt>
                <c:pt idx="106">
                  <c:v>6 PM</c:v>
                </c:pt>
                <c:pt idx="107">
                  <c:v>9 PM</c:v>
                </c:pt>
                <c:pt idx="108">
                  <c:v>10 PM</c:v>
                </c:pt>
                <c:pt idx="109">
                  <c:v>11 PM</c:v>
                </c:pt>
                <c:pt idx="110">
                  <c:v>2 AM
15-Feb</c:v>
                </c:pt>
                <c:pt idx="111">
                  <c:v>9 AM</c:v>
                </c:pt>
                <c:pt idx="112">
                  <c:v>11 AM</c:v>
                </c:pt>
                <c:pt idx="113">
                  <c:v>1 PM</c:v>
                </c:pt>
                <c:pt idx="114">
                  <c:v>3 PM</c:v>
                </c:pt>
                <c:pt idx="115">
                  <c:v>4 PM</c:v>
                </c:pt>
                <c:pt idx="116">
                  <c:v>5 PM</c:v>
                </c:pt>
                <c:pt idx="117">
                  <c:v>6 PM</c:v>
                </c:pt>
                <c:pt idx="118">
                  <c:v>7 PM</c:v>
                </c:pt>
                <c:pt idx="119">
                  <c:v>8 PM</c:v>
                </c:pt>
                <c:pt idx="120">
                  <c:v>9 PM</c:v>
                </c:pt>
                <c:pt idx="121">
                  <c:v>10 PM</c:v>
                </c:pt>
                <c:pt idx="122">
                  <c:v>2 AM
16-Feb</c:v>
                </c:pt>
                <c:pt idx="123">
                  <c:v>3 AM</c:v>
                </c:pt>
                <c:pt idx="124">
                  <c:v>8 AM</c:v>
                </c:pt>
                <c:pt idx="125">
                  <c:v>9 AM</c:v>
                </c:pt>
                <c:pt idx="126">
                  <c:v>10 AM</c:v>
                </c:pt>
                <c:pt idx="127">
                  <c:v>11 AM</c:v>
                </c:pt>
                <c:pt idx="128">
                  <c:v>1 PM</c:v>
                </c:pt>
                <c:pt idx="129">
                  <c:v>3 PM</c:v>
                </c:pt>
                <c:pt idx="130">
                  <c:v>5 PM</c:v>
                </c:pt>
                <c:pt idx="131">
                  <c:v>7 PM</c:v>
                </c:pt>
                <c:pt idx="132">
                  <c:v>8 PM</c:v>
                </c:pt>
                <c:pt idx="133">
                  <c:v>11 PM</c:v>
                </c:pt>
                <c:pt idx="134">
                  <c:v>12 AM
17-Feb</c:v>
                </c:pt>
                <c:pt idx="135">
                  <c:v>3 AM</c:v>
                </c:pt>
                <c:pt idx="136">
                  <c:v>4 AM</c:v>
                </c:pt>
                <c:pt idx="137">
                  <c:v>7 AM</c:v>
                </c:pt>
                <c:pt idx="138">
                  <c:v>9 AM</c:v>
                </c:pt>
                <c:pt idx="139">
                  <c:v>1 PM</c:v>
                </c:pt>
                <c:pt idx="140">
                  <c:v>2 PM</c:v>
                </c:pt>
                <c:pt idx="141">
                  <c:v>5 PM</c:v>
                </c:pt>
                <c:pt idx="142">
                  <c:v>9 PM</c:v>
                </c:pt>
                <c:pt idx="143">
                  <c:v>11 PM</c:v>
                </c:pt>
                <c:pt idx="144">
                  <c:v>3 AM
18-Feb</c:v>
                </c:pt>
                <c:pt idx="145">
                  <c:v>11 AM</c:v>
                </c:pt>
                <c:pt idx="146">
                  <c:v>1 PM</c:v>
                </c:pt>
                <c:pt idx="147">
                  <c:v>4 PM</c:v>
                </c:pt>
                <c:pt idx="148">
                  <c:v>9 PM</c:v>
                </c:pt>
              </c:strCache>
            </c:strRef>
          </c:cat>
          <c:val>
            <c:numRef>
              <c:f>'Time Series'!$B$26:$B$204</c:f>
              <c:numCache>
                <c:formatCode>General</c:formatCode>
                <c:ptCount val="149"/>
                <c:pt idx="0">
                  <c:v>1</c:v>
                </c:pt>
                <c:pt idx="1">
                  <c:v>1</c:v>
                </c:pt>
                <c:pt idx="2">
                  <c:v>1</c:v>
                </c:pt>
                <c:pt idx="3">
                  <c:v>1</c:v>
                </c:pt>
                <c:pt idx="4">
                  <c:v>1</c:v>
                </c:pt>
                <c:pt idx="5">
                  <c:v>2</c:v>
                </c:pt>
                <c:pt idx="6">
                  <c:v>1</c:v>
                </c:pt>
                <c:pt idx="7">
                  <c:v>1</c:v>
                </c:pt>
                <c:pt idx="8">
                  <c:v>1</c:v>
                </c:pt>
                <c:pt idx="9">
                  <c:v>4</c:v>
                </c:pt>
                <c:pt idx="10">
                  <c:v>1</c:v>
                </c:pt>
                <c:pt idx="11">
                  <c:v>1</c:v>
                </c:pt>
                <c:pt idx="12">
                  <c:v>7</c:v>
                </c:pt>
                <c:pt idx="13">
                  <c:v>4</c:v>
                </c:pt>
                <c:pt idx="14">
                  <c:v>3</c:v>
                </c:pt>
                <c:pt idx="15">
                  <c:v>2</c:v>
                </c:pt>
                <c:pt idx="16">
                  <c:v>1</c:v>
                </c:pt>
                <c:pt idx="17">
                  <c:v>1</c:v>
                </c:pt>
                <c:pt idx="18">
                  <c:v>1</c:v>
                </c:pt>
                <c:pt idx="19">
                  <c:v>2</c:v>
                </c:pt>
                <c:pt idx="20">
                  <c:v>1</c:v>
                </c:pt>
                <c:pt idx="21">
                  <c:v>2</c:v>
                </c:pt>
                <c:pt idx="22">
                  <c:v>2</c:v>
                </c:pt>
                <c:pt idx="23">
                  <c:v>34</c:v>
                </c:pt>
                <c:pt idx="24">
                  <c:v>7</c:v>
                </c:pt>
                <c:pt idx="25">
                  <c:v>4</c:v>
                </c:pt>
                <c:pt idx="26">
                  <c:v>9</c:v>
                </c:pt>
                <c:pt idx="27">
                  <c:v>3</c:v>
                </c:pt>
                <c:pt idx="28">
                  <c:v>6</c:v>
                </c:pt>
                <c:pt idx="29">
                  <c:v>4</c:v>
                </c:pt>
                <c:pt idx="30">
                  <c:v>4</c:v>
                </c:pt>
                <c:pt idx="31">
                  <c:v>3</c:v>
                </c:pt>
                <c:pt idx="32">
                  <c:v>1</c:v>
                </c:pt>
                <c:pt idx="33">
                  <c:v>2</c:v>
                </c:pt>
                <c:pt idx="34">
                  <c:v>1</c:v>
                </c:pt>
                <c:pt idx="35">
                  <c:v>1</c:v>
                </c:pt>
                <c:pt idx="36">
                  <c:v>1</c:v>
                </c:pt>
                <c:pt idx="37">
                  <c:v>1</c:v>
                </c:pt>
                <c:pt idx="38">
                  <c:v>2</c:v>
                </c:pt>
                <c:pt idx="39">
                  <c:v>3</c:v>
                </c:pt>
                <c:pt idx="40">
                  <c:v>2</c:v>
                </c:pt>
                <c:pt idx="41">
                  <c:v>1</c:v>
                </c:pt>
                <c:pt idx="42">
                  <c:v>4</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2</c:v>
                </c:pt>
                <c:pt idx="58">
                  <c:v>1</c:v>
                </c:pt>
                <c:pt idx="59">
                  <c:v>2</c:v>
                </c:pt>
                <c:pt idx="60">
                  <c:v>1</c:v>
                </c:pt>
                <c:pt idx="61">
                  <c:v>1</c:v>
                </c:pt>
                <c:pt idx="62">
                  <c:v>2</c:v>
                </c:pt>
                <c:pt idx="63">
                  <c:v>1</c:v>
                </c:pt>
                <c:pt idx="64">
                  <c:v>1</c:v>
                </c:pt>
                <c:pt idx="65">
                  <c:v>1</c:v>
                </c:pt>
                <c:pt idx="66">
                  <c:v>2</c:v>
                </c:pt>
                <c:pt idx="67">
                  <c:v>2</c:v>
                </c:pt>
                <c:pt idx="68">
                  <c:v>1</c:v>
                </c:pt>
                <c:pt idx="69">
                  <c:v>1</c:v>
                </c:pt>
                <c:pt idx="70">
                  <c:v>1</c:v>
                </c:pt>
                <c:pt idx="71">
                  <c:v>1</c:v>
                </c:pt>
                <c:pt idx="72">
                  <c:v>1</c:v>
                </c:pt>
                <c:pt idx="73">
                  <c:v>1</c:v>
                </c:pt>
                <c:pt idx="74">
                  <c:v>1</c:v>
                </c:pt>
                <c:pt idx="75">
                  <c:v>2</c:v>
                </c:pt>
                <c:pt idx="76">
                  <c:v>4</c:v>
                </c:pt>
                <c:pt idx="77">
                  <c:v>18</c:v>
                </c:pt>
                <c:pt idx="78">
                  <c:v>14</c:v>
                </c:pt>
                <c:pt idx="79">
                  <c:v>3</c:v>
                </c:pt>
                <c:pt idx="80">
                  <c:v>2</c:v>
                </c:pt>
                <c:pt idx="81">
                  <c:v>3</c:v>
                </c:pt>
                <c:pt idx="82">
                  <c:v>3</c:v>
                </c:pt>
                <c:pt idx="83">
                  <c:v>1</c:v>
                </c:pt>
                <c:pt idx="84">
                  <c:v>1</c:v>
                </c:pt>
                <c:pt idx="85">
                  <c:v>1</c:v>
                </c:pt>
                <c:pt idx="86">
                  <c:v>2</c:v>
                </c:pt>
                <c:pt idx="87">
                  <c:v>3</c:v>
                </c:pt>
                <c:pt idx="88">
                  <c:v>9</c:v>
                </c:pt>
                <c:pt idx="89">
                  <c:v>6</c:v>
                </c:pt>
                <c:pt idx="90">
                  <c:v>6</c:v>
                </c:pt>
                <c:pt idx="91">
                  <c:v>2</c:v>
                </c:pt>
                <c:pt idx="92">
                  <c:v>4</c:v>
                </c:pt>
                <c:pt idx="93">
                  <c:v>9</c:v>
                </c:pt>
                <c:pt idx="94">
                  <c:v>2</c:v>
                </c:pt>
                <c:pt idx="95">
                  <c:v>5</c:v>
                </c:pt>
                <c:pt idx="96">
                  <c:v>2</c:v>
                </c:pt>
                <c:pt idx="97">
                  <c:v>2</c:v>
                </c:pt>
                <c:pt idx="98">
                  <c:v>1</c:v>
                </c:pt>
                <c:pt idx="99">
                  <c:v>1</c:v>
                </c:pt>
                <c:pt idx="100">
                  <c:v>1</c:v>
                </c:pt>
                <c:pt idx="101">
                  <c:v>1</c:v>
                </c:pt>
                <c:pt idx="102">
                  <c:v>4</c:v>
                </c:pt>
                <c:pt idx="103">
                  <c:v>2</c:v>
                </c:pt>
                <c:pt idx="104">
                  <c:v>4</c:v>
                </c:pt>
                <c:pt idx="105">
                  <c:v>3</c:v>
                </c:pt>
                <c:pt idx="106">
                  <c:v>2</c:v>
                </c:pt>
                <c:pt idx="107">
                  <c:v>1</c:v>
                </c:pt>
                <c:pt idx="108">
                  <c:v>1</c:v>
                </c:pt>
                <c:pt idx="109">
                  <c:v>3</c:v>
                </c:pt>
                <c:pt idx="110">
                  <c:v>1</c:v>
                </c:pt>
                <c:pt idx="111">
                  <c:v>1</c:v>
                </c:pt>
                <c:pt idx="112">
                  <c:v>1</c:v>
                </c:pt>
                <c:pt idx="113">
                  <c:v>1</c:v>
                </c:pt>
                <c:pt idx="114">
                  <c:v>1</c:v>
                </c:pt>
                <c:pt idx="115">
                  <c:v>1</c:v>
                </c:pt>
                <c:pt idx="116">
                  <c:v>1</c:v>
                </c:pt>
                <c:pt idx="117">
                  <c:v>3</c:v>
                </c:pt>
                <c:pt idx="118">
                  <c:v>2</c:v>
                </c:pt>
                <c:pt idx="119">
                  <c:v>4</c:v>
                </c:pt>
                <c:pt idx="120">
                  <c:v>2</c:v>
                </c:pt>
                <c:pt idx="121">
                  <c:v>1</c:v>
                </c:pt>
                <c:pt idx="122">
                  <c:v>2</c:v>
                </c:pt>
                <c:pt idx="123">
                  <c:v>1</c:v>
                </c:pt>
                <c:pt idx="124">
                  <c:v>2</c:v>
                </c:pt>
                <c:pt idx="125">
                  <c:v>2</c:v>
                </c:pt>
                <c:pt idx="126">
                  <c:v>3</c:v>
                </c:pt>
                <c:pt idx="127">
                  <c:v>1</c:v>
                </c:pt>
                <c:pt idx="128">
                  <c:v>2</c:v>
                </c:pt>
                <c:pt idx="129">
                  <c:v>2</c:v>
                </c:pt>
                <c:pt idx="130">
                  <c:v>7</c:v>
                </c:pt>
                <c:pt idx="131">
                  <c:v>1</c:v>
                </c:pt>
                <c:pt idx="132">
                  <c:v>3</c:v>
                </c:pt>
                <c:pt idx="133">
                  <c:v>1</c:v>
                </c:pt>
                <c:pt idx="134">
                  <c:v>1</c:v>
                </c:pt>
                <c:pt idx="135">
                  <c:v>1</c:v>
                </c:pt>
                <c:pt idx="136">
                  <c:v>1</c:v>
                </c:pt>
                <c:pt idx="137">
                  <c:v>2</c:v>
                </c:pt>
                <c:pt idx="138">
                  <c:v>1</c:v>
                </c:pt>
                <c:pt idx="139">
                  <c:v>1</c:v>
                </c:pt>
                <c:pt idx="140">
                  <c:v>2</c:v>
                </c:pt>
                <c:pt idx="141">
                  <c:v>2</c:v>
                </c:pt>
                <c:pt idx="142">
                  <c:v>1</c:v>
                </c:pt>
                <c:pt idx="143">
                  <c:v>1</c:v>
                </c:pt>
                <c:pt idx="144">
                  <c:v>1</c:v>
                </c:pt>
                <c:pt idx="145">
                  <c:v>1</c:v>
                </c:pt>
                <c:pt idx="146">
                  <c:v>1</c:v>
                </c:pt>
                <c:pt idx="147">
                  <c:v>1</c:v>
                </c:pt>
                <c:pt idx="148">
                  <c:v>1</c:v>
                </c:pt>
              </c:numCache>
            </c:numRef>
          </c:val>
        </c:ser>
        <c:axId val="42274716"/>
        <c:axId val="44928125"/>
      </c:barChart>
      <c:catAx>
        <c:axId val="42274716"/>
        <c:scaling>
          <c:orientation val="minMax"/>
        </c:scaling>
        <c:axPos val="b"/>
        <c:delete val="0"/>
        <c:numFmt formatCode="General" sourceLinked="1"/>
        <c:majorTickMark val="out"/>
        <c:minorTickMark val="none"/>
        <c:tickLblPos val="nextTo"/>
        <c:crossAx val="44928125"/>
        <c:crosses val="autoZero"/>
        <c:auto val="1"/>
        <c:lblOffset val="100"/>
        <c:noMultiLvlLbl val="0"/>
      </c:catAx>
      <c:valAx>
        <c:axId val="44928125"/>
        <c:scaling>
          <c:orientation val="minMax"/>
        </c:scaling>
        <c:axPos val="l"/>
        <c:majorGridlines/>
        <c:delete val="0"/>
        <c:numFmt formatCode="General" sourceLinked="1"/>
        <c:majorTickMark val="out"/>
        <c:minorTickMark val="none"/>
        <c:tickLblPos val="nextTo"/>
        <c:crossAx val="42274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870476"/>
        <c:axId val="4507693"/>
      </c:barChart>
      <c:catAx>
        <c:axId val="22870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7693"/>
        <c:crosses val="autoZero"/>
        <c:auto val="1"/>
        <c:lblOffset val="100"/>
        <c:noMultiLvlLbl val="0"/>
      </c:catAx>
      <c:valAx>
        <c:axId val="450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7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569238"/>
        <c:axId val="29578823"/>
      </c:barChart>
      <c:catAx>
        <c:axId val="40569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78823"/>
        <c:crosses val="autoZero"/>
        <c:auto val="1"/>
        <c:lblOffset val="100"/>
        <c:noMultiLvlLbl val="0"/>
      </c:catAx>
      <c:valAx>
        <c:axId val="2957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69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882816"/>
        <c:axId val="47074433"/>
      </c:barChart>
      <c:catAx>
        <c:axId val="648828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74433"/>
        <c:crosses val="autoZero"/>
        <c:auto val="1"/>
        <c:lblOffset val="100"/>
        <c:noMultiLvlLbl val="0"/>
      </c:catAx>
      <c:valAx>
        <c:axId val="4707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8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016714"/>
        <c:axId val="54932699"/>
      </c:barChart>
      <c:catAx>
        <c:axId val="21016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32699"/>
        <c:crosses val="autoZero"/>
        <c:auto val="1"/>
        <c:lblOffset val="100"/>
        <c:noMultiLvlLbl val="0"/>
      </c:catAx>
      <c:valAx>
        <c:axId val="5493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632244"/>
        <c:axId val="20363605"/>
      </c:barChart>
      <c:catAx>
        <c:axId val="24632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363605"/>
        <c:crosses val="autoZero"/>
        <c:auto val="1"/>
        <c:lblOffset val="100"/>
        <c:noMultiLvlLbl val="0"/>
      </c:catAx>
      <c:valAx>
        <c:axId val="20363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32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054718"/>
        <c:axId val="38839279"/>
      </c:barChart>
      <c:catAx>
        <c:axId val="49054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39279"/>
        <c:crosses val="autoZero"/>
        <c:auto val="1"/>
        <c:lblOffset val="100"/>
        <c:noMultiLvlLbl val="0"/>
      </c:catAx>
      <c:valAx>
        <c:axId val="38839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009192"/>
        <c:axId val="58973865"/>
      </c:barChart>
      <c:catAx>
        <c:axId val="140091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73865"/>
        <c:crosses val="autoZero"/>
        <c:auto val="1"/>
        <c:lblOffset val="100"/>
        <c:noMultiLvlLbl val="0"/>
      </c:catAx>
      <c:valAx>
        <c:axId val="58973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002738"/>
        <c:axId val="12153731"/>
      </c:barChart>
      <c:catAx>
        <c:axId val="61002738"/>
        <c:scaling>
          <c:orientation val="minMax"/>
        </c:scaling>
        <c:axPos val="b"/>
        <c:delete val="1"/>
        <c:majorTickMark val="out"/>
        <c:minorTickMark val="none"/>
        <c:tickLblPos val="none"/>
        <c:crossAx val="12153731"/>
        <c:crosses val="autoZero"/>
        <c:auto val="1"/>
        <c:lblOffset val="100"/>
        <c:noMultiLvlLbl val="0"/>
      </c:catAx>
      <c:valAx>
        <c:axId val="12153731"/>
        <c:scaling>
          <c:orientation val="minMax"/>
        </c:scaling>
        <c:axPos val="l"/>
        <c:delete val="1"/>
        <c:majorTickMark val="out"/>
        <c:minorTickMark val="none"/>
        <c:tickLblPos val="none"/>
        <c:crossAx val="610027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5" refreshedBy="Marc Smith" refreshedVersion="5">
  <cacheSource type="worksheet">
    <worksheetSource ref="A2:BL36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s v="vra 1844nomore"/>
        <s v="vra"/>
        <s v="lwv"/>
        <m/>
        <s v="exrates exchange cryptocurrency vra"/>
        <s v="paveact vra votersuppression protectourvotes"/>
        <s v="paveact"/>
        <s v="vra howdidthisgetthroughqa"/>
        <s v="yqm vra letsgettothebeach"/>
        <s v="cpi france"/>
        <s v="takeaction climatechange vra bluewave resist"/>
        <s v="viewfrommyoffice vra vro automation"/>
        <s v="citizensunited vra"/>
        <s v="automation vmware vrealizeautomation vra"/>
        <s v="lwv vra txlege"/>
        <s v="mall lebanon interior rendering visualization architecture design interiordesign florida orlando usa uae 3d kuwait qatar landscapearchitecture architecturalvisualsation 3drender modeling autodesk 3dsmax render vra"/>
        <s v="youtubesecrets vra"/>
        <s v="nintendoswitch vra youtubesecrets"/>
        <s v="nintendoswitch vra"/>
        <s v="spread スプレッド vra"/>
        <s v="vra vro"/>
        <s v="rankedchoicevoting"/>
        <s v="whitaker votingrightsact scotus vra whitakerhearing housejudiciarycommittee"/>
        <s v="civ225"/>
        <s v="cfa"/>
        <s v="atmrma vra"/>
        <s v="electiondayholiday wethepeople wematter yourvotematters vra vote"/>
        <s v="il y a sans maintien bac été bon le mais vra"/>
        <s v="vra citizensunited"/>
        <s v="timetoconquer vra"/>
        <s v="rankedchoicevoting vra"/>
        <s v="vra blackhistorymonth2019"/>
        <s v="vrealize automation vra"/>
        <s v="vrealize automation vra codestream vro orchestrator kubernetes pks pivotal container sdn nsx cna cas"/>
        <s v="it vrops vra"/>
        <s v="vmware vrealize automation vra"/>
        <s v="lwv vra"/>
        <s v="hillaryclinton"/>
        <s v="it vrops vra vrni"/>
        <s v="vra vrops vrni"/>
        <s v="hillaryclinton vra votersuppression"/>
        <s v="vra sejafoda caiocarneiro pensamentododia"/>
        <s v="vmware vrealize automation vra dellemc"/>
        <s v="quartaligadajusticasdv quartadetremurasdv quartaelitedosdv vrá"/>
        <s v="vra critlibs libchat libraryjobs datalibs hireme visualresources"/>
        <s v="thingsliberalsdontsay vawa vra dreamact equalmarriage"/>
        <s v="terraform vra cloudforms"/>
        <s v="uefa vra realmadrid"/>
        <s v="vmware vrealize automation vra dellemcprotect automation orchestration baas vmware vrealizesuite iwork4dell"/>
        <s v="vro vra"/>
        <s v="vrlcm vra vrlcm"/>
        <s v="vra vexpert vexpertnsx"/>
        <s v="policyracism vra votersupression disparities morningjoe"/>
        <s v="votingrightsact stoppolicyracism vra greennewdeal"/>
        <s v="vra hr1 forthepeopleact"/>
        <s v="votingrights voterpurge vra txsen votersuppression txsos txlege"/>
        <s v="bushgore citizensunited vra"/>
        <s v="vra cloud extensibility docker puppet ipam dns paas saas iaas tarform yaml ci artifactory"/>
        <s v="rehabilitationmedicine vra umcg"/>
        <s v="runnsx vrli vrni vra pks"/>
        <s v="february sunny vra valeroyal abbey golfcourse golfclub clubhouse fairway northwich winsford hartford weaverham cuddington sandiway"/>
        <s v="vra vra4u"/>
        <s v="vra mncopsvra"/>
        <s v="vra votingrightsact"/>
        <s v="voterid vra"/>
        <s v="hra vra netneutrality"/>
        <s v="vra cloudmanagement"/>
        <s v="vmware vrealize automation vra dellemcprotect automation orchestration baas vmware vrealizesuite"/>
        <s v="hra vra netneutrality endcensorship notpp"/>
        <s v="lwv vra vote"/>
        <s v="lwv votingrights vra"/>
        <s v="lwv vra democracy"/>
        <s v="mncopsvra"/>
        <s v="vote2018 vra"/>
        <s v="mncopsvra sapd follow twitter ridealong vra lesm livepd letsgo lauderdalemn stanthonymn"/>
        <s v="vra cloudforms terraform"/>
        <s v="giveustheballot votingrightsact vra racialdiscrimination gerrymandering redrawthoselines bluewave"/>
        <s v="joyeuxanniversaire vra rezopanacom"/>
        <s v="cfa vra rezopanacom"/>
        <s v="civ225 vra rezopanacom"/>
        <s v="paris cfa vra rezopanacom"/>
        <s v="cfa cfa vra rezopanacom"/>
        <s v="cpi france vra rezopanacom"/>
        <s v="vra rezopanacom"/>
        <s v="italie france vra rezopanacom"/>
        <s v="paris concertlive vra rezopanacom"/>
        <s v="djahiripress ibiekissè djahiripress djahiripress vra"/>
        <s v="belgique laurentgbagbo vra rezopanacom"/>
        <s v="civ225 rhdp vra rezopanacom"/>
        <s v="civ225 mentdingue vra rezopanacom"/>
        <s v="vmware vcp vra"/>
        <s v="slavery rape sodomny atrocities genocide institutionalizedracism massincarceration blackcodes freedmanbureau polltaxes jimcrow willielynch segregation redlinning vra gerrymandering killercops domesticterrorists usaapartheid"/>
        <s v="slavery rape sodomny genocide atrocities blackcodes freedmanbureau jimcrow willylynch kkk segregation pollingtax redlining massincareceration killercops vra gerrymandering voterpurge inequality usaapartheid"/>
        <s v="slavery genocide atrocities rape sodoymn lynching blackcodes jimcrow kkk freedmanbureau pollingtax segregation massincarceration redlining killercops vra gerrymandering voterid voterpurge usaapartheid inequality repatation"/>
        <s v="policies laws slavery jimcrow kkk polltaxes blackcodes freedombureau segregation redlining discrimination voterpurge gerrymandering killercops vra gentrification"/>
        <s v="terraform vra cloudforms rubrikbuild"/>
        <s v="vra cloudforms terraform rubrikbui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5">
        <d v="2019-01-31T14:28:22.000"/>
        <d v="2019-02-05T10:51:48.000"/>
        <d v="2019-02-05T13:17:52.000"/>
        <d v="2019-02-05T13:32:05.000"/>
        <d v="2019-02-05T13:41:06.000"/>
        <d v="2019-02-05T21:47:13.000"/>
        <d v="2019-02-05T21:48:38.000"/>
        <d v="2019-02-05T21:50:34.000"/>
        <d v="2019-02-05T21:51:32.000"/>
        <d v="2019-02-05T21:58:46.000"/>
        <d v="2019-02-05T22:05:37.000"/>
        <d v="2019-02-05T22:14:12.000"/>
        <d v="2019-02-05T22:56:27.000"/>
        <d v="2019-02-05T23:10:52.000"/>
        <d v="2019-02-05T23:17:17.000"/>
        <d v="2019-02-05T22:33:02.000"/>
        <d v="2019-02-05T23:17:58.000"/>
        <d v="2019-02-06T00:01:02.000"/>
        <d v="2019-02-06T04:05:29.000"/>
        <d v="2019-02-07T02:33:40.000"/>
        <d v="2019-02-07T02:37:24.000"/>
        <d v="2019-02-05T15:16:13.000"/>
        <d v="2019-02-07T09:12:39.000"/>
        <d v="2019-02-07T13:59:57.000"/>
        <d v="2019-02-07T14:00:24.000"/>
        <d v="2019-02-07T14:00:57.000"/>
        <d v="2019-02-07T14:03:09.000"/>
        <d v="2019-02-07T14:05:06.000"/>
        <d v="2019-02-07T14:07:48.000"/>
        <d v="2019-02-07T14:07:59.000"/>
        <d v="2019-02-07T14:08:40.000"/>
        <d v="2019-02-07T14:10:30.000"/>
        <d v="2019-02-07T14:11:06.000"/>
        <d v="2019-02-07T14:11:18.000"/>
        <d v="2019-02-07T14:11:44.000"/>
        <d v="2019-02-07T14:12:10.000"/>
        <d v="2019-02-07T14:12:19.000"/>
        <d v="2019-02-07T14:12:34.000"/>
        <d v="2019-02-07T14:13:37.000"/>
        <d v="2019-02-07T14:14:38.000"/>
        <d v="2019-02-07T14:14:45.000"/>
        <d v="2019-02-07T14:16:51.000"/>
        <d v="2019-02-07T14:18:08.000"/>
        <d v="2019-02-07T14:18:31.000"/>
        <d v="2019-02-07T14:18:51.000"/>
        <d v="2019-02-07T14:21:04.000"/>
        <d v="2019-02-07T14:21:18.000"/>
        <d v="2019-02-07T14:24:05.000"/>
        <d v="2019-02-07T14:25:24.000"/>
        <d v="2019-02-07T14:26:15.000"/>
        <d v="2019-02-07T14:28:09.000"/>
        <d v="2019-02-07T14:28:15.000"/>
        <d v="2019-02-07T14:30:36.000"/>
        <d v="2019-02-07T14:37:50.000"/>
        <d v="2019-02-07T14:38:38.000"/>
        <d v="2019-02-07T14:40:58.000"/>
        <d v="2019-02-07T14:41:03.000"/>
        <d v="2019-02-07T14:54:55.000"/>
        <d v="2019-02-07T15:16:25.000"/>
        <d v="2019-02-07T15:18:10.000"/>
        <d v="2019-02-07T15:20:50.000"/>
        <d v="2019-02-07T15:23:19.000"/>
        <d v="2019-02-07T15:35:18.000"/>
        <d v="2019-02-07T15:38:29.000"/>
        <d v="2019-02-07T15:58:50.000"/>
        <d v="2019-02-07T16:12:57.000"/>
        <d v="2019-02-07T16:26:55.000"/>
        <d v="2019-02-07T16:36:22.000"/>
        <d v="2019-02-07T16:43:06.000"/>
        <d v="2019-02-07T17:08:54.000"/>
        <d v="2019-02-07T17:05:50.000"/>
        <d v="2019-02-07T17:14:15.000"/>
        <d v="2019-02-07T17:19:02.000"/>
        <d v="2019-02-07T17:37:45.000"/>
        <d v="2019-02-07T17:55:21.000"/>
        <d v="2019-02-07T17:56:10.000"/>
        <d v="2019-02-07T17:05:16.000"/>
        <d v="2019-02-07T18:02:54.000"/>
        <d v="2019-02-07T18:12:21.000"/>
        <d v="2019-02-07T19:31:47.000"/>
        <d v="2019-02-07T19:42:04.000"/>
        <d v="2019-02-07T19:43:30.000"/>
        <d v="2019-02-07T19:56:04.000"/>
        <d v="2019-02-07T19:59:02.000"/>
        <d v="2019-02-07T19:59:27.000"/>
        <d v="2019-02-07T20:11:10.000"/>
        <d v="2019-02-07T20:17:47.000"/>
        <d v="2019-02-07T20:37:25.000"/>
        <d v="2019-02-07T20:58:50.000"/>
        <d v="2019-02-07T21:18:36.000"/>
        <d v="2019-02-07T21:26:04.000"/>
        <d v="2019-02-07T21:29:15.000"/>
        <d v="2019-02-07T21:33:06.000"/>
        <d v="2019-02-07T22:03:34.000"/>
        <d v="2019-02-07T22:40:14.000"/>
        <d v="2019-02-07T22:56:47.000"/>
        <d v="2019-02-08T00:19:58.000"/>
        <d v="2019-02-08T06:01:36.000"/>
        <d v="2019-02-07T09:47:39.000"/>
        <d v="2019-02-07T23:01:50.000"/>
        <d v="2019-02-08T09:14:45.000"/>
        <d v="2019-02-08T05:49:58.000"/>
        <d v="2019-02-08T10:27:46.000"/>
        <d v="2019-02-06T19:42:44.000"/>
        <d v="2019-02-07T18:37:06.000"/>
        <d v="2019-02-08T11:50:25.000"/>
        <d v="2019-02-08T12:15:05.000"/>
        <d v="2019-02-08T14:21:39.000"/>
        <d v="2019-02-08T18:41:03.000"/>
        <d v="2019-02-08T18:41:05.000"/>
        <d v="2019-02-08T18:48:16.000"/>
        <d v="2019-02-08T19:59:58.000"/>
        <d v="2019-02-08T20:19:41.000"/>
        <d v="2019-02-08T21:01:46.000"/>
        <d v="2019-02-09T08:52:55.000"/>
        <d v="2019-02-09T12:33:24.000"/>
        <d v="2019-02-09T14:54:19.000"/>
        <d v="2019-02-09T15:43:53.000"/>
        <d v="2019-02-09T17:15:15.000"/>
        <d v="2019-02-09T18:48:16.000"/>
        <d v="2019-02-09T22:49:43.000"/>
        <d v="2019-02-09T23:34:41.000"/>
        <d v="2019-02-09T23:45:20.000"/>
        <d v="2019-02-10T00:57:23.000"/>
        <d v="2019-02-10T03:46:00.000"/>
        <d v="2019-02-10T03:46:45.000"/>
        <d v="2019-02-10T06:35:29.000"/>
        <d v="2019-02-08T18:36:40.000"/>
        <d v="2019-02-11T03:10:18.000"/>
        <d v="2019-02-07T13:59:48.000"/>
        <d v="2019-02-11T03:37:08.000"/>
        <d v="2019-02-10T23:05:47.000"/>
        <d v="2019-02-11T07:34:18.000"/>
        <d v="2019-02-08T11:44:49.000"/>
        <d v="2019-02-11T16:23:14.000"/>
        <d v="2019-02-12T15:31:40.000"/>
        <d v="2019-02-12T17:36:06.000"/>
        <d v="2019-02-12T17:46:24.000"/>
        <d v="2019-02-12T18:35:12.000"/>
        <d v="2019-02-12T18:36:31.000"/>
        <d v="2019-02-12T18:45:34.000"/>
        <d v="2019-02-12T18:46:44.000"/>
        <d v="2019-02-12T18:46:55.000"/>
        <d v="2019-02-12T18:47:23.000"/>
        <d v="2019-02-12T18:47:45.000"/>
        <d v="2019-02-12T18:47:56.000"/>
        <d v="2019-02-12T18:50:32.000"/>
        <d v="2019-02-12T18:52:13.000"/>
        <d v="2019-02-12T18:54:19.000"/>
        <d v="2019-02-12T18:55:38.000"/>
        <d v="2019-02-12T18:56:24.000"/>
        <d v="2019-02-12T18:56:34.000"/>
        <d v="2019-02-12T18:57:14.000"/>
        <d v="2019-02-12T18:59:12.000"/>
        <d v="2019-02-12T19:03:35.000"/>
        <d v="2019-02-12T19:06:35.000"/>
        <d v="2019-02-12T19:08:37.000"/>
        <d v="2019-02-12T19:09:59.000"/>
        <d v="2019-02-12T19:17:11.000"/>
        <d v="2019-02-12T19:19:39.000"/>
        <d v="2019-02-12T19:21:32.000"/>
        <d v="2019-02-12T19:31:51.000"/>
        <d v="2019-02-12T19:32:03.000"/>
        <d v="2019-02-12T19:39:09.000"/>
        <d v="2019-02-12T19:39:45.000"/>
        <d v="2019-02-12T19:55:09.000"/>
        <d v="2019-02-12T20:35:13.000"/>
        <d v="2019-02-12T20:37:54.000"/>
        <d v="2019-02-12T20:57:20.000"/>
        <d v="2019-02-12T21:23:13.000"/>
        <d v="2019-02-12T21:32:12.000"/>
        <d v="2019-02-12T22:05:22.000"/>
        <d v="2019-02-12T22:20:33.000"/>
        <d v="2019-02-12T22:22:31.000"/>
        <d v="2019-02-12T23:05:09.000"/>
        <d v="2019-02-12T17:00:20.000"/>
        <d v="2019-02-12T23:16:34.000"/>
        <d v="2019-02-08T02:00:03.000"/>
        <d v="2019-02-12T18:45:50.000"/>
        <d v="2019-02-13T00:43:51.000"/>
        <d v="2019-02-13T02:47:44.000"/>
        <d v="2019-02-13T03:37:20.000"/>
        <d v="2019-02-13T10:56:16.000"/>
        <d v="2019-02-13T15:20:01.000"/>
        <d v="2019-02-13T15:26:59.000"/>
        <d v="2019-02-13T16:44:43.000"/>
        <d v="2019-02-13T16:44:49.000"/>
        <d v="2019-02-13T16:46:16.000"/>
        <d v="2019-02-13T17:31:50.000"/>
        <d v="2019-02-13T17:47:18.000"/>
        <d v="2019-02-13T18:19:10.000"/>
        <d v="2019-02-13T18:55:44.000"/>
        <d v="2013-08-17T18:51:05.000"/>
        <d v="2019-02-13T20:20:58.000"/>
        <d v="2019-02-13T20:27:55.000"/>
        <d v="2019-02-13T20:32:29.000"/>
        <d v="2019-02-13T21:11:13.000"/>
        <d v="2019-02-13T21:22:02.000"/>
        <d v="2019-02-13T21:49:02.000"/>
        <d v="2019-02-13T21:53:33.000"/>
        <d v="2019-02-13T23:04:30.000"/>
        <d v="2019-02-13T16:26:01.000"/>
        <d v="2019-02-13T22:18:50.000"/>
        <d v="2019-02-13T20:30:15.000"/>
        <d v="2019-02-13T18:29:24.000"/>
        <d v="2019-02-13T15:12:17.000"/>
        <d v="2019-02-13T16:52:39.000"/>
        <d v="2019-02-13T17:45:12.000"/>
        <d v="2019-02-13T18:24:45.000"/>
        <d v="2019-02-13T19:44:38.000"/>
        <d v="2019-02-13T21:19:17.000"/>
        <d v="2019-02-13T21:46:07.000"/>
        <d v="2019-02-13T23:29:24.000"/>
        <d v="2019-02-13T23:31:27.000"/>
        <d v="2019-02-12T19:27:52.000"/>
        <d v="2019-02-13T23:51:45.000"/>
        <d v="2019-02-14T00:40:14.000"/>
        <d v="2019-02-12T18:40:29.000"/>
        <d v="2019-02-14T01:10:35.000"/>
        <d v="2019-02-14T01:48:15.000"/>
        <d v="2019-02-14T05:46:59.000"/>
        <d v="2019-02-14T07:51:44.000"/>
        <d v="2019-02-14T10:32:48.000"/>
        <d v="2019-02-10T19:45:34.000"/>
        <d v="2019-02-14T12:35:35.000"/>
        <d v="2019-02-14T12:48:26.000"/>
        <d v="2019-02-14T13:58:19.000"/>
        <d v="2019-02-14T13:59:11.000"/>
        <d v="2019-02-14T14:13:23.000"/>
        <d v="2019-02-14T14:35:16.000"/>
        <d v="2019-02-14T14:59:41.000"/>
        <d v="2019-02-14T16:14:30.000"/>
        <d v="2019-02-14T16:15:30.000"/>
        <d v="2019-02-14T16:54:05.000"/>
        <d v="2019-02-06T00:12:48.000"/>
        <d v="2019-02-14T18:35:17.000"/>
        <d v="2019-02-14T18:35:21.000"/>
        <d v="2019-02-14T21:58:08.000"/>
        <d v="2019-02-14T22:13:48.000"/>
        <d v="2019-02-14T23:38:51.000"/>
        <d v="2019-02-09T00:29:24.000"/>
        <d v="2019-02-10T16:57:50.000"/>
        <d v="2019-02-11T14:30:22.000"/>
        <d v="2019-02-14T23:38:53.000"/>
        <d v="2019-02-15T02:16:50.000"/>
        <d v="2019-02-15T09:18:17.000"/>
        <d v="2019-02-15T13:24:29.000"/>
        <d v="2019-02-14T11:22:24.000"/>
        <d v="2019-02-15T16:53:43.000"/>
        <d v="2019-02-15T17:38:05.000"/>
        <d v="2019-02-15T18:24:10.000"/>
        <d v="2019-02-15T18:25:40.000"/>
        <d v="2019-02-15T19:02:32.000"/>
        <d v="2019-02-15T19:34:13.000"/>
        <d v="2019-02-15T20:13:16.000"/>
        <d v="2019-02-13T16:41:08.000"/>
        <d v="2019-02-13T16:44:10.000"/>
        <d v="2019-02-13T16:46:05.000"/>
        <d v="2019-02-13T16:48:04.000"/>
        <d v="2019-02-13T17:22:33.000"/>
        <d v="2019-02-13T19:35:36.000"/>
        <d v="2019-02-13T21:08:58.000"/>
        <d v="2019-02-13T22:53:27.000"/>
        <d v="2019-02-15T20:26:05.000"/>
        <d v="2019-02-15T20:59:43.000"/>
        <d v="2019-02-15T21:04:50.000"/>
        <d v="2019-02-15T22:51:25.000"/>
        <d v="2016-07-29T18:42:27.000"/>
        <d v="2019-02-16T02:05:38.000"/>
        <d v="2019-02-16T02:13:59.000"/>
        <d v="2019-02-16T08:10:42.000"/>
        <d v="2019-02-16T09:53:38.000"/>
        <d v="2019-02-05T21:44:09.000"/>
        <d v="2019-02-15T20:58:56.000"/>
        <d v="2019-02-15T21:14:49.000"/>
        <d v="2019-02-16T10:17:12.000"/>
        <d v="2019-02-12T19:29:31.000"/>
        <d v="2019-02-13T23:10:09.000"/>
        <d v="2019-02-16T10:33:42.000"/>
        <d v="2019-02-08T00:20:16.000"/>
        <d v="2019-02-12T17:45:28.000"/>
        <d v="2019-02-13T10:56:50.000"/>
        <d v="2019-02-16T10:34:31.000"/>
        <d v="2016-09-20T01:46:03.000"/>
        <d v="2019-02-16T13:04:44.000"/>
        <d v="2019-02-05T13:28:54.000"/>
        <d v="2019-02-08T12:50:34.000"/>
        <d v="2019-02-05T19:31:55.000"/>
        <d v="2019-02-14T00:38:56.000"/>
        <d v="2019-02-15T18:00:59.000"/>
        <d v="2019-02-16T15:10:31.000"/>
        <d v="2019-02-16T15:11:40.000"/>
        <d v="2019-02-16T17:02:52.000"/>
        <d v="2019-02-16T17:03:12.000"/>
        <d v="2019-02-16T13:11:14.000"/>
        <d v="2019-02-16T17:07:16.000"/>
        <d v="2019-02-16T17:22:19.000"/>
        <d v="2019-02-16T17:23:29.000"/>
        <d v="2019-02-16T20:19:53.000"/>
        <d v="2019-02-14T14:50:10.000"/>
        <d v="2019-02-16T20:39:45.000"/>
        <d v="2019-02-16T20:42:20.000"/>
        <d v="2019-02-17T00:27:20.000"/>
        <d v="2019-02-17T04:58:54.000"/>
        <d v="2019-02-17T07:40:06.000"/>
        <d v="2017-08-12T07:09:56.000"/>
        <d v="2019-02-17T09:23:45.000"/>
        <d v="2019-02-17T07:25:14.000"/>
        <d v="2019-02-17T13:27:07.000"/>
        <d v="2019-02-16T17:01:26.000"/>
        <d v="2019-02-16T17:37:21.000"/>
        <d v="2019-02-16T23:57:45.000"/>
        <d v="2019-02-17T14:42:46.000"/>
        <d v="2019-02-17T14:44:52.000"/>
        <d v="2019-02-17T17:39:23.000"/>
        <d v="2019-02-17T03:54:35.000"/>
        <d v="2019-02-17T17:44:27.000"/>
        <d v="2019-02-17T21:23:04.000"/>
        <d v="2019-02-08T10:37:39.000"/>
        <d v="2019-02-08T11:13:19.000"/>
        <d v="2019-02-11T08:00:26.000"/>
        <d v="2019-02-12T07:30:40.000"/>
        <d v="2019-02-11T07:13:33.000"/>
        <d v="2019-02-12T23:15:18.000"/>
        <d v="2019-02-13T18:21:41.000"/>
        <d v="2019-02-07T08:56:49.000"/>
        <d v="2019-02-09T10:52:47.000"/>
        <d v="2019-02-10T16:29:02.000"/>
        <d v="2019-02-14T23:36:54.000"/>
        <d v="2019-02-16T09:44:12.000"/>
        <d v="2019-02-17T23:25:12.000"/>
        <d v="2019-02-05T21:49:09.000"/>
        <d v="2019-02-16T08:52:32.000"/>
        <d v="2019-02-16T11:00:46.000"/>
        <d v="2019-02-06T20:41:29.000"/>
        <d v="2019-02-05T11:10:25.000"/>
        <d v="2019-02-07T17:57:26.000"/>
        <d v="2019-02-08T23:33:28.000"/>
        <d v="2019-02-09T00:18:06.000"/>
        <d v="2019-02-09T11:02:46.000"/>
        <d v="2019-02-10T11:50:49.000"/>
        <d v="2019-02-11T00:22:34.000"/>
        <d v="2019-02-11T12:40:28.000"/>
        <d v="2019-02-11T17:26:42.000"/>
        <d v="2019-02-12T13:39:42.000"/>
        <d v="2019-02-13T17:25:10.000"/>
        <d v="2019-02-13T18:11:41.000"/>
        <d v="2019-02-14T12:07:27.000"/>
        <d v="2019-02-18T03:54:19.000"/>
        <d v="2019-02-18T11:20:13.000"/>
        <d v="2019-02-05T03:10:43.000"/>
        <d v="2019-02-05T07:05:35.000"/>
        <d v="2019-02-15T11:47:23.000"/>
        <d v="2019-02-18T13:54:43.000"/>
        <d v="2019-02-12T15:19:02.000"/>
        <d v="2019-02-14T12:17:00.000"/>
        <d v="2019-02-13T21:17:01.000"/>
        <d v="2019-02-16T19:39:01.000"/>
        <d v="2019-02-18T16:24:00.000"/>
        <d v="2019-02-15T15:30:08.000"/>
        <d v="2019-02-18T21:44:46.000"/>
        <d v="2019-02-05T03:00:03.000"/>
        <d v="2019-02-13T17:32:23.000"/>
        <d v="2019-02-13T21:00:10.000"/>
        <d v="2019-02-16T03:00:05.000"/>
      </sharedItems>
      <fieldGroup par="66" base="22">
        <rangePr groupBy="hours" autoEnd="1" autoStart="1" startDate="2013-08-17T18:51:05.000" endDate="2019-02-18T21:44:46.000"/>
        <groupItems count="26">
          <s v="&lt;8/17/2013"/>
          <s v="12 AM"/>
          <s v="1 AM"/>
          <s v="2 AM"/>
          <s v="3 AM"/>
          <s v="4 AM"/>
          <s v="5 AM"/>
          <s v="6 AM"/>
          <s v="7 AM"/>
          <s v="8 AM"/>
          <s v="9 AM"/>
          <s v="10 AM"/>
          <s v="11 AM"/>
          <s v="12 PM"/>
          <s v="1 PM"/>
          <s v="2 PM"/>
          <s v="3 PM"/>
          <s v="4 PM"/>
          <s v="5 PM"/>
          <s v="6 PM"/>
          <s v="7 PM"/>
          <s v="8 PM"/>
          <s v="9 PM"/>
          <s v="10 PM"/>
          <s v="11 PM"/>
          <s v="&gt;2/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8-17T18:51:05.000" endDate="2019-02-18T21:44:46.000"/>
        <groupItems count="368">
          <s v="&lt;8/17/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19"/>
        </groupItems>
      </fieldGroup>
    </cacheField>
    <cacheField name="Months" databaseField="0">
      <sharedItems containsMixedTypes="0" count="0"/>
      <fieldGroup base="22">
        <rangePr groupBy="months" autoEnd="1" autoStart="1" startDate="2013-08-17T18:51:05.000" endDate="2019-02-18T21:44:46.000"/>
        <groupItems count="14">
          <s v="&lt;8/17/2013"/>
          <s v="Jan"/>
          <s v="Feb"/>
          <s v="Mar"/>
          <s v="Apr"/>
          <s v="May"/>
          <s v="Jun"/>
          <s v="Jul"/>
          <s v="Aug"/>
          <s v="Sep"/>
          <s v="Oct"/>
          <s v="Nov"/>
          <s v="Dec"/>
          <s v="&gt;2/18/2019"/>
        </groupItems>
      </fieldGroup>
    </cacheField>
    <cacheField name="Years" databaseField="0">
      <sharedItems containsMixedTypes="0" count="0"/>
      <fieldGroup base="22">
        <rangePr groupBy="years" autoEnd="1" autoStart="1" startDate="2013-08-17T18:51:05.000" endDate="2019-02-18T21:44:46.000"/>
        <groupItems count="9">
          <s v="&lt;8/17/2013"/>
          <s v="2013"/>
          <s v="2014"/>
          <s v="2015"/>
          <s v="2016"/>
          <s v="2017"/>
          <s v="2018"/>
          <s v="2019"/>
          <s v="&gt;2/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5">
  <r>
    <s v="ryanphaygood"/>
    <s v="govmurphy"/>
    <m/>
    <m/>
    <m/>
    <m/>
    <m/>
    <m/>
    <m/>
    <m/>
    <s v="No"/>
    <n v="3"/>
    <m/>
    <m/>
    <x v="0"/>
    <d v="2019-01-31T14:28:22.000"/>
    <s v="In one of the greatest expansions of democracy since the #VRA, Florida restored voting rights to 1.5 million people w/ convictions. _x000a__x000a_Today it is NJâ€™s turn!_x000a__x000a_URGE your legislators to pass, &amp;amp; @GovMurphy to sign, S-2100/A-3456 to restore voting rights to 100,000 people. #1844NoMore https://t.co/kaMMxy9uZn"/>
    <s v="https://twitter.com/NJ_ISJ/status/971057356237955072"/>
    <s v="twitter.com"/>
    <x v="0"/>
    <m/>
    <s v="http://pbs.twimg.com/profile_images/643527686078504960/u1k_5vkI_normal.jpg"/>
    <x v="0"/>
    <s v="https://twitter.com/#!/ryanphaygood/status/1090980110151364608"/>
    <m/>
    <m/>
    <s v="1090980110151364608"/>
    <m/>
    <b v="0"/>
    <n v="28"/>
    <s v=""/>
    <b v="1"/>
    <s v="en"/>
    <m/>
    <s v="971057356237955072"/>
    <b v="0"/>
    <n v="19"/>
    <s v=""/>
    <s v="Twitter for iPhone"/>
    <b v="0"/>
    <s v="1090980110151364608"/>
    <s v="Retweet"/>
    <n v="0"/>
    <n v="0"/>
    <m/>
    <m/>
    <m/>
    <m/>
    <m/>
    <m/>
    <m/>
    <m/>
    <n v="1"/>
    <s v="24"/>
    <s v="24"/>
    <n v="2"/>
    <n v="4"/>
    <n v="0"/>
    <n v="0"/>
    <n v="0"/>
    <n v="0"/>
    <n v="48"/>
    <n v="96"/>
    <n v="50"/>
  </r>
  <r>
    <s v="vmugtr"/>
    <s v="vrealizeauto"/>
    <m/>
    <m/>
    <m/>
    <m/>
    <m/>
    <m/>
    <m/>
    <m/>
    <s v="No"/>
    <n v="4"/>
    <m/>
    <m/>
    <x v="0"/>
    <d v="2019-02-05T10:51:48.000"/>
    <s v="RT @vRealizeAuto: What do real users think of #vRA? Hear honest feedback about the solution without vendor bias: https://t.co/vHLnGHAONR"/>
    <s v="http://bit.ly/2REtwu1"/>
    <s v="bit.ly"/>
    <x v="1"/>
    <m/>
    <s v="http://pbs.twimg.com/profile_images/797063724754436096/ookwE9v9_normal.jpg"/>
    <x v="1"/>
    <s v="https://twitter.com/#!/vmugtr/status/1092737548009553920"/>
    <m/>
    <m/>
    <s v="1092737548009553920"/>
    <m/>
    <b v="0"/>
    <n v="0"/>
    <s v=""/>
    <b v="0"/>
    <s v="en"/>
    <m/>
    <s v=""/>
    <b v="0"/>
    <n v="3"/>
    <s v="1092618830277472256"/>
    <s v="Twitter for iPhone"/>
    <b v="0"/>
    <s v="1092618830277472256"/>
    <s v="Tweet"/>
    <n v="0"/>
    <n v="0"/>
    <m/>
    <m/>
    <m/>
    <m/>
    <m/>
    <m/>
    <m/>
    <m/>
    <n v="1"/>
    <s v="5"/>
    <s v="5"/>
    <n v="1"/>
    <n v="5.555555555555555"/>
    <n v="1"/>
    <n v="5.555555555555555"/>
    <n v="0"/>
    <n v="0"/>
    <n v="16"/>
    <n v="88.88888888888889"/>
    <n v="18"/>
  </r>
  <r>
    <s v="nj_isj"/>
    <s v="ryanphaygood"/>
    <m/>
    <m/>
    <m/>
    <m/>
    <m/>
    <m/>
    <m/>
    <m/>
    <s v="No"/>
    <n v="5"/>
    <m/>
    <m/>
    <x v="0"/>
    <d v="2019-02-05T13:17:52.000"/>
    <s v="RT @RyanPHaygood: In one of the greatest expansions of democracy since the #VRA, Florida restored voting rights to 1.5 million people w/ coâ€¦"/>
    <m/>
    <m/>
    <x v="1"/>
    <m/>
    <s v="http://pbs.twimg.com/profile_images/938877709349990400/rUFtqN8Y_normal.jpg"/>
    <x v="2"/>
    <s v="https://twitter.com/#!/nj_isj/status/1092774306390704130"/>
    <m/>
    <m/>
    <s v="1092774306390704130"/>
    <m/>
    <b v="0"/>
    <n v="0"/>
    <s v=""/>
    <b v="1"/>
    <s v="en"/>
    <m/>
    <s v="971057356237955072"/>
    <b v="0"/>
    <n v="19"/>
    <s v="1090980110151364608"/>
    <s v="Twitter for iPhone"/>
    <b v="0"/>
    <s v="1090980110151364608"/>
    <s v="Tweet"/>
    <n v="0"/>
    <n v="0"/>
    <m/>
    <m/>
    <m/>
    <m/>
    <m/>
    <m/>
    <m/>
    <m/>
    <n v="1"/>
    <s v="24"/>
    <s v="24"/>
    <n v="2"/>
    <n v="8.333333333333334"/>
    <n v="0"/>
    <n v="0"/>
    <n v="0"/>
    <n v="0"/>
    <n v="22"/>
    <n v="91.66666666666667"/>
    <n v="24"/>
  </r>
  <r>
    <s v="learnerchris"/>
    <s v="lwvtx"/>
    <m/>
    <m/>
    <m/>
    <m/>
    <m/>
    <m/>
    <m/>
    <m/>
    <s v="No"/>
    <n v="6"/>
    <m/>
    <m/>
    <x v="0"/>
    <d v="2019-02-05T13:32:05.000"/>
    <s v="RT @LWVTexas: .@LWVTX joined the lawsuit against the Secretary of State. Our mission is empowering voters and defending democracy! #lwv #VRâ€¦"/>
    <m/>
    <m/>
    <x v="2"/>
    <m/>
    <s v="http://pbs.twimg.com/profile_images/792740006909480960/LpN0IMir_normal.jpg"/>
    <x v="3"/>
    <s v="https://twitter.com/#!/learnerchris/status/1092777884035489792"/>
    <m/>
    <m/>
    <s v="1092777884035489792"/>
    <m/>
    <b v="0"/>
    <n v="0"/>
    <s v=""/>
    <b v="0"/>
    <s v="en"/>
    <m/>
    <s v=""/>
    <b v="0"/>
    <n v="2"/>
    <s v="1092777084894748672"/>
    <s v="Twitter for iPad"/>
    <b v="0"/>
    <s v="1092777084894748672"/>
    <s v="Tweet"/>
    <n v="0"/>
    <n v="0"/>
    <m/>
    <m/>
    <m/>
    <m/>
    <m/>
    <m/>
    <m/>
    <m/>
    <n v="1"/>
    <s v="8"/>
    <s v="8"/>
    <m/>
    <m/>
    <m/>
    <m/>
    <m/>
    <m/>
    <m/>
    <m/>
    <m/>
  </r>
  <r>
    <s v="bucyfortexas"/>
    <s v="lwvtx"/>
    <m/>
    <m/>
    <m/>
    <m/>
    <m/>
    <m/>
    <m/>
    <m/>
    <s v="No"/>
    <n v="8"/>
    <m/>
    <m/>
    <x v="0"/>
    <d v="2019-02-05T13:41:06.000"/>
    <s v="RT @LWVTexas: .@LWVTX joined the lawsuit against the Secretary of State. Our mission is empowering voters and defending democracy! #lwv #VRâ€¦"/>
    <m/>
    <m/>
    <x v="2"/>
    <m/>
    <s v="http://pbs.twimg.com/profile_images/1096119446370828288/XNV7R0he_normal.png"/>
    <x v="4"/>
    <s v="https://twitter.com/#!/bucyfortexas/status/1092780153195950080"/>
    <m/>
    <m/>
    <s v="1092780153195950080"/>
    <m/>
    <b v="0"/>
    <n v="0"/>
    <s v=""/>
    <b v="0"/>
    <s v="en"/>
    <m/>
    <s v=""/>
    <b v="0"/>
    <n v="2"/>
    <s v="1092777084894748672"/>
    <s v="Twitter for iPhone"/>
    <b v="0"/>
    <s v="1092777084894748672"/>
    <s v="Tweet"/>
    <n v="0"/>
    <n v="0"/>
    <m/>
    <m/>
    <m/>
    <m/>
    <m/>
    <m/>
    <m/>
    <m/>
    <n v="1"/>
    <s v="8"/>
    <s v="8"/>
    <m/>
    <m/>
    <m/>
    <m/>
    <m/>
    <m/>
    <m/>
    <m/>
    <m/>
  </r>
  <r>
    <s v="cernovich"/>
    <s v="kherriage"/>
    <m/>
    <m/>
    <m/>
    <m/>
    <m/>
    <m/>
    <m/>
    <m/>
    <s v="No"/>
    <n v="10"/>
    <m/>
    <m/>
    <x v="0"/>
    <d v="2019-02-05T21:47:13.000"/>
    <s v="RT @KHerriage: Still seeing &quot;professional&quot; investors top calling this market on a daily basis._x000a__x000a_Please stop. It's embarrassing &amp;amp; hard to waâ€¦"/>
    <m/>
    <m/>
    <x v="3"/>
    <m/>
    <s v="http://pbs.twimg.com/profile_images/1091502500035743745/ctKtcpVW_normal.jpg"/>
    <x v="5"/>
    <s v="https://twitter.com/#!/cernovich/status/1092902492231385088"/>
    <m/>
    <m/>
    <s v="1092902492231385088"/>
    <m/>
    <b v="0"/>
    <n v="0"/>
    <s v=""/>
    <b v="0"/>
    <s v="en"/>
    <m/>
    <s v=""/>
    <b v="0"/>
    <n v="12"/>
    <s v="1092901716654211072"/>
    <s v="Twitter for iPhone"/>
    <b v="0"/>
    <s v="1092901716654211072"/>
    <s v="Tweet"/>
    <n v="0"/>
    <n v="0"/>
    <m/>
    <m/>
    <m/>
    <m/>
    <m/>
    <m/>
    <m/>
    <m/>
    <n v="1"/>
    <s v="7"/>
    <s v="7"/>
    <n v="1"/>
    <n v="4.545454545454546"/>
    <n v="2"/>
    <n v="9.090909090909092"/>
    <n v="0"/>
    <n v="0"/>
    <n v="19"/>
    <n v="86.36363636363636"/>
    <n v="22"/>
  </r>
  <r>
    <s v="investinglegend"/>
    <s v="kherriage"/>
    <m/>
    <m/>
    <m/>
    <m/>
    <m/>
    <m/>
    <m/>
    <m/>
    <s v="No"/>
    <n v="11"/>
    <m/>
    <m/>
    <x v="0"/>
    <d v="2019-02-05T21:48:38.000"/>
    <s v="RT @KHerriage: Still seeing &quot;professional&quot; investors top calling this market on a daily basis._x000a__x000a_Please stop. It's embarrassing &amp;amp; hard to waâ€¦"/>
    <m/>
    <m/>
    <x v="3"/>
    <m/>
    <s v="http://pbs.twimg.com/profile_images/651216379870253056/yU6cJnH__normal.jpg"/>
    <x v="6"/>
    <s v="https://twitter.com/#!/investinglegend/status/1092902848625557505"/>
    <m/>
    <m/>
    <s v="1092902848625557505"/>
    <m/>
    <b v="0"/>
    <n v="0"/>
    <s v=""/>
    <b v="0"/>
    <s v="en"/>
    <m/>
    <s v=""/>
    <b v="0"/>
    <n v="12"/>
    <s v="1092901716654211072"/>
    <s v="Twitter for iPhone"/>
    <b v="0"/>
    <s v="1092901716654211072"/>
    <s v="Tweet"/>
    <n v="0"/>
    <n v="0"/>
    <m/>
    <m/>
    <m/>
    <m/>
    <m/>
    <m/>
    <m/>
    <m/>
    <n v="1"/>
    <s v="7"/>
    <s v="7"/>
    <n v="1"/>
    <n v="4.545454545454546"/>
    <n v="2"/>
    <n v="9.090909090909092"/>
    <n v="0"/>
    <n v="0"/>
    <n v="19"/>
    <n v="86.36363636363636"/>
    <n v="22"/>
  </r>
  <r>
    <s v="_yvonneburton"/>
    <s v="kherriage"/>
    <m/>
    <m/>
    <m/>
    <m/>
    <m/>
    <m/>
    <m/>
    <m/>
    <s v="No"/>
    <n v="12"/>
    <m/>
    <m/>
    <x v="0"/>
    <d v="2019-02-05T21:50:34.000"/>
    <s v="RT @KHerriage: Still seeing &quot;professional&quot; investors top calling this market on a daily basis._x000a__x000a_Please stop. It's embarrassing &amp;amp; hard to waâ€¦"/>
    <m/>
    <m/>
    <x v="3"/>
    <m/>
    <s v="http://pbs.twimg.com/profile_images/1042115089267085312/uUe3E6Er_normal.jpg"/>
    <x v="7"/>
    <s v="https://twitter.com/#!/_yvonneburton/status/1092903335223533568"/>
    <m/>
    <m/>
    <s v="1092903335223533568"/>
    <m/>
    <b v="0"/>
    <n v="0"/>
    <s v=""/>
    <b v="0"/>
    <s v="en"/>
    <m/>
    <s v=""/>
    <b v="0"/>
    <n v="12"/>
    <s v="1092901716654211072"/>
    <s v="Twitter Web Client"/>
    <b v="0"/>
    <s v="1092901716654211072"/>
    <s v="Tweet"/>
    <n v="0"/>
    <n v="0"/>
    <m/>
    <m/>
    <m/>
    <m/>
    <m/>
    <m/>
    <m/>
    <m/>
    <n v="1"/>
    <s v="7"/>
    <s v="7"/>
    <n v="1"/>
    <n v="4.545454545454546"/>
    <n v="2"/>
    <n v="9.090909090909092"/>
    <n v="0"/>
    <n v="0"/>
    <n v="19"/>
    <n v="86.36363636363636"/>
    <n v="22"/>
  </r>
  <r>
    <s v="mvkevinb"/>
    <s v="kherriage"/>
    <m/>
    <m/>
    <m/>
    <m/>
    <m/>
    <m/>
    <m/>
    <m/>
    <s v="No"/>
    <n v="13"/>
    <m/>
    <m/>
    <x v="0"/>
    <d v="2019-02-05T21:51:32.000"/>
    <s v="RT @KHerriage: Still seeing &quot;professional&quot; investors top calling this market on a daily basis._x000a__x000a_Please stop. It's embarrassing &amp;amp; hard to waâ€¦"/>
    <m/>
    <m/>
    <x v="3"/>
    <m/>
    <s v="http://pbs.twimg.com/profile_images/378800000451505954/e5588fd34207fe546f41a6894d9d0b1b_normal.jpeg"/>
    <x v="8"/>
    <s v="https://twitter.com/#!/mvkevinb/status/1092903574940643343"/>
    <m/>
    <m/>
    <s v="1092903574940643343"/>
    <m/>
    <b v="0"/>
    <n v="0"/>
    <s v=""/>
    <b v="0"/>
    <s v="en"/>
    <m/>
    <s v=""/>
    <b v="0"/>
    <n v="12"/>
    <s v="1092901716654211072"/>
    <s v="Twitter Web Client"/>
    <b v="0"/>
    <s v="1092901716654211072"/>
    <s v="Tweet"/>
    <n v="0"/>
    <n v="0"/>
    <m/>
    <m/>
    <m/>
    <m/>
    <m/>
    <m/>
    <m/>
    <m/>
    <n v="1"/>
    <s v="7"/>
    <s v="7"/>
    <n v="1"/>
    <n v="4.545454545454546"/>
    <n v="2"/>
    <n v="9.090909090909092"/>
    <n v="0"/>
    <n v="0"/>
    <n v="19"/>
    <n v="86.36363636363636"/>
    <n v="22"/>
  </r>
  <r>
    <s v="robpalatchi"/>
    <s v="kherriage"/>
    <m/>
    <m/>
    <m/>
    <m/>
    <m/>
    <m/>
    <m/>
    <m/>
    <s v="No"/>
    <n v="14"/>
    <m/>
    <m/>
    <x v="0"/>
    <d v="2019-02-05T21:58:46.000"/>
    <s v="RT @KHerriage: Still seeing &quot;professional&quot; investors top calling this market on a daily basis._x000a__x000a_Please stop. It's embarrassing &amp;amp; hard to waâ€¦"/>
    <m/>
    <m/>
    <x v="3"/>
    <m/>
    <s v="http://pbs.twimg.com/profile_images/1091008510320672768/cDMNuSJS_normal.jpg"/>
    <x v="9"/>
    <s v="https://twitter.com/#!/robpalatchi/status/1092905397827055617"/>
    <m/>
    <m/>
    <s v="1092905397827055617"/>
    <m/>
    <b v="0"/>
    <n v="0"/>
    <s v=""/>
    <b v="0"/>
    <s v="en"/>
    <m/>
    <s v=""/>
    <b v="0"/>
    <n v="12"/>
    <s v="1092901716654211072"/>
    <s v="Twitter for Android"/>
    <b v="0"/>
    <s v="1092901716654211072"/>
    <s v="Tweet"/>
    <n v="0"/>
    <n v="0"/>
    <m/>
    <m/>
    <m/>
    <m/>
    <m/>
    <m/>
    <m/>
    <m/>
    <n v="1"/>
    <s v="7"/>
    <s v="7"/>
    <n v="1"/>
    <n v="4.545454545454546"/>
    <n v="2"/>
    <n v="9.090909090909092"/>
    <n v="0"/>
    <n v="0"/>
    <n v="19"/>
    <n v="86.36363636363636"/>
    <n v="22"/>
  </r>
  <r>
    <s v="snowblasting"/>
    <s v="kherriage"/>
    <m/>
    <m/>
    <m/>
    <m/>
    <m/>
    <m/>
    <m/>
    <m/>
    <s v="No"/>
    <n v="15"/>
    <m/>
    <m/>
    <x v="0"/>
    <d v="2019-02-05T22:05:37.000"/>
    <s v="RT @KHerriage: Still seeing &quot;professional&quot; investors top calling this market on a daily basis._x000a__x000a_Please stop. It's embarrassing &amp;amp; hard to waâ€¦"/>
    <m/>
    <m/>
    <x v="3"/>
    <m/>
    <s v="http://pbs.twimg.com/profile_images/847492708482428929/Fo2Bs1Bi_normal.jpg"/>
    <x v="10"/>
    <s v="https://twitter.com/#!/snowblasting/status/1092907119475486720"/>
    <m/>
    <m/>
    <s v="1092907119475486720"/>
    <m/>
    <b v="0"/>
    <n v="0"/>
    <s v=""/>
    <b v="0"/>
    <s v="en"/>
    <m/>
    <s v=""/>
    <b v="0"/>
    <n v="12"/>
    <s v="1092901716654211072"/>
    <s v="Twitter Web Client"/>
    <b v="0"/>
    <s v="1092901716654211072"/>
    <s v="Tweet"/>
    <n v="0"/>
    <n v="0"/>
    <m/>
    <m/>
    <m/>
    <m/>
    <m/>
    <m/>
    <m/>
    <m/>
    <n v="1"/>
    <s v="7"/>
    <s v="7"/>
    <n v="1"/>
    <n v="4.545454545454546"/>
    <n v="2"/>
    <n v="9.090909090909092"/>
    <n v="0"/>
    <n v="0"/>
    <n v="19"/>
    <n v="86.36363636363636"/>
    <n v="22"/>
  </r>
  <r>
    <s v="blackkingkeland"/>
    <s v="kherriage"/>
    <m/>
    <m/>
    <m/>
    <m/>
    <m/>
    <m/>
    <m/>
    <m/>
    <s v="No"/>
    <n v="16"/>
    <m/>
    <m/>
    <x v="0"/>
    <d v="2019-02-05T22:14:12.000"/>
    <s v="RT @KHerriage: Still seeing &quot;professional&quot; investors top calling this market on a daily basis._x000a__x000a_Please stop. It's embarrassing &amp;amp; hard to waâ€¦"/>
    <m/>
    <m/>
    <x v="3"/>
    <m/>
    <s v="http://pbs.twimg.com/profile_images/1082093799499804675/WWpNUQXW_normal.jpg"/>
    <x v="11"/>
    <s v="https://twitter.com/#!/blackkingkeland/status/1092909282750808065"/>
    <m/>
    <m/>
    <s v="1092909282750808065"/>
    <m/>
    <b v="0"/>
    <n v="0"/>
    <s v=""/>
    <b v="0"/>
    <s v="en"/>
    <m/>
    <s v=""/>
    <b v="0"/>
    <n v="12"/>
    <s v="1092901716654211072"/>
    <s v="Twitter for Android"/>
    <b v="0"/>
    <s v="1092901716654211072"/>
    <s v="Tweet"/>
    <n v="0"/>
    <n v="0"/>
    <m/>
    <m/>
    <m/>
    <m/>
    <m/>
    <m/>
    <m/>
    <m/>
    <n v="1"/>
    <s v="7"/>
    <s v="7"/>
    <n v="1"/>
    <n v="4.545454545454546"/>
    <n v="2"/>
    <n v="9.090909090909092"/>
    <n v="0"/>
    <n v="0"/>
    <n v="19"/>
    <n v="86.36363636363636"/>
    <n v="22"/>
  </r>
  <r>
    <s v="melissa04398727"/>
    <s v="kherriage"/>
    <m/>
    <m/>
    <m/>
    <m/>
    <m/>
    <m/>
    <m/>
    <m/>
    <s v="No"/>
    <n v="17"/>
    <m/>
    <m/>
    <x v="0"/>
    <d v="2019-02-05T22:56:27.000"/>
    <s v="RT @KHerriage: Still seeing &quot;professional&quot; investors top calling this market on a daily basis._x000a__x000a_Please stop. It's embarrassing &amp;amp; hard to waâ€¦"/>
    <m/>
    <m/>
    <x v="3"/>
    <m/>
    <s v="http://abs.twimg.com/sticky/default_profile_images/default_profile_normal.png"/>
    <x v="12"/>
    <s v="https://twitter.com/#!/melissa04398727/status/1092919912060731397"/>
    <m/>
    <m/>
    <s v="1092919912060731397"/>
    <m/>
    <b v="0"/>
    <n v="0"/>
    <s v=""/>
    <b v="0"/>
    <s v="en"/>
    <m/>
    <s v=""/>
    <b v="0"/>
    <n v="12"/>
    <s v="1092901716654211072"/>
    <s v="Twitter for Android"/>
    <b v="0"/>
    <s v="1092901716654211072"/>
    <s v="Tweet"/>
    <n v="0"/>
    <n v="0"/>
    <m/>
    <m/>
    <m/>
    <m/>
    <m/>
    <m/>
    <m/>
    <m/>
    <n v="1"/>
    <s v="7"/>
    <s v="7"/>
    <n v="1"/>
    <n v="4.545454545454546"/>
    <n v="2"/>
    <n v="9.090909090909092"/>
    <n v="0"/>
    <n v="0"/>
    <n v="19"/>
    <n v="86.36363636363636"/>
    <n v="22"/>
  </r>
  <r>
    <s v="elina_libertad"/>
    <s v="kherriage"/>
    <m/>
    <m/>
    <m/>
    <m/>
    <m/>
    <m/>
    <m/>
    <m/>
    <s v="No"/>
    <n v="18"/>
    <m/>
    <m/>
    <x v="0"/>
    <d v="2019-02-05T23:10:52.000"/>
    <s v="RT @KHerriage: Still seeing &quot;professional&quot; investors top calling this market on a daily basis._x000a__x000a_Please stop. It's embarrassing &amp;amp; hard to waâ€¦"/>
    <m/>
    <m/>
    <x v="3"/>
    <m/>
    <s v="http://pbs.twimg.com/profile_images/1090039533402492930/vq-fbbj4_normal.jpg"/>
    <x v="13"/>
    <s v="https://twitter.com/#!/elina_libertad/status/1092923542113603584"/>
    <m/>
    <m/>
    <s v="1092923542113603584"/>
    <m/>
    <b v="0"/>
    <n v="0"/>
    <s v=""/>
    <b v="0"/>
    <s v="en"/>
    <m/>
    <s v=""/>
    <b v="0"/>
    <n v="12"/>
    <s v="1092901716654211072"/>
    <s v="Twitter for iPhone"/>
    <b v="0"/>
    <s v="1092901716654211072"/>
    <s v="Tweet"/>
    <n v="0"/>
    <n v="0"/>
    <m/>
    <m/>
    <m/>
    <m/>
    <m/>
    <m/>
    <m/>
    <m/>
    <n v="1"/>
    <s v="7"/>
    <s v="7"/>
    <n v="1"/>
    <n v="4.545454545454546"/>
    <n v="2"/>
    <n v="9.090909090909092"/>
    <n v="0"/>
    <n v="0"/>
    <n v="19"/>
    <n v="86.36363636363636"/>
    <n v="22"/>
  </r>
  <r>
    <s v="jdollar13"/>
    <s v="kherriage"/>
    <m/>
    <m/>
    <m/>
    <m/>
    <m/>
    <m/>
    <m/>
    <m/>
    <s v="No"/>
    <n v="19"/>
    <m/>
    <m/>
    <x v="0"/>
    <d v="2019-02-05T23:17:17.000"/>
    <s v="RT @KHerriage: Still seeing &quot;professional&quot; investors top calling this market on a daily basis._x000a__x000a_Please stop. It's embarrassing &amp;amp; hard to waâ€¦"/>
    <m/>
    <m/>
    <x v="3"/>
    <m/>
    <s v="http://pbs.twimg.com/profile_images/727343858451943424/rMjlIegK_normal.jpg"/>
    <x v="14"/>
    <s v="https://twitter.com/#!/jdollar13/status/1092925154752188416"/>
    <m/>
    <m/>
    <s v="1092925154752188416"/>
    <m/>
    <b v="0"/>
    <n v="0"/>
    <s v=""/>
    <b v="0"/>
    <s v="en"/>
    <m/>
    <s v=""/>
    <b v="0"/>
    <n v="12"/>
    <s v="1092901716654211072"/>
    <s v="Twitter for iPhone"/>
    <b v="0"/>
    <s v="1092901716654211072"/>
    <s v="Tweet"/>
    <n v="0"/>
    <n v="0"/>
    <m/>
    <m/>
    <m/>
    <m/>
    <m/>
    <m/>
    <m/>
    <m/>
    <n v="1"/>
    <s v="7"/>
    <s v="7"/>
    <n v="1"/>
    <n v="4.545454545454546"/>
    <n v="2"/>
    <n v="9.090909090909092"/>
    <n v="0"/>
    <n v="0"/>
    <n v="19"/>
    <n v="86.36363636363636"/>
    <n v="22"/>
  </r>
  <r>
    <s v="exrates_me"/>
    <s v="exrates_me"/>
    <m/>
    <m/>
    <m/>
    <m/>
    <m/>
    <m/>
    <m/>
    <m/>
    <s v="No"/>
    <n v="20"/>
    <m/>
    <m/>
    <x v="1"/>
    <d v="2019-02-05T22:33:02.000"/>
    <s v="No more irritating ads! The consensus is reached by Verasity. Exrates shares with you the story about VRA coin: grab the chance to make money on watching ads. #exrates #exchange #cryptocurrency #VRA $VRA_x000a__x000a_https://t.co/sXV1OBdSYx"/>
    <s v="https://www.youtube.com/watch?v=d6AbDM7H2LY&amp;feature=youtu.be"/>
    <s v="youtube.com"/>
    <x v="4"/>
    <m/>
    <s v="http://pbs.twimg.com/profile_images/1070606884456026114/ebOSIyvl_normal.jpg"/>
    <x v="15"/>
    <s v="https://twitter.com/#!/exrates_me/status/1092914020896522241"/>
    <m/>
    <m/>
    <s v="1092914020896522241"/>
    <m/>
    <b v="0"/>
    <n v="2"/>
    <s v=""/>
    <b v="0"/>
    <s v="en"/>
    <m/>
    <s v=""/>
    <b v="0"/>
    <n v="2"/>
    <s v=""/>
    <s v="Twitter for iPhone"/>
    <b v="0"/>
    <s v="1092914020896522241"/>
    <s v="Tweet"/>
    <n v="0"/>
    <n v="0"/>
    <m/>
    <m/>
    <m/>
    <m/>
    <m/>
    <m/>
    <m/>
    <m/>
    <n v="1"/>
    <s v="37"/>
    <s v="37"/>
    <n v="0"/>
    <n v="0"/>
    <n v="1"/>
    <n v="3.0303030303030303"/>
    <n v="0"/>
    <n v="0"/>
    <n v="32"/>
    <n v="96.96969696969697"/>
    <n v="33"/>
  </r>
  <r>
    <s v="carlos69861930"/>
    <s v="exrates_me"/>
    <m/>
    <m/>
    <m/>
    <m/>
    <m/>
    <m/>
    <m/>
    <m/>
    <s v="No"/>
    <n v="21"/>
    <m/>
    <m/>
    <x v="0"/>
    <d v="2019-02-05T23:17:58.000"/>
    <s v="RT @Exrates_Me: No more irritating ads! The consensus is reached by Verasity. Exrates shares with you the story about VRA coin: grab the châ€¦"/>
    <m/>
    <m/>
    <x v="3"/>
    <m/>
    <s v="http://pbs.twimg.com/profile_images/1088694532051484672/4GFInyQf_normal.jpg"/>
    <x v="16"/>
    <s v="https://twitter.com/#!/carlos69861930/status/1092925327431606273"/>
    <m/>
    <m/>
    <s v="1092925327431606273"/>
    <m/>
    <b v="0"/>
    <n v="0"/>
    <s v=""/>
    <b v="0"/>
    <s v="en"/>
    <m/>
    <s v=""/>
    <b v="0"/>
    <n v="2"/>
    <s v="1092914020896522241"/>
    <s v="Twitter Web App"/>
    <b v="0"/>
    <s v="1092914020896522241"/>
    <s v="Tweet"/>
    <n v="0"/>
    <n v="0"/>
    <m/>
    <m/>
    <m/>
    <m/>
    <m/>
    <m/>
    <m/>
    <m/>
    <n v="1"/>
    <s v="37"/>
    <s v="37"/>
    <n v="0"/>
    <n v="0"/>
    <n v="1"/>
    <n v="4.166666666666667"/>
    <n v="0"/>
    <n v="0"/>
    <n v="23"/>
    <n v="95.83333333333333"/>
    <n v="24"/>
  </r>
  <r>
    <s v="mikepostman"/>
    <s v="kherriage"/>
    <m/>
    <m/>
    <m/>
    <m/>
    <m/>
    <m/>
    <m/>
    <m/>
    <s v="No"/>
    <n v="22"/>
    <m/>
    <m/>
    <x v="0"/>
    <d v="2019-02-06T00:01:02.000"/>
    <s v="RT @KHerriage: Still seeing &quot;professional&quot; investors top calling this market on a daily basis._x000a__x000a_Please stop. It's embarrassing &amp;amp; hard to waâ€¦"/>
    <m/>
    <m/>
    <x v="3"/>
    <m/>
    <s v="http://pbs.twimg.com/profile_images/442045377412616192/DVAc-WFW_normal.jpeg"/>
    <x v="17"/>
    <s v="https://twitter.com/#!/mikepostman/status/1092936166133907457"/>
    <m/>
    <m/>
    <s v="1092936166133907457"/>
    <m/>
    <b v="0"/>
    <n v="0"/>
    <s v=""/>
    <b v="0"/>
    <s v="en"/>
    <m/>
    <s v=""/>
    <b v="0"/>
    <n v="12"/>
    <s v="1092901716654211072"/>
    <s v="Twitter for iPhone"/>
    <b v="0"/>
    <s v="1092901716654211072"/>
    <s v="Tweet"/>
    <n v="0"/>
    <n v="0"/>
    <m/>
    <m/>
    <m/>
    <m/>
    <m/>
    <m/>
    <m/>
    <m/>
    <n v="1"/>
    <s v="7"/>
    <s v="7"/>
    <n v="1"/>
    <n v="4.545454545454546"/>
    <n v="2"/>
    <n v="9.090909090909092"/>
    <n v="0"/>
    <n v="0"/>
    <n v="19"/>
    <n v="86.36363636363636"/>
    <n v="22"/>
  </r>
  <r>
    <s v="maleng_art"/>
    <s v="maleng_art"/>
    <m/>
    <m/>
    <m/>
    <m/>
    <m/>
    <m/>
    <m/>
    <m/>
    <s v="No"/>
    <n v="23"/>
    <m/>
    <m/>
    <x v="1"/>
    <d v="2019-02-06T04:05:29.000"/>
    <s v="Our right to vote is everything. But it will mean nothing if we don't protect our elections. Plz support #PAVEAct:_x000a_The Protecting American Votes and Elections Act Mandates Paper Ballots and Risk-Limiting Audits in All Federal Elections_x000a_#VRA #VoterSuppression #ProtectOurVotes https://t.co/LFGSaz5oPM"/>
    <s v="https://twitter.com/DerrickNAACP/status/1092993671966920704"/>
    <s v="twitter.com"/>
    <x v="5"/>
    <m/>
    <s v="http://pbs.twimg.com/profile_images/1038310443679330305/t4vXa3ST_normal.jpg"/>
    <x v="18"/>
    <s v="https://twitter.com/#!/maleng_art/status/1092997682551898113"/>
    <m/>
    <m/>
    <s v="1092997682551898113"/>
    <m/>
    <b v="0"/>
    <n v="0"/>
    <s v=""/>
    <b v="1"/>
    <s v="en"/>
    <m/>
    <s v="1092993671966920704"/>
    <b v="0"/>
    <n v="1"/>
    <s v=""/>
    <s v="Twitter for Android"/>
    <b v="0"/>
    <s v="1092997682551898113"/>
    <s v="Retweet"/>
    <n v="0"/>
    <n v="0"/>
    <m/>
    <m/>
    <m/>
    <m/>
    <m/>
    <m/>
    <m/>
    <m/>
    <n v="2"/>
    <s v="3"/>
    <s v="3"/>
    <n v="3"/>
    <n v="7.317073170731708"/>
    <n v="1"/>
    <n v="2.4390243902439024"/>
    <n v="0"/>
    <n v="0"/>
    <n v="37"/>
    <n v="90.2439024390244"/>
    <n v="41"/>
  </r>
  <r>
    <s v="maleng_art"/>
    <s v="maleng_art"/>
    <m/>
    <m/>
    <m/>
    <m/>
    <m/>
    <m/>
    <m/>
    <m/>
    <s v="No"/>
    <n v="24"/>
    <m/>
    <m/>
    <x v="1"/>
    <d v="2019-02-07T02:33:40.000"/>
    <s v="RT @Maleng_Art: Our right to vote is everything. But it will mean nothing if we don't protect our elections. Plz support #PAVEAct:_x000a_The Prot…"/>
    <m/>
    <m/>
    <x v="6"/>
    <m/>
    <s v="http://pbs.twimg.com/profile_images/1038310443679330305/t4vXa3ST_normal.jpg"/>
    <x v="19"/>
    <s v="https://twitter.com/#!/maleng_art/status/1093336965888368640"/>
    <m/>
    <m/>
    <s v="1093336965888368640"/>
    <m/>
    <b v="0"/>
    <n v="0"/>
    <s v=""/>
    <b v="1"/>
    <s v="en"/>
    <m/>
    <s v="1092993671966920704"/>
    <b v="0"/>
    <n v="1"/>
    <s v="1092997682551898113"/>
    <s v="Twitter for Android"/>
    <b v="0"/>
    <s v="1092997682551898113"/>
    <s v="Tweet"/>
    <n v="0"/>
    <n v="0"/>
    <m/>
    <m/>
    <m/>
    <m/>
    <m/>
    <m/>
    <m/>
    <m/>
    <n v="2"/>
    <s v="3"/>
    <s v="3"/>
    <n v="3"/>
    <n v="12.5"/>
    <n v="0"/>
    <n v="0"/>
    <n v="0"/>
    <n v="0"/>
    <n v="21"/>
    <n v="87.5"/>
    <n v="24"/>
  </r>
  <r>
    <s v="chipzoller"/>
    <s v="vmwarephoton"/>
    <m/>
    <m/>
    <m/>
    <m/>
    <m/>
    <m/>
    <m/>
    <m/>
    <s v="No"/>
    <n v="25"/>
    <m/>
    <m/>
    <x v="0"/>
    <d v="2019-02-07T02:37:24.000"/>
    <s v="Little sad and disappointed to see that, even after more than 2 years, @vmwarephoton is still not #vRA agent friendly and requires tons of manual packages and tweaks to make work. You'd think they'd play nice at this point. 🤷‍♂️"/>
    <m/>
    <m/>
    <x v="1"/>
    <m/>
    <s v="http://pbs.twimg.com/profile_images/807960810274324480/DAlmnim1_normal.jpg"/>
    <x v="20"/>
    <s v="https://twitter.com/#!/chipzoller/status/1093337906004004864"/>
    <m/>
    <m/>
    <s v="1093337906004004864"/>
    <m/>
    <b v="0"/>
    <n v="0"/>
    <s v=""/>
    <b v="0"/>
    <s v="en"/>
    <m/>
    <s v=""/>
    <b v="0"/>
    <n v="0"/>
    <s v=""/>
    <s v="Twitter Web Client"/>
    <b v="0"/>
    <s v="1093337906004004864"/>
    <s v="Tweet"/>
    <n v="0"/>
    <n v="0"/>
    <m/>
    <m/>
    <m/>
    <m/>
    <m/>
    <m/>
    <m/>
    <m/>
    <n v="1"/>
    <s v="36"/>
    <s v="36"/>
    <n v="3"/>
    <n v="7.6923076923076925"/>
    <n v="2"/>
    <n v="5.128205128205129"/>
    <n v="0"/>
    <n v="0"/>
    <n v="34"/>
    <n v="87.17948717948718"/>
    <n v="39"/>
  </r>
  <r>
    <s v="chipzoller"/>
    <s v="chipzoller"/>
    <m/>
    <m/>
    <m/>
    <m/>
    <m/>
    <m/>
    <m/>
    <m/>
    <s v="No"/>
    <n v="26"/>
    <m/>
    <m/>
    <x v="1"/>
    <d v="2019-02-05T15:16:13.000"/>
    <s v="Great, so the refresh button on a #vRA 7.5 deployment doesn't actually refresh anything on the History tab. #howdidthisgetthroughQA?"/>
    <m/>
    <m/>
    <x v="7"/>
    <m/>
    <s v="http://pbs.twimg.com/profile_images/807960810274324480/DAlmnim1_normal.jpg"/>
    <x v="21"/>
    <s v="https://twitter.com/#!/chipzoller/status/1092804091514896384"/>
    <m/>
    <m/>
    <s v="1092804091514896384"/>
    <m/>
    <b v="0"/>
    <n v="1"/>
    <s v=""/>
    <b v="0"/>
    <s v="en"/>
    <m/>
    <s v=""/>
    <b v="0"/>
    <n v="0"/>
    <s v=""/>
    <s v="Twitter Web Client"/>
    <b v="0"/>
    <s v="1092804091514896384"/>
    <s v="Tweet"/>
    <n v="0"/>
    <n v="0"/>
    <m/>
    <m/>
    <m/>
    <m/>
    <m/>
    <m/>
    <m/>
    <m/>
    <n v="1"/>
    <s v="36"/>
    <s v="36"/>
    <n v="3"/>
    <n v="15"/>
    <n v="0"/>
    <n v="0"/>
    <n v="0"/>
    <n v="0"/>
    <n v="17"/>
    <n v="85"/>
    <n v="20"/>
  </r>
  <r>
    <s v="scottyandtony"/>
    <s v="sunwingvacay"/>
    <m/>
    <m/>
    <m/>
    <m/>
    <m/>
    <m/>
    <m/>
    <m/>
    <s v="No"/>
    <n v="27"/>
    <m/>
    <m/>
    <x v="0"/>
    <d v="2019-02-07T09:12:39.000"/>
    <s v=".@SunwingVacay can we hook this up on the plane from #YQM to #VRA Friday night? &amp;gt;Tony #LetsGetToTheBeach 🌴 https://t.co/tEJ4UcgDPw"/>
    <s v="https://twitter.com/elonmusk/status/1093423297130156033"/>
    <s v="twitter.com"/>
    <x v="8"/>
    <m/>
    <s v="http://pbs.twimg.com/profile_images/1069596809939447808/YohlfPyy_normal.jpg"/>
    <x v="22"/>
    <s v="https://twitter.com/#!/scottyandtony/status/1093437373482971137"/>
    <m/>
    <m/>
    <s v="1093437373482971137"/>
    <m/>
    <b v="0"/>
    <n v="2"/>
    <s v=""/>
    <b v="1"/>
    <s v="en"/>
    <m/>
    <s v="1093423297130156033"/>
    <b v="0"/>
    <n v="0"/>
    <s v=""/>
    <s v="Twitter Web Client"/>
    <b v="0"/>
    <s v="1093437373482971137"/>
    <s v="Tweet"/>
    <n v="0"/>
    <n v="0"/>
    <m/>
    <m/>
    <m/>
    <m/>
    <m/>
    <m/>
    <m/>
    <m/>
    <n v="1"/>
    <s v="35"/>
    <s v="35"/>
    <n v="0"/>
    <n v="0"/>
    <n v="0"/>
    <n v="0"/>
    <n v="0"/>
    <n v="0"/>
    <n v="18"/>
    <n v="100"/>
    <n v="18"/>
  </r>
  <r>
    <s v="all100senators"/>
    <s v="senatorleahy"/>
    <m/>
    <m/>
    <m/>
    <m/>
    <m/>
    <m/>
    <m/>
    <m/>
    <s v="No"/>
    <n v="28"/>
    <m/>
    <m/>
    <x v="0"/>
    <d v="2019-02-07T13:59:57.000"/>
    <s v="RT @SenatorLeahy: Millions upon millions of Americans living today were alive before the Voting Rights Act began restoring voting rights --…"/>
    <m/>
    <m/>
    <x v="3"/>
    <m/>
    <s v="http://pbs.twimg.com/profile_images/825817308073492481/WmGV0hSp_normal.jpg"/>
    <x v="23"/>
    <s v="https://twitter.com/#!/all100senators/status/1093509674949902337"/>
    <m/>
    <m/>
    <s v="1093509674949902337"/>
    <m/>
    <b v="0"/>
    <n v="0"/>
    <s v=""/>
    <b v="1"/>
    <s v="en"/>
    <m/>
    <s v="1093192539937693697"/>
    <b v="0"/>
    <n v="86"/>
    <s v="1093509637566066689"/>
    <s v="all100Senators"/>
    <b v="0"/>
    <s v="1093509637566066689"/>
    <s v="Tweet"/>
    <n v="0"/>
    <n v="0"/>
    <m/>
    <m/>
    <m/>
    <m/>
    <m/>
    <m/>
    <m/>
    <m/>
    <n v="1"/>
    <s v="1"/>
    <s v="1"/>
    <n v="0"/>
    <n v="0"/>
    <n v="0"/>
    <n v="0"/>
    <n v="0"/>
    <n v="0"/>
    <n v="20"/>
    <n v="100"/>
    <n v="20"/>
  </r>
  <r>
    <s v="savagebeauty747"/>
    <s v="senatorleahy"/>
    <m/>
    <m/>
    <m/>
    <m/>
    <m/>
    <m/>
    <m/>
    <m/>
    <s v="No"/>
    <n v="29"/>
    <m/>
    <m/>
    <x v="0"/>
    <d v="2019-02-07T14:00:24.000"/>
    <s v="RT @SenatorLeahy: Millions upon millions of Americans living today were alive before the Voting Rights Act began restoring voting rights --…"/>
    <m/>
    <m/>
    <x v="3"/>
    <m/>
    <s v="http://pbs.twimg.com/profile_images/858144554213675008/AndUVzKz_normal.jpg"/>
    <x v="24"/>
    <s v="https://twitter.com/#!/savagebeauty747/status/1093509786866462722"/>
    <m/>
    <m/>
    <s v="1093509786866462722"/>
    <m/>
    <b v="0"/>
    <n v="0"/>
    <s v=""/>
    <b v="1"/>
    <s v="en"/>
    <m/>
    <s v="1093192539937693697"/>
    <b v="0"/>
    <n v="86"/>
    <s v="1093509637566066689"/>
    <s v="Twitter Web Client"/>
    <b v="0"/>
    <s v="1093509637566066689"/>
    <s v="Tweet"/>
    <n v="0"/>
    <n v="0"/>
    <m/>
    <m/>
    <m/>
    <m/>
    <m/>
    <m/>
    <m/>
    <m/>
    <n v="1"/>
    <s v="1"/>
    <s v="1"/>
    <n v="0"/>
    <n v="0"/>
    <n v="0"/>
    <n v="0"/>
    <n v="0"/>
    <n v="0"/>
    <n v="20"/>
    <n v="100"/>
    <n v="20"/>
  </r>
  <r>
    <s v="taritac"/>
    <s v="senatorleahy"/>
    <m/>
    <m/>
    <m/>
    <m/>
    <m/>
    <m/>
    <m/>
    <m/>
    <s v="No"/>
    <n v="30"/>
    <m/>
    <m/>
    <x v="0"/>
    <d v="2019-02-07T14:00:57.000"/>
    <s v="RT @SenatorLeahy: Millions upon millions of Americans living today were alive before the Voting Rights Act began restoring voting rights --…"/>
    <m/>
    <m/>
    <x v="3"/>
    <m/>
    <s v="http://pbs.twimg.com/profile_images/839931026784686080/AnttZalF_normal.jpg"/>
    <x v="25"/>
    <s v="https://twitter.com/#!/taritac/status/1093509925270155266"/>
    <m/>
    <m/>
    <s v="1093509925270155266"/>
    <m/>
    <b v="0"/>
    <n v="0"/>
    <s v=""/>
    <b v="1"/>
    <s v="en"/>
    <m/>
    <s v="1093192539937693697"/>
    <b v="0"/>
    <n v="86"/>
    <s v="1093509637566066689"/>
    <s v="Twitter Web Client"/>
    <b v="0"/>
    <s v="1093509637566066689"/>
    <s v="Tweet"/>
    <n v="0"/>
    <n v="0"/>
    <m/>
    <m/>
    <m/>
    <m/>
    <m/>
    <m/>
    <m/>
    <m/>
    <n v="1"/>
    <s v="1"/>
    <s v="1"/>
    <n v="0"/>
    <n v="0"/>
    <n v="0"/>
    <n v="0"/>
    <n v="0"/>
    <n v="0"/>
    <n v="20"/>
    <n v="100"/>
    <n v="20"/>
  </r>
  <r>
    <s v="sfru"/>
    <s v="senatorleahy"/>
    <m/>
    <m/>
    <m/>
    <m/>
    <m/>
    <m/>
    <m/>
    <m/>
    <s v="No"/>
    <n v="31"/>
    <m/>
    <m/>
    <x v="0"/>
    <d v="2019-02-07T14:03:09.000"/>
    <s v="RT @SenatorLeahy: Millions upon millions of Americans living today were alive before the Voting Rights Act began restoring voting rights --…"/>
    <m/>
    <m/>
    <x v="3"/>
    <m/>
    <s v="http://pbs.twimg.com/profile_images/977913939559411712/thWhWNDg_normal.jpg"/>
    <x v="26"/>
    <s v="https://twitter.com/#!/sfru/status/1093510480507949063"/>
    <m/>
    <m/>
    <s v="1093510480507949063"/>
    <m/>
    <b v="0"/>
    <n v="0"/>
    <s v=""/>
    <b v="1"/>
    <s v="en"/>
    <m/>
    <s v="1093192539937693697"/>
    <b v="0"/>
    <n v="86"/>
    <s v="1093509637566066689"/>
    <s v="Twitter for Android"/>
    <b v="0"/>
    <s v="1093509637566066689"/>
    <s v="Tweet"/>
    <n v="0"/>
    <n v="0"/>
    <m/>
    <m/>
    <m/>
    <m/>
    <m/>
    <m/>
    <m/>
    <m/>
    <n v="1"/>
    <s v="1"/>
    <s v="1"/>
    <n v="0"/>
    <n v="0"/>
    <n v="0"/>
    <n v="0"/>
    <n v="0"/>
    <n v="0"/>
    <n v="20"/>
    <n v="100"/>
    <n v="20"/>
  </r>
  <r>
    <s v="bridgetobrien06"/>
    <s v="senatorleahy"/>
    <m/>
    <m/>
    <m/>
    <m/>
    <m/>
    <m/>
    <m/>
    <m/>
    <s v="No"/>
    <n v="32"/>
    <m/>
    <m/>
    <x v="0"/>
    <d v="2019-02-07T14:05:06.000"/>
    <s v="RT @SenatorLeahy: Millions upon millions of Americans living today were alive before the Voting Rights Act began restoring voting rights --…"/>
    <m/>
    <m/>
    <x v="3"/>
    <m/>
    <s v="http://pbs.twimg.com/profile_images/1011528377231081472/S30t4Ufz_normal.jpg"/>
    <x v="27"/>
    <s v="https://twitter.com/#!/bridgetobrien06/status/1093510970394247168"/>
    <m/>
    <m/>
    <s v="1093510970394247168"/>
    <m/>
    <b v="0"/>
    <n v="0"/>
    <s v=""/>
    <b v="1"/>
    <s v="en"/>
    <m/>
    <s v="1093192539937693697"/>
    <b v="0"/>
    <n v="86"/>
    <s v="1093509637566066689"/>
    <s v="Twitter for iPad"/>
    <b v="0"/>
    <s v="1093509637566066689"/>
    <s v="Tweet"/>
    <n v="0"/>
    <n v="0"/>
    <m/>
    <m/>
    <m/>
    <m/>
    <m/>
    <m/>
    <m/>
    <m/>
    <n v="1"/>
    <s v="1"/>
    <s v="1"/>
    <n v="0"/>
    <n v="0"/>
    <n v="0"/>
    <n v="0"/>
    <n v="0"/>
    <n v="0"/>
    <n v="20"/>
    <n v="100"/>
    <n v="20"/>
  </r>
  <r>
    <s v="beverly44889890"/>
    <s v="senatorleahy"/>
    <m/>
    <m/>
    <m/>
    <m/>
    <m/>
    <m/>
    <m/>
    <m/>
    <s v="No"/>
    <n v="33"/>
    <m/>
    <m/>
    <x v="0"/>
    <d v="2019-02-07T14:07:48.000"/>
    <s v="RT @SenatorLeahy: Millions upon millions of Americans living today were alive before the Voting Rights Act began restoring voting rights --…"/>
    <m/>
    <m/>
    <x v="3"/>
    <m/>
    <s v="http://pbs.twimg.com/profile_images/1034814335275728896/oijiEleF_normal.jpg"/>
    <x v="28"/>
    <s v="https://twitter.com/#!/beverly44889890/status/1093511651456966656"/>
    <m/>
    <m/>
    <s v="1093511651456966656"/>
    <m/>
    <b v="0"/>
    <n v="0"/>
    <s v=""/>
    <b v="1"/>
    <s v="en"/>
    <m/>
    <s v="1093192539937693697"/>
    <b v="0"/>
    <n v="86"/>
    <s v="1093509637566066689"/>
    <s v="Twitter for iPhone"/>
    <b v="0"/>
    <s v="1093509637566066689"/>
    <s v="Tweet"/>
    <n v="0"/>
    <n v="0"/>
    <m/>
    <m/>
    <m/>
    <m/>
    <m/>
    <m/>
    <m/>
    <m/>
    <n v="1"/>
    <s v="1"/>
    <s v="1"/>
    <n v="0"/>
    <n v="0"/>
    <n v="0"/>
    <n v="0"/>
    <n v="0"/>
    <n v="0"/>
    <n v="20"/>
    <n v="100"/>
    <n v="20"/>
  </r>
  <r>
    <s v="ejlevy"/>
    <s v="senatorleahy"/>
    <m/>
    <m/>
    <m/>
    <m/>
    <m/>
    <m/>
    <m/>
    <m/>
    <s v="No"/>
    <n v="34"/>
    <m/>
    <m/>
    <x v="0"/>
    <d v="2019-02-07T14:07:59.000"/>
    <s v="RT @SenatorLeahy: Millions upon millions of Americans living today were alive before the Voting Rights Act began restoring voting rights --…"/>
    <m/>
    <m/>
    <x v="3"/>
    <m/>
    <s v="http://pbs.twimg.com/profile_images/816749472684224512/bx9tnlM1_normal.jpg"/>
    <x v="29"/>
    <s v="https://twitter.com/#!/ejlevy/status/1093511696155439110"/>
    <m/>
    <m/>
    <s v="1093511696155439110"/>
    <m/>
    <b v="0"/>
    <n v="0"/>
    <s v=""/>
    <b v="1"/>
    <s v="en"/>
    <m/>
    <s v="1093192539937693697"/>
    <b v="0"/>
    <n v="86"/>
    <s v="1093509637566066689"/>
    <s v="Twitter for iPhone"/>
    <b v="0"/>
    <s v="1093509637566066689"/>
    <s v="Tweet"/>
    <n v="0"/>
    <n v="0"/>
    <m/>
    <m/>
    <m/>
    <m/>
    <m/>
    <m/>
    <m/>
    <m/>
    <n v="1"/>
    <s v="1"/>
    <s v="1"/>
    <n v="0"/>
    <n v="0"/>
    <n v="0"/>
    <n v="0"/>
    <n v="0"/>
    <n v="0"/>
    <n v="20"/>
    <n v="100"/>
    <n v="20"/>
  </r>
  <r>
    <s v="blubuttafly16"/>
    <s v="senatorleahy"/>
    <m/>
    <m/>
    <m/>
    <m/>
    <m/>
    <m/>
    <m/>
    <m/>
    <s v="No"/>
    <n v="35"/>
    <m/>
    <m/>
    <x v="0"/>
    <d v="2019-02-07T14:08:40.000"/>
    <s v="RT @SenatorLeahy: Millions upon millions of Americans living today were alive before the Voting Rights Act began restoring voting rights --…"/>
    <m/>
    <m/>
    <x v="3"/>
    <m/>
    <s v="http://pbs.twimg.com/profile_images/1091341074906390528/56ePIiKx_normal.jpg"/>
    <x v="30"/>
    <s v="https://twitter.com/#!/blubuttafly16/status/1093511869413900289"/>
    <m/>
    <m/>
    <s v="1093511869413900289"/>
    <m/>
    <b v="0"/>
    <n v="0"/>
    <s v=""/>
    <b v="1"/>
    <s v="en"/>
    <m/>
    <s v="1093192539937693697"/>
    <b v="0"/>
    <n v="86"/>
    <s v="1093509637566066689"/>
    <s v="Twitter Web App"/>
    <b v="0"/>
    <s v="1093509637566066689"/>
    <s v="Tweet"/>
    <n v="0"/>
    <n v="0"/>
    <m/>
    <m/>
    <m/>
    <m/>
    <m/>
    <m/>
    <m/>
    <m/>
    <n v="1"/>
    <s v="1"/>
    <s v="1"/>
    <n v="0"/>
    <n v="0"/>
    <n v="0"/>
    <n v="0"/>
    <n v="0"/>
    <n v="0"/>
    <n v="20"/>
    <n v="100"/>
    <n v="20"/>
  </r>
  <r>
    <s v="pegpendrak"/>
    <s v="senatorleahy"/>
    <m/>
    <m/>
    <m/>
    <m/>
    <m/>
    <m/>
    <m/>
    <m/>
    <s v="No"/>
    <n v="36"/>
    <m/>
    <m/>
    <x v="0"/>
    <d v="2019-02-07T14:10:30.000"/>
    <s v="RT @SenatorLeahy: Millions upon millions of Americans living today were alive before the Voting Rights Act began restoring voting rights --…"/>
    <m/>
    <m/>
    <x v="3"/>
    <m/>
    <s v="http://abs.twimg.com/sticky/default_profile_images/default_profile_normal.png"/>
    <x v="31"/>
    <s v="https://twitter.com/#!/pegpendrak/status/1093512330787409920"/>
    <m/>
    <m/>
    <s v="1093512330787409920"/>
    <m/>
    <b v="0"/>
    <n v="0"/>
    <s v=""/>
    <b v="1"/>
    <s v="en"/>
    <m/>
    <s v="1093192539937693697"/>
    <b v="0"/>
    <n v="86"/>
    <s v="1093509637566066689"/>
    <s v="Twitter Web Client"/>
    <b v="0"/>
    <s v="1093509637566066689"/>
    <s v="Tweet"/>
    <n v="0"/>
    <n v="0"/>
    <m/>
    <m/>
    <m/>
    <m/>
    <m/>
    <m/>
    <m/>
    <m/>
    <n v="1"/>
    <s v="1"/>
    <s v="1"/>
    <n v="0"/>
    <n v="0"/>
    <n v="0"/>
    <n v="0"/>
    <n v="0"/>
    <n v="0"/>
    <n v="20"/>
    <n v="100"/>
    <n v="20"/>
  </r>
  <r>
    <s v="amandahd1212"/>
    <s v="senatorleahy"/>
    <m/>
    <m/>
    <m/>
    <m/>
    <m/>
    <m/>
    <m/>
    <m/>
    <s v="No"/>
    <n v="37"/>
    <m/>
    <m/>
    <x v="0"/>
    <d v="2019-02-07T14:11:06.000"/>
    <s v="RT @SenatorLeahy: Millions upon millions of Americans living today were alive before the Voting Rights Act began restoring voting rights --…"/>
    <m/>
    <m/>
    <x v="3"/>
    <m/>
    <s v="http://pbs.twimg.com/profile_images/799359575766003714/KRlnBDsz_normal.jpg"/>
    <x v="32"/>
    <s v="https://twitter.com/#!/amandahd1212/status/1093512479399911425"/>
    <m/>
    <m/>
    <s v="1093512479399911425"/>
    <m/>
    <b v="0"/>
    <n v="0"/>
    <s v=""/>
    <b v="1"/>
    <s v="en"/>
    <m/>
    <s v="1093192539937693697"/>
    <b v="0"/>
    <n v="86"/>
    <s v="1093509637566066689"/>
    <s v="Twitter Web Client"/>
    <b v="0"/>
    <s v="1093509637566066689"/>
    <s v="Tweet"/>
    <n v="0"/>
    <n v="0"/>
    <m/>
    <m/>
    <m/>
    <m/>
    <m/>
    <m/>
    <m/>
    <m/>
    <n v="1"/>
    <s v="1"/>
    <s v="1"/>
    <n v="0"/>
    <n v="0"/>
    <n v="0"/>
    <n v="0"/>
    <n v="0"/>
    <n v="0"/>
    <n v="20"/>
    <n v="100"/>
    <n v="20"/>
  </r>
  <r>
    <s v="public_citizen"/>
    <s v="senatorleahy"/>
    <m/>
    <m/>
    <m/>
    <m/>
    <m/>
    <m/>
    <m/>
    <m/>
    <s v="No"/>
    <n v="38"/>
    <m/>
    <m/>
    <x v="0"/>
    <d v="2019-02-07T14:11:18.000"/>
    <s v="RT @SenatorLeahy: Millions upon millions of Americans living today were alive before the Voting Rights Act began restoring voting rights --…"/>
    <m/>
    <m/>
    <x v="3"/>
    <m/>
    <s v="http://pbs.twimg.com/profile_images/724671790308569089/2SFifiKS_normal.jpg"/>
    <x v="33"/>
    <s v="https://twitter.com/#!/public_citizen/status/1093512529584766976"/>
    <m/>
    <m/>
    <s v="1093512529584766976"/>
    <m/>
    <b v="0"/>
    <n v="0"/>
    <s v=""/>
    <b v="1"/>
    <s v="en"/>
    <m/>
    <s v="1093192539937693697"/>
    <b v="0"/>
    <n v="86"/>
    <s v="1093509637566066689"/>
    <s v="Twitter for iPhone"/>
    <b v="0"/>
    <s v="1093509637566066689"/>
    <s v="Tweet"/>
    <n v="0"/>
    <n v="0"/>
    <m/>
    <m/>
    <m/>
    <m/>
    <m/>
    <m/>
    <m/>
    <m/>
    <n v="1"/>
    <s v="1"/>
    <s v="1"/>
    <n v="0"/>
    <n v="0"/>
    <n v="0"/>
    <n v="0"/>
    <n v="0"/>
    <n v="0"/>
    <n v="20"/>
    <n v="100"/>
    <n v="20"/>
  </r>
  <r>
    <s v="lgsmom"/>
    <s v="senatorleahy"/>
    <m/>
    <m/>
    <m/>
    <m/>
    <m/>
    <m/>
    <m/>
    <m/>
    <s v="No"/>
    <n v="39"/>
    <m/>
    <m/>
    <x v="0"/>
    <d v="2019-02-07T14:11:44.000"/>
    <s v="RT @SenatorLeahy: Millions upon millions of Americans living today were alive before the Voting Rights Act began restoring voting rights --…"/>
    <m/>
    <m/>
    <x v="3"/>
    <m/>
    <s v="http://pbs.twimg.com/profile_images/1902848067/LGsMom_normal.jpg"/>
    <x v="34"/>
    <s v="https://twitter.com/#!/lgsmom/status/1093512639399874560"/>
    <m/>
    <m/>
    <s v="1093512639399874560"/>
    <m/>
    <b v="0"/>
    <n v="0"/>
    <s v=""/>
    <b v="1"/>
    <s v="en"/>
    <m/>
    <s v="1093192539937693697"/>
    <b v="0"/>
    <n v="86"/>
    <s v="1093509637566066689"/>
    <s v="Echofon"/>
    <b v="0"/>
    <s v="1093509637566066689"/>
    <s v="Tweet"/>
    <n v="0"/>
    <n v="0"/>
    <m/>
    <m/>
    <m/>
    <m/>
    <m/>
    <m/>
    <m/>
    <m/>
    <n v="1"/>
    <s v="1"/>
    <s v="1"/>
    <n v="0"/>
    <n v="0"/>
    <n v="0"/>
    <n v="0"/>
    <n v="0"/>
    <n v="0"/>
    <n v="20"/>
    <n v="100"/>
    <n v="20"/>
  </r>
  <r>
    <s v="canni2canning"/>
    <s v="senatorleahy"/>
    <m/>
    <m/>
    <m/>
    <m/>
    <m/>
    <m/>
    <m/>
    <m/>
    <s v="No"/>
    <n v="40"/>
    <m/>
    <m/>
    <x v="0"/>
    <d v="2019-02-07T14:12:10.000"/>
    <s v="RT @SenatorLeahy: Millions upon millions of Americans living today were alive before the Voting Rights Act began restoring voting rights --…"/>
    <m/>
    <m/>
    <x v="3"/>
    <m/>
    <s v="http://pbs.twimg.com/profile_images/841063207594790912/GkqEOjwE_normal.jpg"/>
    <x v="35"/>
    <s v="https://twitter.com/#!/canni2canning/status/1093512750179991552"/>
    <m/>
    <m/>
    <s v="1093512750179991552"/>
    <m/>
    <b v="0"/>
    <n v="0"/>
    <s v=""/>
    <b v="1"/>
    <s v="en"/>
    <m/>
    <s v="1093192539937693697"/>
    <b v="0"/>
    <n v="86"/>
    <s v="1093509637566066689"/>
    <s v="Twitter for iPhone"/>
    <b v="0"/>
    <s v="1093509637566066689"/>
    <s v="Tweet"/>
    <n v="0"/>
    <n v="0"/>
    <m/>
    <m/>
    <m/>
    <m/>
    <m/>
    <m/>
    <m/>
    <m/>
    <n v="1"/>
    <s v="1"/>
    <s v="1"/>
    <n v="0"/>
    <n v="0"/>
    <n v="0"/>
    <n v="0"/>
    <n v="0"/>
    <n v="0"/>
    <n v="20"/>
    <n v="100"/>
    <n v="20"/>
  </r>
  <r>
    <s v="cotey_mary"/>
    <s v="senatorleahy"/>
    <m/>
    <m/>
    <m/>
    <m/>
    <m/>
    <m/>
    <m/>
    <m/>
    <s v="No"/>
    <n v="41"/>
    <m/>
    <m/>
    <x v="0"/>
    <d v="2019-02-07T14:12:19.000"/>
    <s v="RT @SenatorLeahy: Millions upon millions of Americans living today were alive before the Voting Rights Act began restoring voting rights --…"/>
    <m/>
    <m/>
    <x v="3"/>
    <m/>
    <s v="http://pbs.twimg.com/profile_images/823517336347021313/o39RC21y_normal.jpg"/>
    <x v="36"/>
    <s v="https://twitter.com/#!/cotey_mary/status/1093512787970744320"/>
    <m/>
    <m/>
    <s v="1093512787970744320"/>
    <m/>
    <b v="0"/>
    <n v="0"/>
    <s v=""/>
    <b v="1"/>
    <s v="en"/>
    <m/>
    <s v="1093192539937693697"/>
    <b v="0"/>
    <n v="86"/>
    <s v="1093509637566066689"/>
    <s v="Twitter for iPhone"/>
    <b v="0"/>
    <s v="1093509637566066689"/>
    <s v="Tweet"/>
    <n v="0"/>
    <n v="0"/>
    <m/>
    <m/>
    <m/>
    <m/>
    <m/>
    <m/>
    <m/>
    <m/>
    <n v="1"/>
    <s v="1"/>
    <s v="1"/>
    <n v="0"/>
    <n v="0"/>
    <n v="0"/>
    <n v="0"/>
    <n v="0"/>
    <n v="0"/>
    <n v="20"/>
    <n v="100"/>
    <n v="20"/>
  </r>
  <r>
    <s v="julienguessan"/>
    <s v="o_oweil"/>
    <m/>
    <m/>
    <m/>
    <m/>
    <m/>
    <m/>
    <m/>
    <m/>
    <s v="No"/>
    <n v="42"/>
    <m/>
    <m/>
    <x v="0"/>
    <d v="2019-02-07T14:12:34.000"/>
    <s v="RT @o_oweil: #CPI_x000a_#France_x000a_LA CPI DEPOSE UNE TACHE NOIRE DANS LES COURS DE DROIT!_x000a__x000a_Un prisonnier peut être acquitté totalement et avoir des…"/>
    <m/>
    <m/>
    <x v="9"/>
    <m/>
    <s v="http://pbs.twimg.com/profile_images/933430854419873794/Jx31WPty_normal.jpg"/>
    <x v="37"/>
    <s v="https://twitter.com/#!/julienguessan/status/1093512847676588033"/>
    <m/>
    <m/>
    <s v="1093512847676588033"/>
    <m/>
    <b v="0"/>
    <n v="0"/>
    <s v=""/>
    <b v="0"/>
    <s v="fr"/>
    <m/>
    <s v=""/>
    <b v="0"/>
    <n v="2"/>
    <s v="1093248337107714048"/>
    <s v="Twitter for iPhone"/>
    <b v="0"/>
    <s v="1093248337107714048"/>
    <s v="Tweet"/>
    <n v="0"/>
    <n v="0"/>
    <m/>
    <m/>
    <m/>
    <m/>
    <m/>
    <m/>
    <m/>
    <m/>
    <n v="1"/>
    <s v="6"/>
    <s v="6"/>
    <n v="0"/>
    <n v="0"/>
    <n v="0"/>
    <n v="0"/>
    <n v="0"/>
    <n v="0"/>
    <n v="24"/>
    <n v="100"/>
    <n v="24"/>
  </r>
  <r>
    <s v="trajangregory"/>
    <s v="senatorleahy"/>
    <m/>
    <m/>
    <m/>
    <m/>
    <m/>
    <m/>
    <m/>
    <m/>
    <s v="No"/>
    <n v="43"/>
    <m/>
    <m/>
    <x v="0"/>
    <d v="2019-02-07T14:13:37.000"/>
    <s v="RT @SenatorLeahy: Millions upon millions of Americans living today were alive before the Voting Rights Act began restoring voting rights --…"/>
    <m/>
    <m/>
    <x v="3"/>
    <m/>
    <s v="http://pbs.twimg.com/profile_images/858073700733562880/0J0TO-gH_normal.jpg"/>
    <x v="38"/>
    <s v="https://twitter.com/#!/trajangregory/status/1093513115512098816"/>
    <m/>
    <m/>
    <s v="1093513115512098816"/>
    <m/>
    <b v="0"/>
    <n v="0"/>
    <s v=""/>
    <b v="1"/>
    <s v="en"/>
    <m/>
    <s v="1093192539937693697"/>
    <b v="0"/>
    <n v="86"/>
    <s v="1093509637566066689"/>
    <s v="Twitter for Android"/>
    <b v="0"/>
    <s v="1093509637566066689"/>
    <s v="Tweet"/>
    <n v="0"/>
    <n v="0"/>
    <m/>
    <m/>
    <m/>
    <m/>
    <m/>
    <m/>
    <m/>
    <m/>
    <n v="1"/>
    <s v="1"/>
    <s v="1"/>
    <n v="0"/>
    <n v="0"/>
    <n v="0"/>
    <n v="0"/>
    <n v="0"/>
    <n v="0"/>
    <n v="20"/>
    <n v="100"/>
    <n v="20"/>
  </r>
  <r>
    <s v="dennis_vdo"/>
    <s v="senatorleahy"/>
    <m/>
    <m/>
    <m/>
    <m/>
    <m/>
    <m/>
    <m/>
    <m/>
    <s v="No"/>
    <n v="44"/>
    <m/>
    <m/>
    <x v="0"/>
    <d v="2019-02-07T14:14:38.000"/>
    <s v="RT @SenatorLeahy: Millions upon millions of Americans living today were alive before the Voting Rights Act began restoring voting rights --…"/>
    <m/>
    <m/>
    <x v="3"/>
    <m/>
    <s v="http://pbs.twimg.com/profile_images/909038262643253248/v8_sc34__normal.jpg"/>
    <x v="39"/>
    <s v="https://twitter.com/#!/dennis_vdo/status/1093513369850728448"/>
    <m/>
    <m/>
    <s v="1093513369850728448"/>
    <m/>
    <b v="0"/>
    <n v="0"/>
    <s v=""/>
    <b v="1"/>
    <s v="en"/>
    <m/>
    <s v="1093192539937693697"/>
    <b v="0"/>
    <n v="86"/>
    <s v="1093509637566066689"/>
    <s v="Twitter Web Client"/>
    <b v="0"/>
    <s v="1093509637566066689"/>
    <s v="Tweet"/>
    <n v="0"/>
    <n v="0"/>
    <m/>
    <m/>
    <m/>
    <m/>
    <m/>
    <m/>
    <m/>
    <m/>
    <n v="1"/>
    <s v="1"/>
    <s v="1"/>
    <n v="0"/>
    <n v="0"/>
    <n v="0"/>
    <n v="0"/>
    <n v="0"/>
    <n v="0"/>
    <n v="20"/>
    <n v="100"/>
    <n v="20"/>
  </r>
  <r>
    <s v="suptmoran"/>
    <s v="senatorleahy"/>
    <m/>
    <m/>
    <m/>
    <m/>
    <m/>
    <m/>
    <m/>
    <m/>
    <s v="No"/>
    <n v="45"/>
    <m/>
    <m/>
    <x v="0"/>
    <d v="2019-02-07T14:14:45.000"/>
    <s v="RT @SenatorLeahy: Millions upon millions of Americans living today were alive before the Voting Rights Act began restoring voting rights --…"/>
    <m/>
    <m/>
    <x v="3"/>
    <m/>
    <s v="http://pbs.twimg.com/profile_images/785486263231057922/_0vy-eZv_normal.jpg"/>
    <x v="40"/>
    <s v="https://twitter.com/#!/suptmoran/status/1093513398137077767"/>
    <m/>
    <m/>
    <s v="1093513398137077767"/>
    <m/>
    <b v="0"/>
    <n v="0"/>
    <s v=""/>
    <b v="1"/>
    <s v="en"/>
    <m/>
    <s v="1093192539937693697"/>
    <b v="0"/>
    <n v="86"/>
    <s v="1093509637566066689"/>
    <s v="Twitter for iPad"/>
    <b v="0"/>
    <s v="1093509637566066689"/>
    <s v="Tweet"/>
    <n v="0"/>
    <n v="0"/>
    <m/>
    <m/>
    <m/>
    <m/>
    <m/>
    <m/>
    <m/>
    <m/>
    <n v="1"/>
    <s v="1"/>
    <s v="1"/>
    <n v="0"/>
    <n v="0"/>
    <n v="0"/>
    <n v="0"/>
    <n v="0"/>
    <n v="0"/>
    <n v="20"/>
    <n v="100"/>
    <n v="20"/>
  </r>
  <r>
    <s v="cyn7507"/>
    <s v="senatorleahy"/>
    <m/>
    <m/>
    <m/>
    <m/>
    <m/>
    <m/>
    <m/>
    <m/>
    <s v="No"/>
    <n v="46"/>
    <m/>
    <m/>
    <x v="0"/>
    <d v="2019-02-07T14:16:51.000"/>
    <s v="RT @SenatorLeahy: Millions upon millions of Americans living today were alive before the Voting Rights Act began restoring voting rights --…"/>
    <m/>
    <m/>
    <x v="3"/>
    <m/>
    <s v="http://pbs.twimg.com/profile_images/875284006744600577/MCa5A184_normal.jpg"/>
    <x v="41"/>
    <s v="https://twitter.com/#!/cyn7507/status/1093513929035317250"/>
    <m/>
    <m/>
    <s v="1093513929035317250"/>
    <m/>
    <b v="0"/>
    <n v="0"/>
    <s v=""/>
    <b v="1"/>
    <s v="en"/>
    <m/>
    <s v="1093192539937693697"/>
    <b v="0"/>
    <n v="86"/>
    <s v="1093509637566066689"/>
    <s v="Twitter for Android"/>
    <b v="0"/>
    <s v="1093509637566066689"/>
    <s v="Tweet"/>
    <n v="0"/>
    <n v="0"/>
    <m/>
    <m/>
    <m/>
    <m/>
    <m/>
    <m/>
    <m/>
    <m/>
    <n v="1"/>
    <s v="1"/>
    <s v="1"/>
    <n v="0"/>
    <n v="0"/>
    <n v="0"/>
    <n v="0"/>
    <n v="0"/>
    <n v="0"/>
    <n v="20"/>
    <n v="100"/>
    <n v="20"/>
  </r>
  <r>
    <s v="jjmccabe2"/>
    <s v="senatorleahy"/>
    <m/>
    <m/>
    <m/>
    <m/>
    <m/>
    <m/>
    <m/>
    <m/>
    <s v="No"/>
    <n v="47"/>
    <m/>
    <m/>
    <x v="0"/>
    <d v="2019-02-07T14:18:08.000"/>
    <s v="RT @SenatorLeahy: Millions upon millions of Americans living today were alive before the Voting Rights Act began restoring voting rights --…"/>
    <m/>
    <m/>
    <x v="3"/>
    <m/>
    <s v="http://pbs.twimg.com/profile_images/879734242254704641/3EW9bmX3_normal.jpg"/>
    <x v="42"/>
    <s v="https://twitter.com/#!/jjmccabe2/status/1093514250138603520"/>
    <m/>
    <m/>
    <s v="1093514250138603520"/>
    <m/>
    <b v="0"/>
    <n v="0"/>
    <s v=""/>
    <b v="1"/>
    <s v="en"/>
    <m/>
    <s v="1093192539937693697"/>
    <b v="0"/>
    <n v="86"/>
    <s v="1093509637566066689"/>
    <s v="Twitter for Android"/>
    <b v="0"/>
    <s v="1093509637566066689"/>
    <s v="Tweet"/>
    <n v="0"/>
    <n v="0"/>
    <m/>
    <m/>
    <m/>
    <m/>
    <m/>
    <m/>
    <m/>
    <m/>
    <n v="1"/>
    <s v="1"/>
    <s v="1"/>
    <n v="0"/>
    <n v="0"/>
    <n v="0"/>
    <n v="0"/>
    <n v="0"/>
    <n v="0"/>
    <n v="20"/>
    <n v="100"/>
    <n v="20"/>
  </r>
  <r>
    <s v="josephdoke23"/>
    <s v="senatorleahy"/>
    <m/>
    <m/>
    <m/>
    <m/>
    <m/>
    <m/>
    <m/>
    <m/>
    <s v="No"/>
    <n v="48"/>
    <m/>
    <m/>
    <x v="0"/>
    <d v="2019-02-07T14:18:31.000"/>
    <s v="RT @SenatorLeahy: Millions upon millions of Americans living today were alive before the Voting Rights Act began restoring voting rights --…"/>
    <m/>
    <m/>
    <x v="3"/>
    <m/>
    <s v="http://pbs.twimg.com/profile_images/1052026373286576128/rANrR_Rg_normal.jpg"/>
    <x v="43"/>
    <s v="https://twitter.com/#!/josephdoke23/status/1093514348251758592"/>
    <m/>
    <m/>
    <s v="1093514348251758592"/>
    <m/>
    <b v="0"/>
    <n v="0"/>
    <s v=""/>
    <b v="1"/>
    <s v="en"/>
    <m/>
    <s v="1093192539937693697"/>
    <b v="0"/>
    <n v="86"/>
    <s v="1093509637566066689"/>
    <s v="Twitter Web Client"/>
    <b v="0"/>
    <s v="1093509637566066689"/>
    <s v="Tweet"/>
    <n v="0"/>
    <n v="0"/>
    <m/>
    <m/>
    <m/>
    <m/>
    <m/>
    <m/>
    <m/>
    <m/>
    <n v="1"/>
    <s v="1"/>
    <s v="1"/>
    <n v="0"/>
    <n v="0"/>
    <n v="0"/>
    <n v="0"/>
    <n v="0"/>
    <n v="0"/>
    <n v="20"/>
    <n v="100"/>
    <n v="20"/>
  </r>
  <r>
    <s v="merryghouled"/>
    <s v="senatorleahy"/>
    <m/>
    <m/>
    <m/>
    <m/>
    <m/>
    <m/>
    <m/>
    <m/>
    <s v="No"/>
    <n v="49"/>
    <m/>
    <m/>
    <x v="0"/>
    <d v="2019-02-07T14:18:51.000"/>
    <s v="RT @SenatorLeahy: Millions upon millions of Americans living today were alive before the Voting Rights Act began restoring voting rights --…"/>
    <m/>
    <m/>
    <x v="3"/>
    <m/>
    <s v="http://pbs.twimg.com/profile_images/913831592421969920/02kavX6g_normal.jpg"/>
    <x v="44"/>
    <s v="https://twitter.com/#!/merryghouled/status/1093514429558329346"/>
    <m/>
    <m/>
    <s v="1093514429558329346"/>
    <m/>
    <b v="0"/>
    <n v="0"/>
    <s v=""/>
    <b v="1"/>
    <s v="en"/>
    <m/>
    <s v="1093192539937693697"/>
    <b v="0"/>
    <n v="86"/>
    <s v="1093509637566066689"/>
    <s v="Twitter Web Client"/>
    <b v="0"/>
    <s v="1093509637566066689"/>
    <s v="Tweet"/>
    <n v="0"/>
    <n v="0"/>
    <m/>
    <m/>
    <m/>
    <m/>
    <m/>
    <m/>
    <m/>
    <m/>
    <n v="1"/>
    <s v="1"/>
    <s v="1"/>
    <n v="0"/>
    <n v="0"/>
    <n v="0"/>
    <n v="0"/>
    <n v="0"/>
    <n v="0"/>
    <n v="20"/>
    <n v="100"/>
    <n v="20"/>
  </r>
  <r>
    <s v="pat_scharmberg"/>
    <s v="senatorleahy"/>
    <m/>
    <m/>
    <m/>
    <m/>
    <m/>
    <m/>
    <m/>
    <m/>
    <s v="No"/>
    <n v="50"/>
    <m/>
    <m/>
    <x v="0"/>
    <d v="2019-02-07T14:21:04.000"/>
    <s v="RT @SenatorLeahy: Millions upon millions of Americans living today were alive before the Voting Rights Act began restoring voting rights --…"/>
    <m/>
    <m/>
    <x v="3"/>
    <m/>
    <s v="http://pbs.twimg.com/profile_images/1056316455950655489/By2uNFWU_normal.jpg"/>
    <x v="45"/>
    <s v="https://twitter.com/#!/pat_scharmberg/status/1093514986788401152"/>
    <m/>
    <m/>
    <s v="1093514986788401152"/>
    <m/>
    <b v="0"/>
    <n v="0"/>
    <s v=""/>
    <b v="1"/>
    <s v="en"/>
    <m/>
    <s v="1093192539937693697"/>
    <b v="0"/>
    <n v="86"/>
    <s v="1093509637566066689"/>
    <s v="Twitter for iPad"/>
    <b v="0"/>
    <s v="1093509637566066689"/>
    <s v="Tweet"/>
    <n v="0"/>
    <n v="0"/>
    <m/>
    <m/>
    <m/>
    <m/>
    <m/>
    <m/>
    <m/>
    <m/>
    <n v="1"/>
    <s v="1"/>
    <s v="1"/>
    <n v="0"/>
    <n v="0"/>
    <n v="0"/>
    <n v="0"/>
    <n v="0"/>
    <n v="0"/>
    <n v="20"/>
    <n v="100"/>
    <n v="20"/>
  </r>
  <r>
    <s v="tcbcc"/>
    <s v="senatorleahy"/>
    <m/>
    <m/>
    <m/>
    <m/>
    <m/>
    <m/>
    <m/>
    <m/>
    <s v="No"/>
    <n v="51"/>
    <m/>
    <m/>
    <x v="0"/>
    <d v="2019-02-07T14:21:18.000"/>
    <s v="RT @SenatorLeahy: Millions upon millions of Americans living today were alive before the Voting Rights Act began restoring voting rights --…"/>
    <m/>
    <m/>
    <x v="3"/>
    <m/>
    <s v="http://pbs.twimg.com/profile_images/821023773855977472/hnZDVnRo_normal.jpg"/>
    <x v="46"/>
    <s v="https://twitter.com/#!/tcbcc/status/1093515048050479104"/>
    <m/>
    <m/>
    <s v="1093515048050479104"/>
    <m/>
    <b v="0"/>
    <n v="0"/>
    <s v=""/>
    <b v="1"/>
    <s v="en"/>
    <m/>
    <s v="1093192539937693697"/>
    <b v="0"/>
    <n v="86"/>
    <s v="1093509637566066689"/>
    <s v="Twitter for Android"/>
    <b v="0"/>
    <s v="1093509637566066689"/>
    <s v="Tweet"/>
    <n v="0"/>
    <n v="0"/>
    <m/>
    <m/>
    <m/>
    <m/>
    <m/>
    <m/>
    <m/>
    <m/>
    <n v="1"/>
    <s v="1"/>
    <s v="1"/>
    <n v="0"/>
    <n v="0"/>
    <n v="0"/>
    <n v="0"/>
    <n v="0"/>
    <n v="0"/>
    <n v="20"/>
    <n v="100"/>
    <n v="20"/>
  </r>
  <r>
    <s v="mare_se"/>
    <s v="senatorleahy"/>
    <m/>
    <m/>
    <m/>
    <m/>
    <m/>
    <m/>
    <m/>
    <m/>
    <s v="No"/>
    <n v="52"/>
    <m/>
    <m/>
    <x v="0"/>
    <d v="2019-02-07T14:24:05.000"/>
    <s v="RT @SenatorLeahy: Millions upon millions of Americans living today were alive before the Voting Rights Act began restoring voting rights --…"/>
    <m/>
    <m/>
    <x v="3"/>
    <m/>
    <s v="http://pbs.twimg.com/profile_images/1055996547920486402/Z0cSK89n_normal.jpg"/>
    <x v="47"/>
    <s v="https://twitter.com/#!/mare_se/status/1093515747098353666"/>
    <m/>
    <m/>
    <s v="1093515747098353666"/>
    <m/>
    <b v="0"/>
    <n v="0"/>
    <s v=""/>
    <b v="1"/>
    <s v="en"/>
    <m/>
    <s v="1093192539937693697"/>
    <b v="0"/>
    <n v="86"/>
    <s v="1093509637566066689"/>
    <s v="Twitter Web Client"/>
    <b v="0"/>
    <s v="1093509637566066689"/>
    <s v="Tweet"/>
    <n v="0"/>
    <n v="0"/>
    <m/>
    <m/>
    <m/>
    <m/>
    <m/>
    <m/>
    <m/>
    <m/>
    <n v="1"/>
    <s v="1"/>
    <s v="1"/>
    <n v="0"/>
    <n v="0"/>
    <n v="0"/>
    <n v="0"/>
    <n v="0"/>
    <n v="0"/>
    <n v="20"/>
    <n v="100"/>
    <n v="20"/>
  </r>
  <r>
    <s v="phillip92321"/>
    <s v="senatorleahy"/>
    <m/>
    <m/>
    <m/>
    <m/>
    <m/>
    <m/>
    <m/>
    <m/>
    <s v="No"/>
    <n v="53"/>
    <m/>
    <m/>
    <x v="0"/>
    <d v="2019-02-07T14:25:24.000"/>
    <s v="RT @SenatorLeahy: Millions upon millions of Americans living today were alive before the Voting Rights Act began restoring voting rights --…"/>
    <m/>
    <m/>
    <x v="3"/>
    <m/>
    <s v="http://abs.twimg.com/sticky/default_profile_images/default_profile_normal.png"/>
    <x v="48"/>
    <s v="https://twitter.com/#!/phillip92321/status/1093516080872652800"/>
    <m/>
    <m/>
    <s v="1093516080872652800"/>
    <m/>
    <b v="0"/>
    <n v="0"/>
    <s v=""/>
    <b v="1"/>
    <s v="en"/>
    <m/>
    <s v="1093192539937693697"/>
    <b v="0"/>
    <n v="86"/>
    <s v="1093509637566066689"/>
    <s v="Twitter for iPhone"/>
    <b v="0"/>
    <s v="1093509637566066689"/>
    <s v="Tweet"/>
    <n v="0"/>
    <n v="0"/>
    <m/>
    <m/>
    <m/>
    <m/>
    <m/>
    <m/>
    <m/>
    <m/>
    <n v="1"/>
    <s v="1"/>
    <s v="1"/>
    <n v="0"/>
    <n v="0"/>
    <n v="0"/>
    <n v="0"/>
    <n v="0"/>
    <n v="0"/>
    <n v="20"/>
    <n v="100"/>
    <n v="20"/>
  </r>
  <r>
    <s v="tassajarard"/>
    <s v="senatorleahy"/>
    <m/>
    <m/>
    <m/>
    <m/>
    <m/>
    <m/>
    <m/>
    <m/>
    <s v="No"/>
    <n v="54"/>
    <m/>
    <m/>
    <x v="0"/>
    <d v="2019-02-07T14:26:15.000"/>
    <s v="RT @SenatorLeahy: Millions upon millions of Americans living today were alive before the Voting Rights Act began restoring voting rights --…"/>
    <m/>
    <m/>
    <x v="3"/>
    <m/>
    <s v="http://pbs.twimg.com/profile_images/933479518467010560/GkUvNwZ8_normal.jpg"/>
    <x v="49"/>
    <s v="https://twitter.com/#!/tassajarard/status/1093516293238513664"/>
    <m/>
    <m/>
    <s v="1093516293238513664"/>
    <m/>
    <b v="0"/>
    <n v="0"/>
    <s v=""/>
    <b v="1"/>
    <s v="en"/>
    <m/>
    <s v="1093192539937693697"/>
    <b v="0"/>
    <n v="86"/>
    <s v="1093509637566066689"/>
    <s v="Twitter for iPhone"/>
    <b v="0"/>
    <s v="1093509637566066689"/>
    <s v="Tweet"/>
    <n v="0"/>
    <n v="0"/>
    <m/>
    <m/>
    <m/>
    <m/>
    <m/>
    <m/>
    <m/>
    <m/>
    <n v="1"/>
    <s v="1"/>
    <s v="1"/>
    <n v="0"/>
    <n v="0"/>
    <n v="0"/>
    <n v="0"/>
    <n v="0"/>
    <n v="0"/>
    <n v="20"/>
    <n v="100"/>
    <n v="20"/>
  </r>
  <r>
    <s v="thnkbyndhdlnes"/>
    <s v="senatorleahy"/>
    <m/>
    <m/>
    <m/>
    <m/>
    <m/>
    <m/>
    <m/>
    <m/>
    <s v="No"/>
    <n v="55"/>
    <m/>
    <m/>
    <x v="0"/>
    <d v="2019-02-07T14:28:09.000"/>
    <s v="RT @SenatorLeahy: Millions upon millions of Americans living today were alive before the Voting Rights Act began restoring voting rights --…"/>
    <m/>
    <m/>
    <x v="3"/>
    <m/>
    <s v="http://pbs.twimg.com/profile_images/966757010757873665/0qWJfyX4_normal.jpg"/>
    <x v="50"/>
    <s v="https://twitter.com/#!/thnkbyndhdlnes/status/1093516769891737600"/>
    <m/>
    <m/>
    <s v="1093516769891737600"/>
    <m/>
    <b v="0"/>
    <n v="0"/>
    <s v=""/>
    <b v="1"/>
    <s v="en"/>
    <m/>
    <s v="1093192539937693697"/>
    <b v="0"/>
    <n v="86"/>
    <s v="1093509637566066689"/>
    <s v="Twitter for iPhone"/>
    <b v="0"/>
    <s v="1093509637566066689"/>
    <s v="Tweet"/>
    <n v="0"/>
    <n v="0"/>
    <m/>
    <m/>
    <m/>
    <m/>
    <m/>
    <m/>
    <m/>
    <m/>
    <n v="1"/>
    <s v="1"/>
    <s v="1"/>
    <n v="0"/>
    <n v="0"/>
    <n v="0"/>
    <n v="0"/>
    <n v="0"/>
    <n v="0"/>
    <n v="20"/>
    <n v="100"/>
    <n v="20"/>
  </r>
  <r>
    <s v="rhannum82513"/>
    <s v="senatorleahy"/>
    <m/>
    <m/>
    <m/>
    <m/>
    <m/>
    <m/>
    <m/>
    <m/>
    <s v="No"/>
    <n v="56"/>
    <m/>
    <m/>
    <x v="0"/>
    <d v="2019-02-07T14:28:15.000"/>
    <s v="RT @SenatorLeahy: Millions upon millions of Americans living today were alive before the Voting Rights Act began restoring voting rights --…"/>
    <m/>
    <m/>
    <x v="3"/>
    <m/>
    <s v="http://pbs.twimg.com/profile_images/1051548564835446795/Q_RNg628_normal.jpg"/>
    <x v="51"/>
    <s v="https://twitter.com/#!/rhannum82513/status/1093516797381406723"/>
    <m/>
    <m/>
    <s v="1093516797381406723"/>
    <m/>
    <b v="0"/>
    <n v="0"/>
    <s v=""/>
    <b v="1"/>
    <s v="en"/>
    <m/>
    <s v="1093192539937693697"/>
    <b v="0"/>
    <n v="86"/>
    <s v="1093509637566066689"/>
    <s v="Twitter for iPad"/>
    <b v="0"/>
    <s v="1093509637566066689"/>
    <s v="Tweet"/>
    <n v="0"/>
    <n v="0"/>
    <m/>
    <m/>
    <m/>
    <m/>
    <m/>
    <m/>
    <m/>
    <m/>
    <n v="1"/>
    <s v="1"/>
    <s v="1"/>
    <n v="0"/>
    <n v="0"/>
    <n v="0"/>
    <n v="0"/>
    <n v="0"/>
    <n v="0"/>
    <n v="20"/>
    <n v="100"/>
    <n v="20"/>
  </r>
  <r>
    <s v="pamunplugged"/>
    <s v="senatorleahy"/>
    <m/>
    <m/>
    <m/>
    <m/>
    <m/>
    <m/>
    <m/>
    <m/>
    <s v="No"/>
    <n v="57"/>
    <m/>
    <m/>
    <x v="0"/>
    <d v="2019-02-07T14:30:36.000"/>
    <s v="RT @SenatorLeahy: Millions upon millions of Americans living today were alive before the Voting Rights Act began restoring voting rights --…"/>
    <m/>
    <m/>
    <x v="3"/>
    <m/>
    <s v="http://pbs.twimg.com/profile_images/1014548769323417600/Y_VkVk1k_normal.jpg"/>
    <x v="52"/>
    <s v="https://twitter.com/#!/pamunplugged/status/1093517388535005185"/>
    <m/>
    <m/>
    <s v="1093517388535005185"/>
    <m/>
    <b v="0"/>
    <n v="0"/>
    <s v=""/>
    <b v="1"/>
    <s v="en"/>
    <m/>
    <s v="1093192539937693697"/>
    <b v="0"/>
    <n v="86"/>
    <s v="1093509637566066689"/>
    <s v="Twitter for iPad"/>
    <b v="0"/>
    <s v="1093509637566066689"/>
    <s v="Tweet"/>
    <n v="0"/>
    <n v="0"/>
    <m/>
    <m/>
    <m/>
    <m/>
    <m/>
    <m/>
    <m/>
    <m/>
    <n v="1"/>
    <s v="1"/>
    <s v="1"/>
    <n v="0"/>
    <n v="0"/>
    <n v="0"/>
    <n v="0"/>
    <n v="0"/>
    <n v="0"/>
    <n v="20"/>
    <n v="100"/>
    <n v="20"/>
  </r>
  <r>
    <s v="harmonyis1"/>
    <s v="senatorleahy"/>
    <m/>
    <m/>
    <m/>
    <m/>
    <m/>
    <m/>
    <m/>
    <m/>
    <s v="No"/>
    <n v="58"/>
    <m/>
    <m/>
    <x v="0"/>
    <d v="2019-02-07T14:37:50.000"/>
    <s v="RT @SenatorLeahy: Millions upon millions of Americans living today were alive before the Voting Rights Act began restoring voting rights --…"/>
    <m/>
    <m/>
    <x v="3"/>
    <m/>
    <s v="http://pbs.twimg.com/profile_images/1075435323708997632/iwN0qttM_normal.jpg"/>
    <x v="53"/>
    <s v="https://twitter.com/#!/harmonyis1/status/1093519206572744706"/>
    <m/>
    <m/>
    <s v="1093519206572744706"/>
    <m/>
    <b v="0"/>
    <n v="0"/>
    <s v=""/>
    <b v="1"/>
    <s v="en"/>
    <m/>
    <s v="1093192539937693697"/>
    <b v="0"/>
    <n v="86"/>
    <s v="1093509637566066689"/>
    <s v="Twitter for iPad"/>
    <b v="0"/>
    <s v="1093509637566066689"/>
    <s v="Tweet"/>
    <n v="0"/>
    <n v="0"/>
    <m/>
    <m/>
    <m/>
    <m/>
    <m/>
    <m/>
    <m/>
    <m/>
    <n v="1"/>
    <s v="1"/>
    <s v="1"/>
    <n v="0"/>
    <n v="0"/>
    <n v="0"/>
    <n v="0"/>
    <n v="0"/>
    <n v="0"/>
    <n v="20"/>
    <n v="100"/>
    <n v="20"/>
  </r>
  <r>
    <s v="patp415"/>
    <s v="senatorleahy"/>
    <m/>
    <m/>
    <m/>
    <m/>
    <m/>
    <m/>
    <m/>
    <m/>
    <s v="No"/>
    <n v="59"/>
    <m/>
    <m/>
    <x v="0"/>
    <d v="2019-02-07T14:38:38.000"/>
    <s v="RT @SenatorLeahy: Millions upon millions of Americans living today were alive before the Voting Rights Act began restoring voting rights --…"/>
    <m/>
    <m/>
    <x v="3"/>
    <m/>
    <s v="http://pbs.twimg.com/profile_images/825362896074858498/jg8MfMmw_normal.jpg"/>
    <x v="54"/>
    <s v="https://twitter.com/#!/patp415/status/1093519410751401986"/>
    <m/>
    <m/>
    <s v="1093519410751401986"/>
    <m/>
    <b v="0"/>
    <n v="0"/>
    <s v=""/>
    <b v="1"/>
    <s v="en"/>
    <m/>
    <s v="1093192539937693697"/>
    <b v="0"/>
    <n v="86"/>
    <s v="1093509637566066689"/>
    <s v="Twitter for iPhone"/>
    <b v="0"/>
    <s v="1093509637566066689"/>
    <s v="Tweet"/>
    <n v="0"/>
    <n v="0"/>
    <m/>
    <m/>
    <m/>
    <m/>
    <m/>
    <m/>
    <m/>
    <m/>
    <n v="1"/>
    <s v="1"/>
    <s v="1"/>
    <n v="0"/>
    <n v="0"/>
    <n v="0"/>
    <n v="0"/>
    <n v="0"/>
    <n v="0"/>
    <n v="20"/>
    <n v="100"/>
    <n v="20"/>
  </r>
  <r>
    <s v="ladolcevitaone"/>
    <s v="senatorleahy"/>
    <m/>
    <m/>
    <m/>
    <m/>
    <m/>
    <m/>
    <m/>
    <m/>
    <s v="No"/>
    <n v="60"/>
    <m/>
    <m/>
    <x v="0"/>
    <d v="2019-02-07T14:40:58.000"/>
    <s v="RT @SenatorLeahy: Millions upon millions of Americans living today were alive before the Voting Rights Act began restoring voting rights --…"/>
    <m/>
    <m/>
    <x v="3"/>
    <m/>
    <s v="http://pbs.twimg.com/profile_images/277608165/h_ad_small_normal.jpg"/>
    <x v="55"/>
    <s v="https://twitter.com/#!/ladolcevitaone/status/1093519997903659009"/>
    <m/>
    <m/>
    <s v="1093519997903659009"/>
    <m/>
    <b v="0"/>
    <n v="0"/>
    <s v=""/>
    <b v="1"/>
    <s v="en"/>
    <m/>
    <s v="1093192539937693697"/>
    <b v="0"/>
    <n v="86"/>
    <s v="1093509637566066689"/>
    <s v="Twitter for iPhone"/>
    <b v="0"/>
    <s v="1093509637566066689"/>
    <s v="Tweet"/>
    <n v="0"/>
    <n v="0"/>
    <m/>
    <m/>
    <m/>
    <m/>
    <m/>
    <m/>
    <m/>
    <m/>
    <n v="1"/>
    <s v="1"/>
    <s v="1"/>
    <n v="0"/>
    <n v="0"/>
    <n v="0"/>
    <n v="0"/>
    <n v="0"/>
    <n v="0"/>
    <n v="20"/>
    <n v="100"/>
    <n v="20"/>
  </r>
  <r>
    <s v="kevinjbrauer"/>
    <s v="senatorleahy"/>
    <m/>
    <m/>
    <m/>
    <m/>
    <m/>
    <m/>
    <m/>
    <m/>
    <s v="No"/>
    <n v="61"/>
    <m/>
    <m/>
    <x v="0"/>
    <d v="2019-02-07T14:41:03.000"/>
    <s v="RT @SenatorLeahy: Millions upon millions of Americans living today were alive before the Voting Rights Act began restoring voting rights --…"/>
    <m/>
    <m/>
    <x v="3"/>
    <m/>
    <s v="http://pbs.twimg.com/profile_images/612444243064307712/QHeGB4e2_normal.jpg"/>
    <x v="56"/>
    <s v="https://twitter.com/#!/kevinjbrauer/status/1093520017797214218"/>
    <m/>
    <m/>
    <s v="1093520017797214218"/>
    <m/>
    <b v="0"/>
    <n v="0"/>
    <s v=""/>
    <b v="1"/>
    <s v="en"/>
    <m/>
    <s v="1093192539937693697"/>
    <b v="0"/>
    <n v="86"/>
    <s v="1093509637566066689"/>
    <s v="Twitter Web Client"/>
    <b v="0"/>
    <s v="1093509637566066689"/>
    <s v="Tweet"/>
    <n v="0"/>
    <n v="0"/>
    <m/>
    <m/>
    <m/>
    <m/>
    <m/>
    <m/>
    <m/>
    <m/>
    <n v="1"/>
    <s v="1"/>
    <s v="1"/>
    <n v="0"/>
    <n v="0"/>
    <n v="0"/>
    <n v="0"/>
    <n v="0"/>
    <n v="0"/>
    <n v="20"/>
    <n v="100"/>
    <n v="20"/>
  </r>
  <r>
    <s v="sunstatement"/>
    <s v="senatorleahy"/>
    <m/>
    <m/>
    <m/>
    <m/>
    <m/>
    <m/>
    <m/>
    <m/>
    <s v="No"/>
    <n v="62"/>
    <m/>
    <m/>
    <x v="0"/>
    <d v="2019-02-07T14:54:55.000"/>
    <s v="RT @SenatorLeahy: Millions upon millions of Americans living today were alive before the Voting Rights Act began restoring voting rights --…"/>
    <m/>
    <m/>
    <x v="3"/>
    <m/>
    <s v="http://pbs.twimg.com/profile_images/948600478555713537/aOIOOV2L_normal.jpg"/>
    <x v="57"/>
    <s v="https://twitter.com/#!/sunstatement/status/1093523507588354048"/>
    <m/>
    <m/>
    <s v="1093523507588354048"/>
    <m/>
    <b v="0"/>
    <n v="0"/>
    <s v=""/>
    <b v="1"/>
    <s v="en"/>
    <m/>
    <s v="1093192539937693697"/>
    <b v="0"/>
    <n v="86"/>
    <s v="1093509637566066689"/>
    <s v="Twitter Web Client"/>
    <b v="0"/>
    <s v="1093509637566066689"/>
    <s v="Tweet"/>
    <n v="0"/>
    <n v="0"/>
    <m/>
    <m/>
    <m/>
    <m/>
    <m/>
    <m/>
    <m/>
    <m/>
    <n v="1"/>
    <s v="1"/>
    <s v="1"/>
    <n v="0"/>
    <n v="0"/>
    <n v="0"/>
    <n v="0"/>
    <n v="0"/>
    <n v="0"/>
    <n v="20"/>
    <n v="100"/>
    <n v="20"/>
  </r>
  <r>
    <s v="musicaddictsdc"/>
    <s v="senatorleahy"/>
    <m/>
    <m/>
    <m/>
    <m/>
    <m/>
    <m/>
    <m/>
    <m/>
    <s v="No"/>
    <n v="63"/>
    <m/>
    <m/>
    <x v="0"/>
    <d v="2019-02-07T15:16:25.000"/>
    <s v="RT @SenatorLeahy: Millions upon millions of Americans living today were alive before the Voting Rights Act began restoring voting rights --…"/>
    <m/>
    <m/>
    <x v="3"/>
    <m/>
    <s v="http://pbs.twimg.com/profile_images/1029286462074716160/lnQkltAR_normal.jpg"/>
    <x v="58"/>
    <s v="https://twitter.com/#!/musicaddictsdc/status/1093528917372227590"/>
    <m/>
    <m/>
    <s v="1093528917372227590"/>
    <m/>
    <b v="0"/>
    <n v="0"/>
    <s v=""/>
    <b v="1"/>
    <s v="en"/>
    <m/>
    <s v="1093192539937693697"/>
    <b v="0"/>
    <n v="86"/>
    <s v="1093509637566066689"/>
    <s v="Twitter Web App"/>
    <b v="0"/>
    <s v="1093509637566066689"/>
    <s v="Tweet"/>
    <n v="0"/>
    <n v="0"/>
    <m/>
    <m/>
    <m/>
    <m/>
    <m/>
    <m/>
    <m/>
    <m/>
    <n v="1"/>
    <s v="1"/>
    <s v="1"/>
    <n v="0"/>
    <n v="0"/>
    <n v="0"/>
    <n v="0"/>
    <n v="0"/>
    <n v="0"/>
    <n v="20"/>
    <n v="100"/>
    <n v="20"/>
  </r>
  <r>
    <s v="seattleid"/>
    <s v="senatorleahy"/>
    <m/>
    <m/>
    <m/>
    <m/>
    <m/>
    <m/>
    <m/>
    <m/>
    <s v="No"/>
    <n v="64"/>
    <m/>
    <m/>
    <x v="0"/>
    <d v="2019-02-07T15:18:10.000"/>
    <s v="RT @SenatorLeahy: Millions upon millions of Americans living today were alive before the Voting Rights Act began restoring voting rights --…"/>
    <m/>
    <m/>
    <x v="3"/>
    <m/>
    <s v="http://pbs.twimg.com/profile_images/855454664195588100/LTyASYkR_normal.jpg"/>
    <x v="59"/>
    <s v="https://twitter.com/#!/seattleid/status/1093529356981288960"/>
    <m/>
    <m/>
    <s v="1093529356981288960"/>
    <m/>
    <b v="0"/>
    <n v="0"/>
    <s v=""/>
    <b v="1"/>
    <s v="en"/>
    <m/>
    <s v="1093192539937693697"/>
    <b v="0"/>
    <n v="86"/>
    <s v="1093509637566066689"/>
    <s v="Twitter for Android"/>
    <b v="0"/>
    <s v="1093509637566066689"/>
    <s v="Tweet"/>
    <n v="0"/>
    <n v="0"/>
    <m/>
    <m/>
    <m/>
    <m/>
    <m/>
    <m/>
    <m/>
    <m/>
    <n v="1"/>
    <s v="1"/>
    <s v="1"/>
    <n v="0"/>
    <n v="0"/>
    <n v="0"/>
    <n v="0"/>
    <n v="0"/>
    <n v="0"/>
    <n v="20"/>
    <n v="100"/>
    <n v="20"/>
  </r>
  <r>
    <s v="iacolaura15"/>
    <s v="senatorleahy"/>
    <m/>
    <m/>
    <m/>
    <m/>
    <m/>
    <m/>
    <m/>
    <m/>
    <s v="No"/>
    <n v="65"/>
    <m/>
    <m/>
    <x v="0"/>
    <d v="2019-02-07T15:20:50.000"/>
    <s v="RT @SenatorLeahy: Millions upon millions of Americans living today were alive before the Voting Rights Act began restoring voting rights --…"/>
    <m/>
    <m/>
    <x v="3"/>
    <m/>
    <s v="http://pbs.twimg.com/profile_images/1012118783924817922/tbioYqdz_normal.jpg"/>
    <x v="60"/>
    <s v="https://twitter.com/#!/iacolaura15/status/1093530028061704192"/>
    <m/>
    <m/>
    <s v="1093530028061704192"/>
    <m/>
    <b v="0"/>
    <n v="0"/>
    <s v=""/>
    <b v="1"/>
    <s v="en"/>
    <m/>
    <s v="1093192539937693697"/>
    <b v="0"/>
    <n v="86"/>
    <s v="1093509637566066689"/>
    <s v="Twitter for iPhone"/>
    <b v="0"/>
    <s v="1093509637566066689"/>
    <s v="Tweet"/>
    <n v="0"/>
    <n v="0"/>
    <m/>
    <m/>
    <m/>
    <m/>
    <m/>
    <m/>
    <m/>
    <m/>
    <n v="1"/>
    <s v="1"/>
    <s v="1"/>
    <n v="0"/>
    <n v="0"/>
    <n v="0"/>
    <n v="0"/>
    <n v="0"/>
    <n v="0"/>
    <n v="20"/>
    <n v="100"/>
    <n v="20"/>
  </r>
  <r>
    <s v="barbaraevers380"/>
    <s v="senatorleahy"/>
    <m/>
    <m/>
    <m/>
    <m/>
    <m/>
    <m/>
    <m/>
    <m/>
    <s v="No"/>
    <n v="66"/>
    <m/>
    <m/>
    <x v="0"/>
    <d v="2019-02-07T15:23:19.000"/>
    <s v="RT @SenatorLeahy: Millions upon millions of Americans living today were alive before the Voting Rights Act began restoring voting rights --…"/>
    <m/>
    <m/>
    <x v="3"/>
    <m/>
    <s v="http://pbs.twimg.com/profile_images/1019006775712890880/qPAmFeRg_normal.jpg"/>
    <x v="61"/>
    <s v="https://twitter.com/#!/barbaraevers380/status/1093530654615134208"/>
    <m/>
    <m/>
    <s v="1093530654615134208"/>
    <m/>
    <b v="0"/>
    <n v="0"/>
    <s v=""/>
    <b v="1"/>
    <s v="en"/>
    <m/>
    <s v="1093192539937693697"/>
    <b v="0"/>
    <n v="86"/>
    <s v="1093509637566066689"/>
    <s v="Twitter for iPad"/>
    <b v="0"/>
    <s v="1093509637566066689"/>
    <s v="Tweet"/>
    <n v="0"/>
    <n v="0"/>
    <m/>
    <m/>
    <m/>
    <m/>
    <m/>
    <m/>
    <m/>
    <m/>
    <n v="1"/>
    <s v="1"/>
    <s v="1"/>
    <n v="0"/>
    <n v="0"/>
    <n v="0"/>
    <n v="0"/>
    <n v="0"/>
    <n v="0"/>
    <n v="20"/>
    <n v="100"/>
    <n v="20"/>
  </r>
  <r>
    <s v="peteach65"/>
    <s v="senatorleahy"/>
    <m/>
    <m/>
    <m/>
    <m/>
    <m/>
    <m/>
    <m/>
    <m/>
    <s v="No"/>
    <n v="67"/>
    <m/>
    <m/>
    <x v="0"/>
    <d v="2019-02-07T15:35:18.000"/>
    <s v="RT @SenatorLeahy: Millions upon millions of Americans living today were alive before the Voting Rights Act began restoring voting rights --…"/>
    <m/>
    <m/>
    <x v="3"/>
    <m/>
    <s v="http://pbs.twimg.com/profile_images/967507605299060737/bu35ut7J_normal.jpg"/>
    <x v="62"/>
    <s v="https://twitter.com/#!/peteach65/status/1093533669678034944"/>
    <m/>
    <m/>
    <s v="1093533669678034944"/>
    <m/>
    <b v="0"/>
    <n v="0"/>
    <s v=""/>
    <b v="1"/>
    <s v="en"/>
    <m/>
    <s v="1093192539937693697"/>
    <b v="0"/>
    <n v="86"/>
    <s v="1093509637566066689"/>
    <s v="Twitter for Android"/>
    <b v="0"/>
    <s v="1093509637566066689"/>
    <s v="Tweet"/>
    <n v="0"/>
    <n v="0"/>
    <m/>
    <m/>
    <m/>
    <m/>
    <m/>
    <m/>
    <m/>
    <m/>
    <n v="1"/>
    <s v="1"/>
    <s v="1"/>
    <n v="0"/>
    <n v="0"/>
    <n v="0"/>
    <n v="0"/>
    <n v="0"/>
    <n v="0"/>
    <n v="20"/>
    <n v="100"/>
    <n v="20"/>
  </r>
  <r>
    <s v="cdub67"/>
    <s v="senatorleahy"/>
    <m/>
    <m/>
    <m/>
    <m/>
    <m/>
    <m/>
    <m/>
    <m/>
    <s v="No"/>
    <n v="68"/>
    <m/>
    <m/>
    <x v="0"/>
    <d v="2019-02-07T15:38:29.000"/>
    <s v="RT @SenatorLeahy: Millions upon millions of Americans living today were alive before the Voting Rights Act began restoring voting rights --…"/>
    <m/>
    <m/>
    <x v="3"/>
    <m/>
    <s v="http://pbs.twimg.com/profile_images/1079195043/madmen_icon_normal.jpg"/>
    <x v="63"/>
    <s v="https://twitter.com/#!/cdub67/status/1093534469653479426"/>
    <m/>
    <m/>
    <s v="1093534469653479426"/>
    <m/>
    <b v="0"/>
    <n v="0"/>
    <s v=""/>
    <b v="1"/>
    <s v="en"/>
    <m/>
    <s v="1093192539937693697"/>
    <b v="0"/>
    <n v="86"/>
    <s v="1093509637566066689"/>
    <s v="Twitter for Android"/>
    <b v="0"/>
    <s v="1093509637566066689"/>
    <s v="Tweet"/>
    <n v="0"/>
    <n v="0"/>
    <m/>
    <m/>
    <m/>
    <m/>
    <m/>
    <m/>
    <m/>
    <m/>
    <n v="1"/>
    <s v="1"/>
    <s v="1"/>
    <n v="0"/>
    <n v="0"/>
    <n v="0"/>
    <n v="0"/>
    <n v="0"/>
    <n v="0"/>
    <n v="20"/>
    <n v="100"/>
    <n v="20"/>
  </r>
  <r>
    <s v="nicogillespie"/>
    <s v="senatorleahy"/>
    <m/>
    <m/>
    <m/>
    <m/>
    <m/>
    <m/>
    <m/>
    <m/>
    <s v="No"/>
    <n v="69"/>
    <m/>
    <m/>
    <x v="0"/>
    <d v="2019-02-07T15:58:50.000"/>
    <s v="RT @SenatorLeahy: Millions upon millions of Americans living today were alive before the Voting Rights Act began restoring voting rights --…"/>
    <m/>
    <m/>
    <x v="3"/>
    <m/>
    <s v="http://pbs.twimg.com/profile_images/945334721273389056/_KJS9lat_normal.jpg"/>
    <x v="64"/>
    <s v="https://twitter.com/#!/nicogillespie/status/1093539592131805185"/>
    <m/>
    <m/>
    <s v="1093539592131805185"/>
    <m/>
    <b v="0"/>
    <n v="0"/>
    <s v=""/>
    <b v="1"/>
    <s v="en"/>
    <m/>
    <s v="1093192539937693697"/>
    <b v="0"/>
    <n v="86"/>
    <s v="1093509637566066689"/>
    <s v="Twitter for iPhone"/>
    <b v="0"/>
    <s v="1093509637566066689"/>
    <s v="Tweet"/>
    <n v="0"/>
    <n v="0"/>
    <m/>
    <m/>
    <m/>
    <m/>
    <m/>
    <m/>
    <m/>
    <m/>
    <n v="1"/>
    <s v="1"/>
    <s v="1"/>
    <n v="0"/>
    <n v="0"/>
    <n v="0"/>
    <n v="0"/>
    <n v="0"/>
    <n v="0"/>
    <n v="20"/>
    <n v="100"/>
    <n v="20"/>
  </r>
  <r>
    <s v="ericevenson"/>
    <s v="senatorleahy"/>
    <m/>
    <m/>
    <m/>
    <m/>
    <m/>
    <m/>
    <m/>
    <m/>
    <s v="No"/>
    <n v="70"/>
    <m/>
    <m/>
    <x v="0"/>
    <d v="2019-02-07T16:12:57.000"/>
    <s v="RT @SenatorLeahy: Millions upon millions of Americans living today were alive before the Voting Rights Act began restoring voting rights --…"/>
    <m/>
    <m/>
    <x v="3"/>
    <m/>
    <s v="http://pbs.twimg.com/profile_images/1835571068/image_normal.jpg"/>
    <x v="65"/>
    <s v="https://twitter.com/#!/ericevenson/status/1093543144564670464"/>
    <m/>
    <m/>
    <s v="1093543144564670464"/>
    <m/>
    <b v="0"/>
    <n v="0"/>
    <s v=""/>
    <b v="1"/>
    <s v="en"/>
    <m/>
    <s v="1093192539937693697"/>
    <b v="0"/>
    <n v="86"/>
    <s v="1093509637566066689"/>
    <s v="Twitter for iPad"/>
    <b v="0"/>
    <s v="1093509637566066689"/>
    <s v="Tweet"/>
    <n v="0"/>
    <n v="0"/>
    <m/>
    <m/>
    <m/>
    <m/>
    <m/>
    <m/>
    <m/>
    <m/>
    <n v="1"/>
    <s v="1"/>
    <s v="1"/>
    <n v="0"/>
    <n v="0"/>
    <n v="0"/>
    <n v="0"/>
    <n v="0"/>
    <n v="0"/>
    <n v="20"/>
    <n v="100"/>
    <n v="20"/>
  </r>
  <r>
    <s v="moorecharlea"/>
    <s v="senatorleahy"/>
    <m/>
    <m/>
    <m/>
    <m/>
    <m/>
    <m/>
    <m/>
    <m/>
    <s v="No"/>
    <n v="71"/>
    <m/>
    <m/>
    <x v="0"/>
    <d v="2019-02-07T16:26:55.000"/>
    <s v="RT @SenatorLeahy: Millions upon millions of Americans living today were alive before the Voting Rights Act began restoring voting rights --…"/>
    <m/>
    <m/>
    <x v="3"/>
    <m/>
    <s v="http://pbs.twimg.com/profile_images/951629128951721986/g5PCLlcE_normal.jpg"/>
    <x v="66"/>
    <s v="https://twitter.com/#!/moorecharlea/status/1093546657889701889"/>
    <m/>
    <m/>
    <s v="1093546657889701889"/>
    <m/>
    <b v="0"/>
    <n v="0"/>
    <s v=""/>
    <b v="1"/>
    <s v="en"/>
    <m/>
    <s v="1093192539937693697"/>
    <b v="0"/>
    <n v="86"/>
    <s v="1093509637566066689"/>
    <s v="Twitter for Android"/>
    <b v="0"/>
    <s v="1093509637566066689"/>
    <s v="Tweet"/>
    <n v="0"/>
    <n v="0"/>
    <m/>
    <m/>
    <m/>
    <m/>
    <m/>
    <m/>
    <m/>
    <m/>
    <n v="1"/>
    <s v="1"/>
    <s v="1"/>
    <n v="0"/>
    <n v="0"/>
    <n v="0"/>
    <n v="0"/>
    <n v="0"/>
    <n v="0"/>
    <n v="20"/>
    <n v="100"/>
    <n v="20"/>
  </r>
  <r>
    <s v="randpatrick"/>
    <s v="senatorleahy"/>
    <m/>
    <m/>
    <m/>
    <m/>
    <m/>
    <m/>
    <m/>
    <m/>
    <s v="No"/>
    <n v="72"/>
    <m/>
    <m/>
    <x v="0"/>
    <d v="2019-02-07T16:36:22.000"/>
    <s v="RT @SenatorLeahy: Millions upon millions of Americans living today were alive before the Voting Rights Act began restoring voting rights --…"/>
    <m/>
    <m/>
    <x v="3"/>
    <m/>
    <s v="http://pbs.twimg.com/profile_images/825205370461237248/gCV7uLop_normal.jpg"/>
    <x v="67"/>
    <s v="https://twitter.com/#!/randpatrick/status/1093549039835119617"/>
    <m/>
    <m/>
    <s v="1093549039835119617"/>
    <m/>
    <b v="0"/>
    <n v="0"/>
    <s v=""/>
    <b v="1"/>
    <s v="en"/>
    <m/>
    <s v="1093192539937693697"/>
    <b v="0"/>
    <n v="86"/>
    <s v="1093509637566066689"/>
    <s v="Twitter for iPhone"/>
    <b v="0"/>
    <s v="1093509637566066689"/>
    <s v="Tweet"/>
    <n v="0"/>
    <n v="0"/>
    <m/>
    <m/>
    <m/>
    <m/>
    <m/>
    <m/>
    <m/>
    <m/>
    <n v="1"/>
    <s v="1"/>
    <s v="1"/>
    <n v="0"/>
    <n v="0"/>
    <n v="0"/>
    <n v="0"/>
    <n v="0"/>
    <n v="0"/>
    <n v="20"/>
    <n v="100"/>
    <n v="20"/>
  </r>
  <r>
    <s v="suebreen6"/>
    <s v="senatorleahy"/>
    <m/>
    <m/>
    <m/>
    <m/>
    <m/>
    <m/>
    <m/>
    <m/>
    <s v="No"/>
    <n v="73"/>
    <m/>
    <m/>
    <x v="0"/>
    <d v="2019-02-07T16:43:06.000"/>
    <s v="RT @SenatorLeahy: Millions upon millions of Americans living today were alive before the Voting Rights Act began restoring voting rights --…"/>
    <m/>
    <m/>
    <x v="3"/>
    <m/>
    <s v="http://pbs.twimg.com/profile_images/838858888355151872/Cqatw-hr_normal.jpg"/>
    <x v="68"/>
    <s v="https://twitter.com/#!/suebreen6/status/1093550731783798785"/>
    <m/>
    <m/>
    <s v="1093550731783798785"/>
    <m/>
    <b v="0"/>
    <n v="0"/>
    <s v=""/>
    <b v="1"/>
    <s v="en"/>
    <m/>
    <s v="1093192539937693697"/>
    <b v="0"/>
    <n v="86"/>
    <s v="1093509637566066689"/>
    <s v="Twitter for iPhone"/>
    <b v="0"/>
    <s v="1093509637566066689"/>
    <s v="Tweet"/>
    <n v="0"/>
    <n v="0"/>
    <m/>
    <m/>
    <m/>
    <m/>
    <m/>
    <m/>
    <m/>
    <m/>
    <n v="1"/>
    <s v="1"/>
    <s v="1"/>
    <n v="0"/>
    <n v="0"/>
    <n v="0"/>
    <n v="0"/>
    <n v="0"/>
    <n v="0"/>
    <n v="20"/>
    <n v="100"/>
    <n v="20"/>
  </r>
  <r>
    <s v="horseandcowgirl"/>
    <s v="senatorleahy"/>
    <m/>
    <m/>
    <m/>
    <m/>
    <m/>
    <m/>
    <m/>
    <m/>
    <s v="No"/>
    <n v="74"/>
    <m/>
    <m/>
    <x v="0"/>
    <d v="2019-02-07T17:08:54.000"/>
    <s v="RT @SenatorLeahy: Millions upon millions of Americans living today were alive before the Voting Rights Act began restoring voting rights --…"/>
    <m/>
    <m/>
    <x v="3"/>
    <m/>
    <s v="http://pbs.twimg.com/profile_images/983774907812036609/pdI_kOQ0_normal.jpg"/>
    <x v="69"/>
    <s v="https://twitter.com/#!/horseandcowgirl/status/1093557226990534656"/>
    <m/>
    <m/>
    <s v="1093557226990534656"/>
    <m/>
    <b v="0"/>
    <n v="0"/>
    <s v=""/>
    <b v="1"/>
    <s v="en"/>
    <m/>
    <s v="1093192539937693697"/>
    <b v="0"/>
    <n v="86"/>
    <s v="1093509637566066689"/>
    <s v="Twitter for iPad"/>
    <b v="0"/>
    <s v="1093509637566066689"/>
    <s v="Tweet"/>
    <n v="0"/>
    <n v="0"/>
    <m/>
    <m/>
    <m/>
    <m/>
    <m/>
    <m/>
    <m/>
    <m/>
    <n v="1"/>
    <s v="1"/>
    <s v="1"/>
    <n v="0"/>
    <n v="0"/>
    <n v="0"/>
    <n v="0"/>
    <n v="0"/>
    <n v="0"/>
    <n v="20"/>
    <n v="100"/>
    <n v="20"/>
  </r>
  <r>
    <s v="awmsdreams"/>
    <s v="youtube"/>
    <m/>
    <m/>
    <m/>
    <m/>
    <m/>
    <m/>
    <m/>
    <m/>
    <s v="No"/>
    <n v="75"/>
    <m/>
    <m/>
    <x v="0"/>
    <d v="2019-02-07T17:05:50.000"/>
    <s v="March on Washington - MAHALIA JACKSON sings two hymns https://t.co/ZU1x443PCS via @YouTube  If this doesn’t move you...#TakeAction #climatechange #vra #BlueWave #Resist"/>
    <s v="https://www.youtube.com/watch?v=-hQeGDSB6Ss&amp;feature=youtu.be"/>
    <s v="youtube.com"/>
    <x v="10"/>
    <m/>
    <s v="http://pbs.twimg.com/profile_images/750930809515757572/BHKtCuPG_normal.jpg"/>
    <x v="70"/>
    <s v="https://twitter.com/#!/awmsdreams/status/1093556453246468097"/>
    <m/>
    <m/>
    <s v="1093556453246468097"/>
    <m/>
    <b v="0"/>
    <n v="0"/>
    <s v=""/>
    <b v="0"/>
    <s v="en"/>
    <m/>
    <s v=""/>
    <b v="0"/>
    <n v="1"/>
    <s v=""/>
    <s v="Twitter for iPhone"/>
    <b v="0"/>
    <s v="1093556453246468097"/>
    <s v="Tweet"/>
    <n v="0"/>
    <n v="0"/>
    <m/>
    <m/>
    <m/>
    <m/>
    <m/>
    <m/>
    <m/>
    <m/>
    <n v="1"/>
    <s v="14"/>
    <s v="14"/>
    <n v="0"/>
    <n v="0"/>
    <n v="0"/>
    <n v="0"/>
    <n v="0"/>
    <n v="0"/>
    <n v="21"/>
    <n v="100"/>
    <n v="21"/>
  </r>
  <r>
    <s v="mannyotiko"/>
    <s v="awmsdreams"/>
    <m/>
    <m/>
    <m/>
    <m/>
    <m/>
    <m/>
    <m/>
    <m/>
    <s v="No"/>
    <n v="76"/>
    <m/>
    <m/>
    <x v="0"/>
    <d v="2019-02-07T17:14:15.000"/>
    <s v="RT @awmsdreams: March on Washington - MAHALIA JACKSON sings two hymns https://t.co/ZU1x443PCS via @YouTube  If this doesn’t move you...#Tak…"/>
    <s v="https://www.youtube.com/watch?v=-hQeGDSB6Ss&amp;feature=youtu.be"/>
    <s v="youtube.com"/>
    <x v="3"/>
    <m/>
    <s v="http://pbs.twimg.com/profile_images/52068547/wiziq_pic_normal.jpg"/>
    <x v="71"/>
    <s v="https://twitter.com/#!/mannyotiko/status/1093558569742553088"/>
    <m/>
    <m/>
    <s v="1093558569742553088"/>
    <m/>
    <b v="0"/>
    <n v="0"/>
    <s v=""/>
    <b v="0"/>
    <s v="en"/>
    <m/>
    <s v=""/>
    <b v="0"/>
    <n v="1"/>
    <s v="1093556453246468097"/>
    <s v="Bizzybot"/>
    <b v="0"/>
    <s v="1093556453246468097"/>
    <s v="Tweet"/>
    <n v="0"/>
    <n v="0"/>
    <m/>
    <m/>
    <m/>
    <m/>
    <m/>
    <m/>
    <m/>
    <m/>
    <n v="1"/>
    <s v="14"/>
    <s v="14"/>
    <m/>
    <m/>
    <m/>
    <m/>
    <m/>
    <m/>
    <m/>
    <m/>
    <m/>
  </r>
  <r>
    <s v="frankalmarro"/>
    <s v="senatorleahy"/>
    <m/>
    <m/>
    <m/>
    <m/>
    <m/>
    <m/>
    <m/>
    <m/>
    <s v="No"/>
    <n v="78"/>
    <m/>
    <m/>
    <x v="0"/>
    <d v="2019-02-07T17:19:02.000"/>
    <s v="RT @SenatorLeahy: Millions upon millions of Americans living today were alive before the Voting Rights Act began restoring voting rights --…"/>
    <m/>
    <m/>
    <x v="3"/>
    <m/>
    <s v="http://pbs.twimg.com/profile_images/697073196487602178/0LVPKqcU_normal.jpg"/>
    <x v="72"/>
    <s v="https://twitter.com/#!/frankalmarro/status/1093559774678056963"/>
    <m/>
    <m/>
    <s v="1093559774678056963"/>
    <m/>
    <b v="0"/>
    <n v="0"/>
    <s v=""/>
    <b v="1"/>
    <s v="en"/>
    <m/>
    <s v="1093192539937693697"/>
    <b v="0"/>
    <n v="86"/>
    <s v="1093509637566066689"/>
    <s v="Twitter for Android"/>
    <b v="0"/>
    <s v="1093509637566066689"/>
    <s v="Tweet"/>
    <n v="0"/>
    <n v="0"/>
    <m/>
    <m/>
    <m/>
    <m/>
    <m/>
    <m/>
    <m/>
    <m/>
    <n v="1"/>
    <s v="1"/>
    <s v="1"/>
    <n v="0"/>
    <n v="0"/>
    <n v="0"/>
    <n v="0"/>
    <n v="0"/>
    <n v="0"/>
    <n v="20"/>
    <n v="100"/>
    <n v="20"/>
  </r>
  <r>
    <s v="uvmrider1976"/>
    <s v="senatorleahy"/>
    <m/>
    <m/>
    <m/>
    <m/>
    <m/>
    <m/>
    <m/>
    <m/>
    <s v="No"/>
    <n v="79"/>
    <m/>
    <m/>
    <x v="0"/>
    <d v="2019-02-07T17:37:45.000"/>
    <s v="RT @SenatorLeahy: Millions upon millions of Americans living today were alive before the Voting Rights Act began restoring voting rights --…"/>
    <m/>
    <m/>
    <x v="3"/>
    <m/>
    <s v="http://pbs.twimg.com/profile_images/1851207508/image_normal.jpg"/>
    <x v="73"/>
    <s v="https://twitter.com/#!/uvmrider1976/status/1093564487372816384"/>
    <m/>
    <m/>
    <s v="1093564487372816384"/>
    <m/>
    <b v="0"/>
    <n v="0"/>
    <s v=""/>
    <b v="1"/>
    <s v="en"/>
    <m/>
    <s v="1093192539937693697"/>
    <b v="0"/>
    <n v="86"/>
    <s v="1093509637566066689"/>
    <s v="Twitter for iPhone"/>
    <b v="0"/>
    <s v="1093509637566066689"/>
    <s v="Tweet"/>
    <n v="0"/>
    <n v="0"/>
    <m/>
    <m/>
    <m/>
    <m/>
    <m/>
    <m/>
    <m/>
    <m/>
    <n v="1"/>
    <s v="1"/>
    <s v="1"/>
    <n v="0"/>
    <n v="0"/>
    <n v="0"/>
    <n v="0"/>
    <n v="0"/>
    <n v="0"/>
    <n v="20"/>
    <n v="100"/>
    <n v="20"/>
  </r>
  <r>
    <s v="terryho63967129"/>
    <s v="senatorleahy"/>
    <m/>
    <m/>
    <m/>
    <m/>
    <m/>
    <m/>
    <m/>
    <m/>
    <s v="No"/>
    <n v="80"/>
    <m/>
    <m/>
    <x v="0"/>
    <d v="2019-02-07T17:55:21.000"/>
    <s v="RT @SenatorLeahy: Millions upon millions of Americans living today were alive before the Voting Rights Act began restoring voting rights --…"/>
    <m/>
    <m/>
    <x v="3"/>
    <m/>
    <s v="http://abs.twimg.com/sticky/default_profile_images/default_profile_normal.png"/>
    <x v="74"/>
    <s v="https://twitter.com/#!/terryho63967129/status/1093568914821394434"/>
    <m/>
    <m/>
    <s v="1093568914821394434"/>
    <m/>
    <b v="0"/>
    <n v="0"/>
    <s v=""/>
    <b v="1"/>
    <s v="en"/>
    <m/>
    <s v="1093192539937693697"/>
    <b v="0"/>
    <n v="86"/>
    <s v="1093509637566066689"/>
    <s v="Twitter for Android"/>
    <b v="0"/>
    <s v="1093509637566066689"/>
    <s v="Tweet"/>
    <n v="0"/>
    <n v="0"/>
    <m/>
    <m/>
    <m/>
    <m/>
    <m/>
    <m/>
    <m/>
    <m/>
    <n v="1"/>
    <s v="1"/>
    <s v="1"/>
    <n v="0"/>
    <n v="0"/>
    <n v="0"/>
    <n v="0"/>
    <n v="0"/>
    <n v="0"/>
    <n v="20"/>
    <n v="100"/>
    <n v="20"/>
  </r>
  <r>
    <s v="vickijo54203063"/>
    <s v="senatorleahy"/>
    <m/>
    <m/>
    <m/>
    <m/>
    <m/>
    <m/>
    <m/>
    <m/>
    <s v="No"/>
    <n v="81"/>
    <m/>
    <m/>
    <x v="0"/>
    <d v="2019-02-07T17:56:10.000"/>
    <s v="RT @SenatorLeahy: Millions upon millions of Americans living today were alive before the Voting Rights Act began restoring voting rights --…"/>
    <m/>
    <m/>
    <x v="3"/>
    <m/>
    <s v="http://abs.twimg.com/sticky/default_profile_images/default_profile_normal.png"/>
    <x v="75"/>
    <s v="https://twitter.com/#!/vickijo54203063/status/1093569118907691008"/>
    <m/>
    <m/>
    <s v="1093569118907691008"/>
    <m/>
    <b v="0"/>
    <n v="0"/>
    <s v=""/>
    <b v="1"/>
    <s v="en"/>
    <m/>
    <s v="1093192539937693697"/>
    <b v="0"/>
    <n v="86"/>
    <s v="1093509637566066689"/>
    <s v="Twitter for iPhone"/>
    <b v="0"/>
    <s v="1093509637566066689"/>
    <s v="Tweet"/>
    <n v="0"/>
    <n v="0"/>
    <m/>
    <m/>
    <m/>
    <m/>
    <m/>
    <m/>
    <m/>
    <m/>
    <n v="1"/>
    <s v="1"/>
    <s v="1"/>
    <n v="0"/>
    <n v="0"/>
    <n v="0"/>
    <n v="0"/>
    <n v="0"/>
    <n v="0"/>
    <n v="20"/>
    <n v="100"/>
    <n v="20"/>
  </r>
  <r>
    <s v="sam_perrin"/>
    <s v="xtravirt"/>
    <m/>
    <m/>
    <m/>
    <m/>
    <m/>
    <m/>
    <m/>
    <m/>
    <s v="Yes"/>
    <n v="82"/>
    <m/>
    <m/>
    <x v="0"/>
    <d v="2019-02-07T17:05:16.000"/>
    <s v="This was the #viewfrommyoffice today after some great #vRA #vRO workshops. If you want to discuss anything #automation get in touch with @Xtravirt https://t.co/y8nZS1Us6P"/>
    <m/>
    <m/>
    <x v="11"/>
    <s v="https://pbs.twimg.com/media/Dy0XqkNXQAA-tbE.jpg"/>
    <s v="https://pbs.twimg.com/media/Dy0XqkNXQAA-tbE.jpg"/>
    <x v="76"/>
    <s v="https://twitter.com/#!/sam_perrin/status/1093556311390867463"/>
    <m/>
    <m/>
    <s v="1093556311390867463"/>
    <m/>
    <b v="0"/>
    <n v="6"/>
    <s v=""/>
    <b v="0"/>
    <s v="en"/>
    <m/>
    <s v=""/>
    <b v="0"/>
    <n v="1"/>
    <s v=""/>
    <s v="Twitter for iPhone"/>
    <b v="0"/>
    <s v="1093556311390867463"/>
    <s v="Tweet"/>
    <n v="0"/>
    <n v="0"/>
    <s v="-3.3285119,55.894729 _x000a_-3.077505,55.894729 _x000a_-3.077505,55.991662 _x000a_-3.3285119,55.991662"/>
    <s v="United Kingdom"/>
    <s v="GB"/>
    <s v="Edinburgh, Scotland"/>
    <s v="7ae9e2f2ff7a87cd"/>
    <s v="Edinburgh"/>
    <s v="city"/>
    <s v="https://api.twitter.com/1.1/geo/id/7ae9e2f2ff7a87cd.json"/>
    <n v="1"/>
    <s v="34"/>
    <s v="34"/>
    <n v="1"/>
    <n v="4.3478260869565215"/>
    <n v="0"/>
    <n v="0"/>
    <n v="0"/>
    <n v="0"/>
    <n v="22"/>
    <n v="95.65217391304348"/>
    <n v="23"/>
  </r>
  <r>
    <s v="xtravirt"/>
    <s v="sam_perrin"/>
    <m/>
    <m/>
    <m/>
    <m/>
    <m/>
    <m/>
    <m/>
    <m/>
    <s v="Yes"/>
    <n v="83"/>
    <m/>
    <m/>
    <x v="0"/>
    <d v="2019-02-07T18:02:54.000"/>
    <s v="RT @sam_perrin: This was the #viewfrommyoffice today after some great #vRA #vRO workshops. If you want to discuss anything #automation get…"/>
    <m/>
    <m/>
    <x v="11"/>
    <m/>
    <s v="http://pbs.twimg.com/profile_images/998567033745821697/zVfydzQm_normal.jpg"/>
    <x v="77"/>
    <s v="https://twitter.com/#!/xtravirt/status/1093570814828531712"/>
    <m/>
    <m/>
    <s v="1093570814828531712"/>
    <m/>
    <b v="0"/>
    <n v="0"/>
    <s v=""/>
    <b v="0"/>
    <s v="en"/>
    <m/>
    <s v=""/>
    <b v="0"/>
    <n v="1"/>
    <s v="1093556311390867463"/>
    <s v="Twitter for iPhone"/>
    <b v="0"/>
    <s v="1093556311390867463"/>
    <s v="Tweet"/>
    <n v="0"/>
    <n v="0"/>
    <m/>
    <m/>
    <m/>
    <m/>
    <m/>
    <m/>
    <m/>
    <m/>
    <n v="1"/>
    <s v="34"/>
    <s v="34"/>
    <n v="1"/>
    <n v="4.761904761904762"/>
    <n v="0"/>
    <n v="0"/>
    <n v="0"/>
    <n v="0"/>
    <n v="20"/>
    <n v="95.23809523809524"/>
    <n v="21"/>
  </r>
  <r>
    <s v="cardhodess"/>
    <s v="senatorleahy"/>
    <m/>
    <m/>
    <m/>
    <m/>
    <m/>
    <m/>
    <m/>
    <m/>
    <s v="No"/>
    <n v="84"/>
    <m/>
    <m/>
    <x v="0"/>
    <d v="2019-02-07T18:12:21.000"/>
    <s v="RT @SenatorLeahy: Millions upon millions of Americans living today were alive before the Voting Rights Act began restoring voting rights --…"/>
    <m/>
    <m/>
    <x v="3"/>
    <m/>
    <s v="http://abs.twimg.com/sticky/default_profile_images/default_profile_normal.png"/>
    <x v="78"/>
    <s v="https://twitter.com/#!/cardhodess/status/1093573192164216832"/>
    <m/>
    <m/>
    <s v="1093573192164216832"/>
    <m/>
    <b v="0"/>
    <n v="0"/>
    <s v=""/>
    <b v="1"/>
    <s v="en"/>
    <m/>
    <s v="1093192539937693697"/>
    <b v="0"/>
    <n v="86"/>
    <s v="1093509637566066689"/>
    <s v="Twitter for iPhone"/>
    <b v="0"/>
    <s v="1093509637566066689"/>
    <s v="Tweet"/>
    <n v="0"/>
    <n v="0"/>
    <m/>
    <m/>
    <m/>
    <m/>
    <m/>
    <m/>
    <m/>
    <m/>
    <n v="1"/>
    <s v="1"/>
    <s v="1"/>
    <n v="0"/>
    <n v="0"/>
    <n v="0"/>
    <n v="0"/>
    <n v="0"/>
    <n v="0"/>
    <n v="20"/>
    <n v="100"/>
    <n v="20"/>
  </r>
  <r>
    <s v="brianmcnerney1"/>
    <s v="senatorleahy"/>
    <m/>
    <m/>
    <m/>
    <m/>
    <m/>
    <m/>
    <m/>
    <m/>
    <s v="No"/>
    <n v="85"/>
    <m/>
    <m/>
    <x v="0"/>
    <d v="2019-02-07T19:31:47.000"/>
    <s v="RT @SenatorLeahy: Millions upon millions of Americans living today were alive before the Voting Rights Act began restoring voting rights --…"/>
    <m/>
    <m/>
    <x v="3"/>
    <m/>
    <s v="http://pbs.twimg.com/profile_images/1079539988327485440/o9qj_Slt_normal.jpg"/>
    <x v="79"/>
    <s v="https://twitter.com/#!/brianmcnerney1/status/1093593182615584768"/>
    <m/>
    <m/>
    <s v="1093593182615584768"/>
    <m/>
    <b v="0"/>
    <n v="0"/>
    <s v=""/>
    <b v="1"/>
    <s v="en"/>
    <m/>
    <s v="1093192539937693697"/>
    <b v="0"/>
    <n v="86"/>
    <s v="1093509637566066689"/>
    <s v="Twitter for iPhone"/>
    <b v="0"/>
    <s v="1093509637566066689"/>
    <s v="Tweet"/>
    <n v="0"/>
    <n v="0"/>
    <m/>
    <m/>
    <m/>
    <m/>
    <m/>
    <m/>
    <m/>
    <m/>
    <n v="1"/>
    <s v="1"/>
    <s v="1"/>
    <n v="0"/>
    <n v="0"/>
    <n v="0"/>
    <n v="0"/>
    <n v="0"/>
    <n v="0"/>
    <n v="20"/>
    <n v="100"/>
    <n v="20"/>
  </r>
  <r>
    <s v="grracy"/>
    <s v="fbi"/>
    <m/>
    <m/>
    <m/>
    <m/>
    <m/>
    <m/>
    <m/>
    <m/>
    <s v="No"/>
    <n v="86"/>
    <m/>
    <m/>
    <x v="0"/>
    <d v="2019-02-07T19:42:04.000"/>
    <s v="@Thom_Hartmann  The conservatives on the Supreme Court MUST be investigated. @FBI _x000a__x000a_They MUST HAVE BEEN PROMISED SOMETHING to rule in favor of #CitizensUnited and overturning the Voting Rights Act. #VRA"/>
    <m/>
    <m/>
    <x v="12"/>
    <m/>
    <s v="http://pbs.twimg.com/profile_images/1188934453/88495707-33f8-4cfc-bda2-7f29f794b9d9_normal.png"/>
    <x v="80"/>
    <s v="https://twitter.com/#!/grracy/status/1093595770157035520"/>
    <m/>
    <m/>
    <s v="1093595770157035520"/>
    <m/>
    <b v="0"/>
    <n v="0"/>
    <s v="21414576"/>
    <b v="0"/>
    <s v="en"/>
    <m/>
    <s v=""/>
    <b v="0"/>
    <n v="0"/>
    <s v=""/>
    <s v="Twitter for Android"/>
    <b v="0"/>
    <s v="1093595770157035520"/>
    <s v="Tweet"/>
    <n v="0"/>
    <n v="0"/>
    <m/>
    <m/>
    <m/>
    <m/>
    <m/>
    <m/>
    <m/>
    <m/>
    <n v="1"/>
    <s v="23"/>
    <s v="23"/>
    <m/>
    <m/>
    <m/>
    <m/>
    <m/>
    <m/>
    <m/>
    <m/>
    <m/>
  </r>
  <r>
    <s v="alanprkns"/>
    <s v="senatorleahy"/>
    <m/>
    <m/>
    <m/>
    <m/>
    <m/>
    <m/>
    <m/>
    <m/>
    <s v="No"/>
    <n v="88"/>
    <m/>
    <m/>
    <x v="0"/>
    <d v="2019-02-07T19:43:30.000"/>
    <s v="RT @SenatorLeahy: Millions upon millions of Americans living today were alive before the Voting Rights Act began restoring voting rights --…"/>
    <m/>
    <m/>
    <x v="3"/>
    <m/>
    <s v="http://pbs.twimg.com/profile_images/883432502370738178/LSpnN88Z_normal.jpg"/>
    <x v="81"/>
    <s v="https://twitter.com/#!/alanprkns/status/1093596133656592385"/>
    <m/>
    <m/>
    <s v="1093596133656592385"/>
    <m/>
    <b v="0"/>
    <n v="0"/>
    <s v=""/>
    <b v="1"/>
    <s v="en"/>
    <m/>
    <s v="1093192539937693697"/>
    <b v="0"/>
    <n v="86"/>
    <s v="1093509637566066689"/>
    <s v="Twitter for Android"/>
    <b v="0"/>
    <s v="1093509637566066689"/>
    <s v="Tweet"/>
    <n v="0"/>
    <n v="0"/>
    <m/>
    <m/>
    <m/>
    <m/>
    <m/>
    <m/>
    <m/>
    <m/>
    <n v="1"/>
    <s v="1"/>
    <s v="1"/>
    <n v="0"/>
    <n v="0"/>
    <n v="0"/>
    <n v="0"/>
    <n v="0"/>
    <n v="0"/>
    <n v="20"/>
    <n v="100"/>
    <n v="20"/>
  </r>
  <r>
    <s v="loves3corgis"/>
    <s v="senatorleahy"/>
    <m/>
    <m/>
    <m/>
    <m/>
    <m/>
    <m/>
    <m/>
    <m/>
    <s v="No"/>
    <n v="89"/>
    <m/>
    <m/>
    <x v="0"/>
    <d v="2019-02-07T19:56:04.000"/>
    <s v="RT @SenatorLeahy: Millions upon millions of Americans living today were alive before the Voting Rights Act began restoring voting rights --…"/>
    <m/>
    <m/>
    <x v="3"/>
    <m/>
    <s v="http://pbs.twimg.com/profile_images/833129478230523905/e9LERiJb_normal.jpg"/>
    <x v="82"/>
    <s v="https://twitter.com/#!/loves3corgis/status/1093599293854937090"/>
    <m/>
    <m/>
    <s v="1093599293854937090"/>
    <m/>
    <b v="0"/>
    <n v="0"/>
    <s v=""/>
    <b v="1"/>
    <s v="en"/>
    <m/>
    <s v="1093192539937693697"/>
    <b v="0"/>
    <n v="86"/>
    <s v="1093509637566066689"/>
    <s v="Twitter for iPhone"/>
    <b v="0"/>
    <s v="1093509637566066689"/>
    <s v="Tweet"/>
    <n v="0"/>
    <n v="0"/>
    <m/>
    <m/>
    <m/>
    <m/>
    <m/>
    <m/>
    <m/>
    <m/>
    <n v="1"/>
    <s v="1"/>
    <s v="1"/>
    <n v="0"/>
    <n v="0"/>
    <n v="0"/>
    <n v="0"/>
    <n v="0"/>
    <n v="0"/>
    <n v="20"/>
    <n v="100"/>
    <n v="20"/>
  </r>
  <r>
    <s v="pammackenzie"/>
    <s v="senatorleahy"/>
    <m/>
    <m/>
    <m/>
    <m/>
    <m/>
    <m/>
    <m/>
    <m/>
    <s v="No"/>
    <n v="90"/>
    <m/>
    <m/>
    <x v="0"/>
    <d v="2019-02-07T19:59:02.000"/>
    <s v="RT @SenatorLeahy: Millions upon millions of Americans living today were alive before the Voting Rights Act began restoring voting rights --…"/>
    <m/>
    <m/>
    <x v="3"/>
    <m/>
    <s v="http://pbs.twimg.com/profile_images/766765819707682816/STwugV6L_normal.jpg"/>
    <x v="83"/>
    <s v="https://twitter.com/#!/pammackenzie/status/1093600041393160193"/>
    <m/>
    <m/>
    <s v="1093600041393160193"/>
    <m/>
    <b v="0"/>
    <n v="0"/>
    <s v=""/>
    <b v="1"/>
    <s v="en"/>
    <m/>
    <s v="1093192539937693697"/>
    <b v="0"/>
    <n v="86"/>
    <s v="1093509637566066689"/>
    <s v="Twitter for iPhone"/>
    <b v="0"/>
    <s v="1093509637566066689"/>
    <s v="Tweet"/>
    <n v="0"/>
    <n v="0"/>
    <m/>
    <m/>
    <m/>
    <m/>
    <m/>
    <m/>
    <m/>
    <m/>
    <n v="1"/>
    <s v="1"/>
    <s v="1"/>
    <n v="0"/>
    <n v="0"/>
    <n v="0"/>
    <n v="0"/>
    <n v="0"/>
    <n v="0"/>
    <n v="20"/>
    <n v="100"/>
    <n v="20"/>
  </r>
  <r>
    <s v="_physicsfan"/>
    <s v="senatorleahy"/>
    <m/>
    <m/>
    <m/>
    <m/>
    <m/>
    <m/>
    <m/>
    <m/>
    <s v="No"/>
    <n v="91"/>
    <m/>
    <m/>
    <x v="0"/>
    <d v="2019-02-07T19:59:27.000"/>
    <s v="RT @SenatorLeahy: Millions upon millions of Americans living today were alive before the Voting Rights Act began restoring voting rights --…"/>
    <m/>
    <m/>
    <x v="3"/>
    <m/>
    <s v="http://pbs.twimg.com/profile_images/1047472565164417024/IEB8cNk7_normal.jpg"/>
    <x v="84"/>
    <s v="https://twitter.com/#!/_physicsfan/status/1093600146212995073"/>
    <m/>
    <m/>
    <s v="1093600146212995073"/>
    <m/>
    <b v="0"/>
    <n v="0"/>
    <s v=""/>
    <b v="1"/>
    <s v="en"/>
    <m/>
    <s v="1093192539937693697"/>
    <b v="0"/>
    <n v="87"/>
    <s v="1093509637566066689"/>
    <s v="Twitter for iPhone"/>
    <b v="0"/>
    <s v="1093509637566066689"/>
    <s v="Tweet"/>
    <n v="0"/>
    <n v="0"/>
    <m/>
    <m/>
    <m/>
    <m/>
    <m/>
    <m/>
    <m/>
    <m/>
    <n v="1"/>
    <s v="1"/>
    <s v="1"/>
    <n v="0"/>
    <n v="0"/>
    <n v="0"/>
    <n v="0"/>
    <n v="0"/>
    <n v="0"/>
    <n v="20"/>
    <n v="100"/>
    <n v="20"/>
  </r>
  <r>
    <s v="walterkorfmach1"/>
    <s v="senatorleahy"/>
    <m/>
    <m/>
    <m/>
    <m/>
    <m/>
    <m/>
    <m/>
    <m/>
    <s v="No"/>
    <n v="92"/>
    <m/>
    <m/>
    <x v="0"/>
    <d v="2019-02-07T20:11:10.000"/>
    <s v="RT @SenatorLeahy: Millions upon millions of Americans living today were alive before the Voting Rights Act began restoring voting rights --…"/>
    <m/>
    <m/>
    <x v="3"/>
    <m/>
    <s v="http://abs.twimg.com/sticky/default_profile_images/default_profile_normal.png"/>
    <x v="85"/>
    <s v="https://twitter.com/#!/walterkorfmach1/status/1093603095970484224"/>
    <m/>
    <m/>
    <s v="1093603095970484224"/>
    <m/>
    <b v="0"/>
    <n v="0"/>
    <s v=""/>
    <b v="1"/>
    <s v="en"/>
    <m/>
    <s v="1093192539937693697"/>
    <b v="0"/>
    <n v="86"/>
    <s v="1093509637566066689"/>
    <s v="Twitter for iPhone"/>
    <b v="0"/>
    <s v="1093509637566066689"/>
    <s v="Tweet"/>
    <n v="0"/>
    <n v="0"/>
    <m/>
    <m/>
    <m/>
    <m/>
    <m/>
    <m/>
    <m/>
    <m/>
    <n v="1"/>
    <s v="1"/>
    <s v="1"/>
    <n v="0"/>
    <n v="0"/>
    <n v="0"/>
    <n v="0"/>
    <n v="0"/>
    <n v="0"/>
    <n v="20"/>
    <n v="100"/>
    <n v="20"/>
  </r>
  <r>
    <s v="sivasankargnv"/>
    <s v="vrateam"/>
    <m/>
    <m/>
    <m/>
    <m/>
    <m/>
    <m/>
    <m/>
    <m/>
    <s v="No"/>
    <n v="93"/>
    <m/>
    <m/>
    <x v="0"/>
    <d v="2019-02-07T20:17:47.000"/>
    <s v="Start your #Automation journey with #VMWare #vRealizeAutomation (#VRA) with this detailed installation and configuration series._x000a_https://t.co/orM1mEXaR3_x000a_@VMware @vmwarevsan @vRealizeAuto @vRATeam @vRealizeOps https://t.co/0Szj34rCk0"/>
    <s v="https://sivasankar.org/2018/2387/installing-and-configuring-vrealize-automation-vra-7-5-step-by-step-series/"/>
    <s v="sivasankar.org"/>
    <x v="13"/>
    <s v="https://pbs.twimg.com/media/Dy1DcQNWkAMnETS.jpg"/>
    <s v="https://pbs.twimg.com/media/Dy1DcQNWkAMnETS.jpg"/>
    <x v="86"/>
    <s v="https://twitter.com/#!/sivasankargnv/status/1093604758810697730"/>
    <m/>
    <m/>
    <s v="1093604758810697730"/>
    <m/>
    <b v="0"/>
    <n v="0"/>
    <s v=""/>
    <b v="0"/>
    <s v="en"/>
    <m/>
    <s v=""/>
    <b v="0"/>
    <n v="2"/>
    <s v=""/>
    <s v="Twitter Web Client"/>
    <b v="0"/>
    <s v="1093604758810697730"/>
    <s v="Tweet"/>
    <n v="0"/>
    <n v="0"/>
    <m/>
    <m/>
    <m/>
    <m/>
    <m/>
    <m/>
    <m/>
    <m/>
    <n v="1"/>
    <s v="10"/>
    <s v="10"/>
    <m/>
    <m/>
    <m/>
    <m/>
    <m/>
    <m/>
    <m/>
    <m/>
    <m/>
  </r>
  <r>
    <s v="faithchatham"/>
    <s v="lwvtexas"/>
    <m/>
    <m/>
    <m/>
    <m/>
    <m/>
    <m/>
    <m/>
    <m/>
    <s v="No"/>
    <n v="96"/>
    <m/>
    <m/>
    <x v="0"/>
    <d v="2019-02-07T20:37:25.000"/>
    <s v="RT @LWVTexas: LWV Texas Joins Lawsuit to Combat Voter Suppression | League of Women Voters https://t.co/IQSEzyJbSK #lwv #VRA #txlege"/>
    <s v="https://www.lwv.org/newsroom/press-releases/lwv-texas-joins-lawsuit-combat-voter-suppression#.XFnkgzlg5io.twitter"/>
    <s v="lwv.org"/>
    <x v="14"/>
    <m/>
    <s v="http://pbs.twimg.com/profile_images/868093792431128576/CouUGnl4_normal.jpg"/>
    <x v="87"/>
    <s v="https://twitter.com/#!/faithchatham/status/1093609701181480960"/>
    <m/>
    <m/>
    <s v="1093609701181480960"/>
    <m/>
    <b v="0"/>
    <n v="0"/>
    <s v=""/>
    <b v="0"/>
    <s v="en"/>
    <m/>
    <s v=""/>
    <b v="0"/>
    <n v="5"/>
    <s v="1092868439746723840"/>
    <s v="Twitter Web App"/>
    <b v="0"/>
    <s v="1092868439746723840"/>
    <s v="Tweet"/>
    <n v="0"/>
    <n v="0"/>
    <m/>
    <m/>
    <m/>
    <m/>
    <m/>
    <m/>
    <m/>
    <m/>
    <n v="1"/>
    <s v="8"/>
    <s v="8"/>
    <n v="0"/>
    <n v="0"/>
    <n v="1"/>
    <n v="5.882352941176471"/>
    <n v="0"/>
    <n v="0"/>
    <n v="16"/>
    <n v="94.11764705882354"/>
    <n v="17"/>
  </r>
  <r>
    <s v="markhkruger"/>
    <s v="senatorleahy"/>
    <m/>
    <m/>
    <m/>
    <m/>
    <m/>
    <m/>
    <m/>
    <m/>
    <s v="No"/>
    <n v="97"/>
    <m/>
    <m/>
    <x v="0"/>
    <d v="2019-02-07T20:58:50.000"/>
    <s v="RT @SenatorLeahy: Millions upon millions of Americans living today were alive before the Voting Rights Act began restoring voting rights --…"/>
    <m/>
    <m/>
    <x v="3"/>
    <m/>
    <s v="http://pbs.twimg.com/profile_images/572218169839910912/plOvMpxm_normal.jpeg"/>
    <x v="88"/>
    <s v="https://twitter.com/#!/markhkruger/status/1093615091981799424"/>
    <m/>
    <m/>
    <s v="1093615091981799424"/>
    <m/>
    <b v="0"/>
    <n v="0"/>
    <s v=""/>
    <b v="1"/>
    <s v="en"/>
    <m/>
    <s v="1093192539937693697"/>
    <b v="0"/>
    <n v="86"/>
    <s v="1093509637566066689"/>
    <s v="Twitter for iPhone"/>
    <b v="0"/>
    <s v="1093509637566066689"/>
    <s v="Tweet"/>
    <n v="0"/>
    <n v="0"/>
    <m/>
    <m/>
    <m/>
    <m/>
    <m/>
    <m/>
    <m/>
    <m/>
    <n v="1"/>
    <s v="1"/>
    <s v="1"/>
    <n v="0"/>
    <n v="0"/>
    <n v="0"/>
    <n v="0"/>
    <n v="0"/>
    <n v="0"/>
    <n v="20"/>
    <n v="100"/>
    <n v="20"/>
  </r>
  <r>
    <s v="dorothystella7"/>
    <s v="senatorleahy"/>
    <m/>
    <m/>
    <m/>
    <m/>
    <m/>
    <m/>
    <m/>
    <m/>
    <s v="No"/>
    <n v="98"/>
    <m/>
    <m/>
    <x v="0"/>
    <d v="2019-02-07T21:18:36.000"/>
    <s v="RT @SenatorLeahy: Millions upon millions of Americans living today were alive before the Voting Rights Act began restoring voting rights --…"/>
    <m/>
    <m/>
    <x v="3"/>
    <m/>
    <s v="http://abs.twimg.com/sticky/default_profile_images/default_profile_normal.png"/>
    <x v="89"/>
    <s v="https://twitter.com/#!/dorothystella7/status/1093620062626430977"/>
    <m/>
    <m/>
    <s v="1093620062626430977"/>
    <m/>
    <b v="0"/>
    <n v="0"/>
    <s v=""/>
    <b v="1"/>
    <s v="en"/>
    <m/>
    <s v="1093192539937693697"/>
    <b v="0"/>
    <n v="86"/>
    <s v="1093509637566066689"/>
    <s v="Twitter for iPad"/>
    <b v="0"/>
    <s v="1093509637566066689"/>
    <s v="Tweet"/>
    <n v="0"/>
    <n v="0"/>
    <m/>
    <m/>
    <m/>
    <m/>
    <m/>
    <m/>
    <m/>
    <m/>
    <n v="1"/>
    <s v="1"/>
    <s v="1"/>
    <n v="0"/>
    <n v="0"/>
    <n v="0"/>
    <n v="0"/>
    <n v="0"/>
    <n v="0"/>
    <n v="20"/>
    <n v="100"/>
    <n v="20"/>
  </r>
  <r>
    <s v="whosyrhoosier"/>
    <s v="senatorleahy"/>
    <m/>
    <m/>
    <m/>
    <m/>
    <m/>
    <m/>
    <m/>
    <m/>
    <s v="No"/>
    <n v="99"/>
    <m/>
    <m/>
    <x v="0"/>
    <d v="2019-02-07T21:26:04.000"/>
    <s v="RT @SenatorLeahy: Millions upon millions of Americans living today were alive before the Voting Rights Act began restoring voting rights --…"/>
    <m/>
    <m/>
    <x v="3"/>
    <m/>
    <s v="http://pbs.twimg.com/profile_images/999895984372043776/2f7POync_normal.jpg"/>
    <x v="90"/>
    <s v="https://twitter.com/#!/whosyrhoosier/status/1093621945466146816"/>
    <m/>
    <m/>
    <s v="1093621945466146816"/>
    <m/>
    <b v="0"/>
    <n v="0"/>
    <s v=""/>
    <b v="1"/>
    <s v="en"/>
    <m/>
    <s v="1093192539937693697"/>
    <b v="0"/>
    <n v="86"/>
    <s v="1093509637566066689"/>
    <s v="Twitter for Android"/>
    <b v="0"/>
    <s v="1093509637566066689"/>
    <s v="Tweet"/>
    <n v="0"/>
    <n v="0"/>
    <m/>
    <m/>
    <m/>
    <m/>
    <m/>
    <m/>
    <m/>
    <m/>
    <n v="1"/>
    <s v="1"/>
    <s v="1"/>
    <n v="0"/>
    <n v="0"/>
    <n v="0"/>
    <n v="0"/>
    <n v="0"/>
    <n v="0"/>
    <n v="20"/>
    <n v="100"/>
    <n v="20"/>
  </r>
  <r>
    <s v="judy_ackerman"/>
    <s v="lwvtexas"/>
    <m/>
    <m/>
    <m/>
    <m/>
    <m/>
    <m/>
    <m/>
    <m/>
    <s v="No"/>
    <n v="100"/>
    <m/>
    <m/>
    <x v="0"/>
    <d v="2019-02-07T21:29:15.000"/>
    <s v="RT @LWVTexas: LWV Texas Joins Lawsuit to Combat Voter Suppression | League of Women Voters https://t.co/IQSEzyJbSK #lwv #VRA #txlege"/>
    <s v="https://www.lwv.org/newsroom/press-releases/lwv-texas-joins-lawsuit-combat-voter-suppression#.XFnkgzlg5io.twitter"/>
    <s v="lwv.org"/>
    <x v="14"/>
    <m/>
    <s v="http://pbs.twimg.com/profile_images/679430533181378562/90Nk7gXZ_normal.jpg"/>
    <x v="91"/>
    <s v="https://twitter.com/#!/judy_ackerman/status/1093622742639878144"/>
    <m/>
    <m/>
    <s v="1093622742639878144"/>
    <m/>
    <b v="0"/>
    <n v="0"/>
    <s v=""/>
    <b v="0"/>
    <s v="en"/>
    <m/>
    <s v=""/>
    <b v="0"/>
    <n v="5"/>
    <s v="1092868439746723840"/>
    <s v="Twitter Web App"/>
    <b v="0"/>
    <s v="1092868439746723840"/>
    <s v="Tweet"/>
    <n v="0"/>
    <n v="0"/>
    <m/>
    <m/>
    <m/>
    <m/>
    <m/>
    <m/>
    <m/>
    <m/>
    <n v="1"/>
    <s v="8"/>
    <s v="8"/>
    <n v="0"/>
    <n v="0"/>
    <n v="1"/>
    <n v="5.882352941176471"/>
    <n v="0"/>
    <n v="0"/>
    <n v="16"/>
    <n v="94.11764705882354"/>
    <n v="17"/>
  </r>
  <r>
    <s v="gatalbot"/>
    <s v="senatorleahy"/>
    <m/>
    <m/>
    <m/>
    <m/>
    <m/>
    <m/>
    <m/>
    <m/>
    <s v="No"/>
    <n v="101"/>
    <m/>
    <m/>
    <x v="0"/>
    <d v="2019-02-07T21:33:06.000"/>
    <s v="RT @SenatorLeahy: Millions upon millions of Americans living today were alive before the Voting Rights Act began restoring voting rights --…"/>
    <m/>
    <m/>
    <x v="3"/>
    <m/>
    <s v="http://pbs.twimg.com/profile_images/247311429/G_Ann_Talbot_with_glasses_normal.jpg"/>
    <x v="92"/>
    <s v="https://twitter.com/#!/gatalbot/status/1093623712107118592"/>
    <m/>
    <m/>
    <s v="1093623712107118592"/>
    <m/>
    <b v="0"/>
    <n v="0"/>
    <s v=""/>
    <b v="1"/>
    <s v="en"/>
    <m/>
    <s v="1093192539937693697"/>
    <b v="0"/>
    <n v="86"/>
    <s v="1093509637566066689"/>
    <s v="Twitter for Android"/>
    <b v="0"/>
    <s v="1093509637566066689"/>
    <s v="Tweet"/>
    <n v="0"/>
    <n v="0"/>
    <m/>
    <m/>
    <m/>
    <m/>
    <m/>
    <m/>
    <m/>
    <m/>
    <n v="1"/>
    <s v="1"/>
    <s v="1"/>
    <n v="0"/>
    <n v="0"/>
    <n v="0"/>
    <n v="0"/>
    <n v="0"/>
    <n v="0"/>
    <n v="20"/>
    <n v="100"/>
    <n v="20"/>
  </r>
  <r>
    <s v="charlene_gowen"/>
    <s v="senatorleahy"/>
    <m/>
    <m/>
    <m/>
    <m/>
    <m/>
    <m/>
    <m/>
    <m/>
    <s v="No"/>
    <n v="102"/>
    <m/>
    <m/>
    <x v="0"/>
    <d v="2019-02-07T22:03:34.000"/>
    <s v="RT @SenatorLeahy: Millions upon millions of Americans living today were alive before the Voting Rights Act began restoring voting rights --…"/>
    <m/>
    <m/>
    <x v="3"/>
    <m/>
    <s v="http://pbs.twimg.com/profile_images/1074070968170102784/mTt7Zz-7_normal.jpg"/>
    <x v="93"/>
    <s v="https://twitter.com/#!/charlene_gowen/status/1093631380402171912"/>
    <m/>
    <m/>
    <s v="1093631380402171912"/>
    <m/>
    <b v="0"/>
    <n v="0"/>
    <s v=""/>
    <b v="1"/>
    <s v="en"/>
    <m/>
    <s v="1093192539937693697"/>
    <b v="0"/>
    <n v="86"/>
    <s v="1093509637566066689"/>
    <s v="Twitter for Android"/>
    <b v="0"/>
    <s v="1093509637566066689"/>
    <s v="Tweet"/>
    <n v="0"/>
    <n v="0"/>
    <m/>
    <m/>
    <m/>
    <m/>
    <m/>
    <m/>
    <m/>
    <m/>
    <n v="1"/>
    <s v="1"/>
    <s v="1"/>
    <n v="0"/>
    <n v="0"/>
    <n v="0"/>
    <n v="0"/>
    <n v="0"/>
    <n v="0"/>
    <n v="20"/>
    <n v="100"/>
    <n v="20"/>
  </r>
  <r>
    <s v="jonwsteiner"/>
    <s v="senatorleahy"/>
    <m/>
    <m/>
    <m/>
    <m/>
    <m/>
    <m/>
    <m/>
    <m/>
    <s v="No"/>
    <n v="103"/>
    <m/>
    <m/>
    <x v="0"/>
    <d v="2019-02-07T22:40:14.000"/>
    <s v="RT @SenatorLeahy: Millions upon millions of Americans living today were alive before the Voting Rights Act began restoring voting rights --…"/>
    <m/>
    <m/>
    <x v="3"/>
    <m/>
    <s v="http://pbs.twimg.com/profile_images/1068529517789089792/2Xyp1IC0_normal.jpg"/>
    <x v="94"/>
    <s v="https://twitter.com/#!/jonwsteiner/status/1093640608441401344"/>
    <m/>
    <m/>
    <s v="1093640608441401344"/>
    <m/>
    <b v="0"/>
    <n v="0"/>
    <s v=""/>
    <b v="1"/>
    <s v="en"/>
    <m/>
    <s v="1093192539937693697"/>
    <b v="0"/>
    <n v="86"/>
    <s v="1093509637566066689"/>
    <s v="Twitter for iPhone"/>
    <b v="0"/>
    <s v="1093509637566066689"/>
    <s v="Tweet"/>
    <n v="0"/>
    <n v="0"/>
    <m/>
    <m/>
    <m/>
    <m/>
    <m/>
    <m/>
    <m/>
    <m/>
    <n v="1"/>
    <s v="1"/>
    <s v="1"/>
    <n v="0"/>
    <n v="0"/>
    <n v="0"/>
    <n v="0"/>
    <n v="0"/>
    <n v="0"/>
    <n v="20"/>
    <n v="100"/>
    <n v="20"/>
  </r>
  <r>
    <s v="embarassedvoter"/>
    <s v="senatorleahy"/>
    <m/>
    <m/>
    <m/>
    <m/>
    <m/>
    <m/>
    <m/>
    <m/>
    <s v="No"/>
    <n v="104"/>
    <m/>
    <m/>
    <x v="0"/>
    <d v="2019-02-07T22:56:47.000"/>
    <s v="RT @SenatorLeahy: Millions upon millions of Americans living today were alive before the Voting Rights Act began restoring voting rights --…"/>
    <m/>
    <m/>
    <x v="3"/>
    <m/>
    <s v="http://abs.twimg.com/sticky/default_profile_images/default_profile_normal.png"/>
    <x v="95"/>
    <s v="https://twitter.com/#!/embarassedvoter/status/1093644772487524352"/>
    <m/>
    <m/>
    <s v="1093644772487524352"/>
    <m/>
    <b v="0"/>
    <n v="0"/>
    <s v=""/>
    <b v="1"/>
    <s v="en"/>
    <m/>
    <s v="1093192539937693697"/>
    <b v="0"/>
    <n v="86"/>
    <s v="1093509637566066689"/>
    <s v="Twitter for Android"/>
    <b v="0"/>
    <s v="1093509637566066689"/>
    <s v="Tweet"/>
    <n v="0"/>
    <n v="0"/>
    <m/>
    <m/>
    <m/>
    <m/>
    <m/>
    <m/>
    <m/>
    <m/>
    <n v="1"/>
    <s v="1"/>
    <s v="1"/>
    <n v="0"/>
    <n v="0"/>
    <n v="0"/>
    <n v="0"/>
    <n v="0"/>
    <n v="0"/>
    <n v="20"/>
    <n v="100"/>
    <n v="20"/>
  </r>
  <r>
    <s v="dinesh_pdtr"/>
    <s v="sivasankargnv"/>
    <m/>
    <m/>
    <m/>
    <m/>
    <m/>
    <m/>
    <m/>
    <m/>
    <s v="No"/>
    <n v="105"/>
    <m/>
    <m/>
    <x v="0"/>
    <d v="2019-02-08T00:19:58.000"/>
    <s v="RT @sivasankargnv: Start your #Automation journey with #VMWare #vRealizeAutomation (#VRA) with this detailed installation and configuration…"/>
    <m/>
    <m/>
    <x v="13"/>
    <m/>
    <s v="http://pbs.twimg.com/profile_images/733392739727892480/08AONDQS_normal.jpg"/>
    <x v="96"/>
    <s v="https://twitter.com/#!/dinesh_pdtr/status/1093665705164185602"/>
    <m/>
    <m/>
    <s v="1093665705164185602"/>
    <m/>
    <b v="0"/>
    <n v="0"/>
    <s v=""/>
    <b v="0"/>
    <s v="en"/>
    <m/>
    <s v=""/>
    <b v="0"/>
    <n v="2"/>
    <s v="1093604758810697730"/>
    <s v="Twitter Web Client"/>
    <b v="0"/>
    <s v="1093604758810697730"/>
    <s v="Tweet"/>
    <n v="0"/>
    <n v="0"/>
    <m/>
    <m/>
    <m/>
    <m/>
    <m/>
    <m/>
    <m/>
    <m/>
    <n v="1"/>
    <s v="10"/>
    <s v="10"/>
    <n v="0"/>
    <n v="0"/>
    <n v="0"/>
    <n v="0"/>
    <n v="0"/>
    <n v="0"/>
    <n v="16"/>
    <n v="100"/>
    <n v="16"/>
  </r>
  <r>
    <s v="bolbolegypt"/>
    <s v="bolbolegypt"/>
    <m/>
    <m/>
    <m/>
    <m/>
    <m/>
    <m/>
    <m/>
    <m/>
    <s v="No"/>
    <n v="106"/>
    <m/>
    <m/>
    <x v="1"/>
    <d v="2019-02-08T06:01:36.000"/>
    <s v="Dream #mall in #Lebanon _x000a__x000a_#interior #rendering #visualization #architecture #design #interiordesign #florida #orlando #usa #uae #3d #kuwait #qatar #landscapearchitecture #architecturalvisualsation #3drender _x000a_#modeling by #autodesk  #3dsmax #render by #vra…https://t.co/CMrOU6STn4"/>
    <s v="https://lnkd.in/d38w533"/>
    <s v="lnkd.in"/>
    <x v="15"/>
    <m/>
    <s v="http://pbs.twimg.com/profile_images/1090517695303479296/aPlVyWON_normal.jpg"/>
    <x v="97"/>
    <s v="https://twitter.com/#!/bolbolegypt/status/1093751680552849408"/>
    <m/>
    <m/>
    <s v="1093751680552849408"/>
    <m/>
    <b v="0"/>
    <n v="0"/>
    <s v=""/>
    <b v="0"/>
    <s v="en"/>
    <m/>
    <s v=""/>
    <b v="0"/>
    <n v="0"/>
    <s v=""/>
    <s v="LinkedIn"/>
    <b v="0"/>
    <s v="1093751680552849408"/>
    <s v="Tweet"/>
    <n v="0"/>
    <n v="0"/>
    <m/>
    <m/>
    <m/>
    <m/>
    <m/>
    <m/>
    <m/>
    <m/>
    <n v="1"/>
    <s v="3"/>
    <s v="3"/>
    <n v="0"/>
    <n v="0"/>
    <n v="0"/>
    <n v="0"/>
    <n v="0"/>
    <n v="0"/>
    <n v="31"/>
    <n v="100"/>
    <n v="31"/>
  </r>
  <r>
    <s v="quest4pixels"/>
    <s v="quest4pixels"/>
    <m/>
    <m/>
    <m/>
    <m/>
    <m/>
    <m/>
    <m/>
    <m/>
    <s v="No"/>
    <n v="107"/>
    <m/>
    <m/>
    <x v="1"/>
    <d v="2019-02-07T09:47:39.000"/>
    <s v="11 New Upcoming Nintendo Switch Games In 2019?! Lets Discuss! https://t.co/gCuMcZdhJI via #YouTubeSecrets #VRA"/>
    <s v="https://www.youtube.com/watch?v=LrumfwSXmVE&amp;feature=youtu.be"/>
    <s v="youtube.com"/>
    <x v="16"/>
    <m/>
    <s v="http://pbs.twimg.com/profile_images/1062932270137380864/i7zykZWw_normal.jpg"/>
    <x v="98"/>
    <s v="https://twitter.com/#!/quest4pixels/status/1093446179583606789"/>
    <m/>
    <m/>
    <s v="1093446179583606789"/>
    <m/>
    <b v="0"/>
    <n v="0"/>
    <s v=""/>
    <b v="0"/>
    <s v="en"/>
    <m/>
    <s v=""/>
    <b v="0"/>
    <n v="0"/>
    <s v=""/>
    <s v="Twitter Web Client"/>
    <b v="0"/>
    <s v="1093446179583606789"/>
    <s v="Tweet"/>
    <n v="0"/>
    <n v="0"/>
    <m/>
    <m/>
    <m/>
    <m/>
    <m/>
    <m/>
    <m/>
    <m/>
    <n v="2"/>
    <s v="14"/>
    <s v="14"/>
    <n v="0"/>
    <n v="0"/>
    <n v="0"/>
    <n v="0"/>
    <n v="0"/>
    <n v="0"/>
    <n v="13"/>
    <n v="100"/>
    <n v="13"/>
  </r>
  <r>
    <s v="quest4pixels"/>
    <s v="quest4pixels"/>
    <m/>
    <m/>
    <m/>
    <m/>
    <m/>
    <m/>
    <m/>
    <m/>
    <s v="No"/>
    <n v="108"/>
    <m/>
    <m/>
    <x v="1"/>
    <d v="2019-02-07T23:01:50.000"/>
    <s v="Let's discuds the newest Emily Rogers rumor, 11 upcoming games for the #NintendoSwitch #VRA #YouTubeSecrets  https://t.co/gCuMcZuSBg"/>
    <s v="https://www.youtube.com/watch?v=LrumfwSXmVE&amp;feature=youtu.be"/>
    <s v="youtube.com"/>
    <x v="17"/>
    <m/>
    <s v="http://pbs.twimg.com/profile_images/1062932270137380864/i7zykZWw_normal.jpg"/>
    <x v="99"/>
    <s v="https://twitter.com/#!/quest4pixels/status/1093646043269390336"/>
    <m/>
    <m/>
    <s v="1093646043269390336"/>
    <m/>
    <b v="0"/>
    <n v="0"/>
    <s v=""/>
    <b v="0"/>
    <s v="en"/>
    <m/>
    <s v=""/>
    <b v="0"/>
    <n v="0"/>
    <s v=""/>
    <s v="Twitter for Android"/>
    <b v="0"/>
    <s v="1093646043269390336"/>
    <s v="Tweet"/>
    <n v="0"/>
    <n v="0"/>
    <m/>
    <m/>
    <m/>
    <m/>
    <m/>
    <m/>
    <m/>
    <m/>
    <n v="2"/>
    <s v="14"/>
    <s v="14"/>
    <n v="0"/>
    <n v="0"/>
    <n v="1"/>
    <n v="6.666666666666667"/>
    <n v="0"/>
    <n v="0"/>
    <n v="14"/>
    <n v="93.33333333333333"/>
    <n v="15"/>
  </r>
  <r>
    <s v="quest4pixels"/>
    <s v="youtube"/>
    <m/>
    <m/>
    <m/>
    <m/>
    <m/>
    <m/>
    <m/>
    <m/>
    <s v="No"/>
    <n v="109"/>
    <m/>
    <m/>
    <x v="0"/>
    <d v="2019-02-08T09:14:45.000"/>
    <s v="Modern Combat Blackout Preview for #NintendoSwitch https://t.co/b8cdWNggSd via @YouTube #VRA"/>
    <s v="https://www.youtube.com/watch?v=QN37HB92RZk&amp;feature=youtu.be"/>
    <s v="youtube.com"/>
    <x v="18"/>
    <m/>
    <s v="http://pbs.twimg.com/profile_images/1062932270137380864/i7zykZWw_normal.jpg"/>
    <x v="100"/>
    <s v="https://twitter.com/#!/quest4pixels/status/1093800289268916225"/>
    <m/>
    <m/>
    <s v="1093800289268916225"/>
    <m/>
    <b v="0"/>
    <n v="0"/>
    <s v=""/>
    <b v="0"/>
    <s v="en"/>
    <m/>
    <s v=""/>
    <b v="0"/>
    <n v="0"/>
    <s v=""/>
    <s v="Twitter Web Client"/>
    <b v="0"/>
    <s v="1093800289268916225"/>
    <s v="Tweet"/>
    <n v="0"/>
    <n v="0"/>
    <m/>
    <m/>
    <m/>
    <m/>
    <m/>
    <m/>
    <m/>
    <m/>
    <n v="1"/>
    <s v="14"/>
    <s v="14"/>
    <n v="1"/>
    <n v="11.11111111111111"/>
    <n v="0"/>
    <n v="0"/>
    <n v="0"/>
    <n v="0"/>
    <n v="8"/>
    <n v="88.88888888888889"/>
    <n v="9"/>
  </r>
  <r>
    <s v="yu_kitajo"/>
    <s v="yu_kitajo"/>
    <m/>
    <m/>
    <m/>
    <m/>
    <m/>
    <m/>
    <m/>
    <m/>
    <s v="No"/>
    <n v="110"/>
    <m/>
    <m/>
    <x v="1"/>
    <d v="2019-02-08T05:49:58.000"/>
    <s v="おそらく300回以上聴いてるこの曲。_x000a__x000a_時代を共にしてきた戦友でもあり、僕の中での最強メロディックバンドであります。_x000a__x000a_https://t.co/hZ9nvTDFxi_x000a__x000a_#spread #スプレッド #VRA https://t.co/k7tPaKlxqu"/>
    <s v="https://itunes.apple.com/jp/album/it-found-a-voice/299376100"/>
    <s v="apple.com"/>
    <x v="19"/>
    <s v="https://pbs.twimg.com/media/Dy3GsO_UcAAJdvP.jpg"/>
    <s v="https://pbs.twimg.com/media/Dy3GsO_UcAAJdvP.jpg"/>
    <x v="101"/>
    <s v="https://twitter.com/#!/yu_kitajo/status/1093748752408432640"/>
    <m/>
    <m/>
    <s v="1093748752408432640"/>
    <m/>
    <b v="0"/>
    <n v="7"/>
    <s v=""/>
    <b v="0"/>
    <s v="ja"/>
    <m/>
    <s v=""/>
    <b v="0"/>
    <n v="1"/>
    <s v=""/>
    <s v="Twitter for iPhone"/>
    <b v="0"/>
    <s v="1093748752408432640"/>
    <s v="Tweet"/>
    <n v="0"/>
    <n v="0"/>
    <m/>
    <m/>
    <m/>
    <m/>
    <m/>
    <m/>
    <m/>
    <m/>
    <n v="1"/>
    <s v="33"/>
    <s v="33"/>
    <n v="0"/>
    <n v="0"/>
    <n v="0"/>
    <n v="0"/>
    <n v="0"/>
    <n v="0"/>
    <n v="6"/>
    <n v="100"/>
    <n v="6"/>
  </r>
  <r>
    <s v="kz88dx"/>
    <s v="yu_kitajo"/>
    <m/>
    <m/>
    <m/>
    <m/>
    <m/>
    <m/>
    <m/>
    <m/>
    <s v="No"/>
    <n v="111"/>
    <m/>
    <m/>
    <x v="0"/>
    <d v="2019-02-08T10:27:46.000"/>
    <s v="RT @Yu_kitajo: おそらく300回以上聴いてるこの曲。_x000a__x000a_時代を共にしてきた戦友でもあり、僕の中での最強メロディックバンドであります。_x000a__x000a_https://t.co/hZ9nvTDFxi_x000a__x000a_#spread #スプレッド #VRA https://t.co/k7tPaK…"/>
    <s v="https://itunes.apple.com/jp/album/it-found-a-voice/299376100"/>
    <s v="apple.com"/>
    <x v="19"/>
    <m/>
    <s v="http://pbs.twimg.com/profile_images/1081761026297614336/YzuEwSlu_normal.jpg"/>
    <x v="102"/>
    <s v="https://twitter.com/#!/kz88dx/status/1093818663579185152"/>
    <m/>
    <m/>
    <s v="1093818663579185152"/>
    <m/>
    <b v="0"/>
    <n v="0"/>
    <s v=""/>
    <b v="0"/>
    <s v="ja"/>
    <m/>
    <s v=""/>
    <b v="0"/>
    <n v="1"/>
    <s v="1093748752408432640"/>
    <s v="Twitter for iPhone"/>
    <b v="0"/>
    <s v="1093748752408432640"/>
    <s v="Tweet"/>
    <n v="0"/>
    <n v="0"/>
    <m/>
    <m/>
    <m/>
    <m/>
    <m/>
    <m/>
    <m/>
    <m/>
    <n v="1"/>
    <s v="33"/>
    <s v="33"/>
    <n v="0"/>
    <n v="0"/>
    <n v="0"/>
    <n v="0"/>
    <n v="0"/>
    <n v="0"/>
    <n v="8"/>
    <n v="100"/>
    <n v="8"/>
  </r>
  <r>
    <s v="sc_vnextgen"/>
    <s v="sc_vnextgen"/>
    <m/>
    <m/>
    <m/>
    <m/>
    <m/>
    <m/>
    <m/>
    <m/>
    <s v="No"/>
    <n v="112"/>
    <m/>
    <m/>
    <x v="1"/>
    <d v="2019-02-06T19:42:44.000"/>
    <s v="Introducing Blueprint Expressions in Cloud Assembly #vRA #vRO https://t.co/MIm6DaV9SE"/>
    <s v="https://blogs.vmware.com/management/2019/02/blueprinting-expressions-in-cloud-assembly.html"/>
    <s v="vmware.com"/>
    <x v="20"/>
    <m/>
    <s v="http://pbs.twimg.com/profile_images/854615378756075520/-gGiIG_o_normal.jpg"/>
    <x v="103"/>
    <s v="https://twitter.com/#!/sc_vnextgen/status/1093233550718062595"/>
    <m/>
    <m/>
    <s v="1093233550718062595"/>
    <m/>
    <b v="0"/>
    <n v="1"/>
    <s v=""/>
    <b v="0"/>
    <s v="en"/>
    <m/>
    <s v=""/>
    <b v="0"/>
    <n v="2"/>
    <s v=""/>
    <s v="Twitter for iPhone"/>
    <b v="0"/>
    <s v="1093233550718062595"/>
    <s v="Retweet"/>
    <n v="0"/>
    <n v="0"/>
    <m/>
    <m/>
    <m/>
    <m/>
    <m/>
    <m/>
    <m/>
    <m/>
    <n v="1"/>
    <s v="16"/>
    <s v="16"/>
    <n v="0"/>
    <n v="0"/>
    <n v="1"/>
    <n v="12.5"/>
    <n v="0"/>
    <n v="0"/>
    <n v="7"/>
    <n v="87.5"/>
    <n v="8"/>
  </r>
  <r>
    <s v="mikael8313"/>
    <s v="sc_vnextgen"/>
    <m/>
    <m/>
    <m/>
    <m/>
    <m/>
    <m/>
    <m/>
    <m/>
    <s v="No"/>
    <n v="113"/>
    <m/>
    <m/>
    <x v="0"/>
    <d v="2019-02-07T18:37:06.000"/>
    <s v="RT @SC_vNextGen: Introducing Blueprint Expressions in Cloud Assembly #vRA #vRO https://t.co/MIm6DaV9SE"/>
    <s v="https://blogs.vmware.com/management/2019/02/blueprinting-expressions-in-cloud-assembly.html"/>
    <s v="vmware.com"/>
    <x v="20"/>
    <m/>
    <s v="http://pbs.twimg.com/profile_images/1081265846402641920/-eeintJI_normal.jpg"/>
    <x v="104"/>
    <s v="https://twitter.com/#!/mikael8313/status/1093579422664400896"/>
    <m/>
    <m/>
    <s v="1093579422664400896"/>
    <m/>
    <b v="0"/>
    <n v="0"/>
    <s v=""/>
    <b v="0"/>
    <s v="en"/>
    <m/>
    <s v=""/>
    <b v="0"/>
    <n v="2"/>
    <s v="1093233550718062595"/>
    <s v="Twitter for iPhone"/>
    <b v="0"/>
    <s v="1093233550718062595"/>
    <s v="Tweet"/>
    <n v="0"/>
    <n v="0"/>
    <m/>
    <m/>
    <m/>
    <m/>
    <m/>
    <m/>
    <m/>
    <m/>
    <n v="1"/>
    <s v="16"/>
    <s v="16"/>
    <n v="0"/>
    <n v="0"/>
    <n v="1"/>
    <n v="10"/>
    <n v="0"/>
    <n v="0"/>
    <n v="9"/>
    <n v="90"/>
    <n v="10"/>
  </r>
  <r>
    <s v="mikael8313"/>
    <s v="bgronas"/>
    <m/>
    <m/>
    <m/>
    <m/>
    <m/>
    <m/>
    <m/>
    <m/>
    <s v="No"/>
    <n v="114"/>
    <m/>
    <m/>
    <x v="0"/>
    <d v="2019-02-08T11:50:25.000"/>
    <s v="RT @bgronas: DID YOU KNOW?  VMware IT themselves do create and destroy 1,300,000 VMs and 185,000 containers EVERY WEEK!!! Reality, not buzz…"/>
    <m/>
    <m/>
    <x v="3"/>
    <m/>
    <s v="http://pbs.twimg.com/profile_images/1081265846402641920/-eeintJI_normal.jpg"/>
    <x v="105"/>
    <s v="https://twitter.com/#!/mikael8313/status/1093839464655405057"/>
    <m/>
    <m/>
    <s v="1093839464655405057"/>
    <m/>
    <b v="0"/>
    <n v="0"/>
    <s v=""/>
    <b v="0"/>
    <s v="en"/>
    <m/>
    <s v=""/>
    <b v="0"/>
    <n v="2"/>
    <s v="1093838056996720642"/>
    <s v="Twitter for iPhone"/>
    <b v="0"/>
    <s v="1093838056996720642"/>
    <s v="Tweet"/>
    <n v="0"/>
    <n v="0"/>
    <m/>
    <m/>
    <m/>
    <m/>
    <m/>
    <m/>
    <m/>
    <m/>
    <n v="1"/>
    <s v="16"/>
    <s v="16"/>
    <n v="0"/>
    <n v="0"/>
    <n v="1"/>
    <n v="4"/>
    <n v="1"/>
    <n v="4"/>
    <n v="24"/>
    <n v="96"/>
    <n v="25"/>
  </r>
  <r>
    <s v="vrauk"/>
    <s v="vrauk"/>
    <m/>
    <m/>
    <m/>
    <m/>
    <m/>
    <m/>
    <m/>
    <m/>
    <s v="No"/>
    <n v="115"/>
    <m/>
    <m/>
    <x v="1"/>
    <d v="2019-02-08T12:15:05.000"/>
    <s v="#vra Representing the motor industry from factory to forecourt. One of the most respected voices in the motor industry and represent organisations involved in processing more than 1.5 million used cars, vans and trucks every year, find out more https://t.co/YkAgbpPbvB"/>
    <s v="https://thevra.co.uk/about-us/"/>
    <s v="co.uk"/>
    <x v="1"/>
    <m/>
    <s v="http://pbs.twimg.com/profile_images/1814931853/Untitled-2_normal.jpg"/>
    <x v="106"/>
    <s v="https://twitter.com/#!/vrauk/status/1093845671608754178"/>
    <m/>
    <m/>
    <s v="1093845671608754178"/>
    <m/>
    <b v="0"/>
    <n v="0"/>
    <s v=""/>
    <b v="0"/>
    <s v="en"/>
    <m/>
    <s v=""/>
    <b v="0"/>
    <n v="0"/>
    <s v=""/>
    <s v="Hootsuite Inc."/>
    <b v="0"/>
    <s v="1093845671608754178"/>
    <s v="Tweet"/>
    <n v="0"/>
    <n v="0"/>
    <m/>
    <m/>
    <m/>
    <m/>
    <m/>
    <m/>
    <m/>
    <m/>
    <n v="1"/>
    <s v="3"/>
    <s v="3"/>
    <n v="0"/>
    <n v="0"/>
    <n v="0"/>
    <n v="0"/>
    <n v="0"/>
    <n v="0"/>
    <n v="40"/>
    <n v="100"/>
    <n v="40"/>
  </r>
  <r>
    <s v="vaficionado"/>
    <s v="bgronas"/>
    <m/>
    <m/>
    <m/>
    <m/>
    <m/>
    <m/>
    <m/>
    <m/>
    <s v="No"/>
    <n v="116"/>
    <m/>
    <m/>
    <x v="0"/>
    <d v="2019-02-08T14:21:39.000"/>
    <s v="RT @bgronas: DID YOU KNOW?  VMware IT themselves do create and destroy 1,300,000 VMs and 185,000 containers EVERY WEEK!!! Reality, not buzz…"/>
    <m/>
    <m/>
    <x v="3"/>
    <m/>
    <s v="http://pbs.twimg.com/profile_images/436263277568331776/Rn1hmHlX_normal.jpeg"/>
    <x v="107"/>
    <s v="https://twitter.com/#!/vaficionado/status/1093877521353830400"/>
    <m/>
    <m/>
    <s v="1093877521353830400"/>
    <m/>
    <b v="0"/>
    <n v="0"/>
    <s v=""/>
    <b v="0"/>
    <s v="en"/>
    <m/>
    <s v=""/>
    <b v="0"/>
    <n v="2"/>
    <s v="1093838056996720642"/>
    <s v="Twitter for iPhone"/>
    <b v="0"/>
    <s v="1093838056996720642"/>
    <s v="Tweet"/>
    <n v="0"/>
    <n v="0"/>
    <m/>
    <m/>
    <m/>
    <m/>
    <m/>
    <m/>
    <m/>
    <m/>
    <n v="1"/>
    <s v="16"/>
    <s v="16"/>
    <n v="0"/>
    <n v="0"/>
    <n v="1"/>
    <n v="4"/>
    <n v="1"/>
    <n v="4"/>
    <n v="24"/>
    <n v="96"/>
    <n v="25"/>
  </r>
  <r>
    <s v="thecyanpost"/>
    <s v="fairvote"/>
    <m/>
    <m/>
    <m/>
    <m/>
    <m/>
    <m/>
    <m/>
    <m/>
    <s v="No"/>
    <n v="117"/>
    <m/>
    <m/>
    <x v="0"/>
    <d v="2019-02-08T18:41:03.000"/>
    <s v="RT @fairvote: #RankedChoiceVoting has increased representation for women and people of color in many places where it's used, and is often l…"/>
    <m/>
    <m/>
    <x v="21"/>
    <m/>
    <s v="http://pbs.twimg.com/profile_images/1056743886155104256/yAvS4Y6n_normal.jpg"/>
    <x v="108"/>
    <s v="https://twitter.com/#!/thecyanpost/status/1093942804009574400"/>
    <m/>
    <m/>
    <s v="1093942804009574400"/>
    <m/>
    <b v="0"/>
    <n v="0"/>
    <s v=""/>
    <b v="1"/>
    <s v="en"/>
    <m/>
    <s v="1093918336755351554"/>
    <b v="0"/>
    <n v="6"/>
    <s v="1093941701733990400"/>
    <s v="dlvr.it"/>
    <b v="0"/>
    <s v="1093941701733990400"/>
    <s v="Tweet"/>
    <n v="0"/>
    <n v="0"/>
    <m/>
    <m/>
    <m/>
    <m/>
    <m/>
    <m/>
    <m/>
    <m/>
    <n v="1"/>
    <s v="13"/>
    <s v="13"/>
    <n v="0"/>
    <n v="0"/>
    <n v="0"/>
    <n v="0"/>
    <n v="0"/>
    <n v="0"/>
    <n v="22"/>
    <n v="100"/>
    <n v="22"/>
  </r>
  <r>
    <s v="notcomey"/>
    <s v="fairvote"/>
    <m/>
    <m/>
    <m/>
    <m/>
    <m/>
    <m/>
    <m/>
    <m/>
    <s v="No"/>
    <n v="118"/>
    <m/>
    <m/>
    <x v="0"/>
    <d v="2019-02-08T18:41:05.000"/>
    <s v="RT @fairvote: #RankedChoiceVoting has increased representation for women and people of color in many places where it's used, and is often l…"/>
    <m/>
    <m/>
    <x v="21"/>
    <m/>
    <s v="http://pbs.twimg.com/profile_images/1036293484146294784/Rr9tW2OE_normal.jpg"/>
    <x v="109"/>
    <s v="https://twitter.com/#!/notcomey/status/1093942811534098434"/>
    <m/>
    <m/>
    <s v="1093942811534098434"/>
    <m/>
    <b v="0"/>
    <n v="0"/>
    <s v=""/>
    <b v="1"/>
    <s v="en"/>
    <m/>
    <s v="1093918336755351554"/>
    <b v="0"/>
    <n v="6"/>
    <s v="1093941701733990400"/>
    <s v="dlvr.it"/>
    <b v="0"/>
    <s v="1093941701733990400"/>
    <s v="Tweet"/>
    <n v="0"/>
    <n v="0"/>
    <m/>
    <m/>
    <m/>
    <m/>
    <m/>
    <m/>
    <m/>
    <m/>
    <n v="1"/>
    <s v="13"/>
    <s v="13"/>
    <n v="0"/>
    <n v="0"/>
    <n v="0"/>
    <n v="0"/>
    <n v="0"/>
    <n v="0"/>
    <n v="22"/>
    <n v="100"/>
    <n v="22"/>
  </r>
  <r>
    <s v="afterpartiesorg"/>
    <s v="fairvote"/>
    <m/>
    <m/>
    <m/>
    <m/>
    <m/>
    <m/>
    <m/>
    <m/>
    <s v="No"/>
    <n v="119"/>
    <m/>
    <m/>
    <x v="0"/>
    <d v="2019-02-08T18:48:16.000"/>
    <s v="RT @fairvote: #RankedChoiceVoting has increased representation for women and people of color in many places where it's used, and is often l…"/>
    <m/>
    <m/>
    <x v="21"/>
    <m/>
    <s v="http://pbs.twimg.com/profile_images/806685087970430976/-sL_ynEW_normal.jpg"/>
    <x v="110"/>
    <s v="https://twitter.com/#!/afterpartiesorg/status/1093944617727213568"/>
    <m/>
    <m/>
    <s v="1093944617727213568"/>
    <m/>
    <b v="0"/>
    <n v="0"/>
    <s v=""/>
    <b v="1"/>
    <s v="en"/>
    <m/>
    <s v="1093918336755351554"/>
    <b v="0"/>
    <n v="6"/>
    <s v="1093941701733990400"/>
    <s v="Twitter Web Client"/>
    <b v="0"/>
    <s v="1093941701733990400"/>
    <s v="Tweet"/>
    <n v="0"/>
    <n v="0"/>
    <m/>
    <m/>
    <m/>
    <m/>
    <m/>
    <m/>
    <m/>
    <m/>
    <n v="1"/>
    <s v="13"/>
    <s v="13"/>
    <n v="0"/>
    <n v="0"/>
    <n v="0"/>
    <n v="0"/>
    <n v="0"/>
    <n v="0"/>
    <n v="22"/>
    <n v="100"/>
    <n v="22"/>
  </r>
  <r>
    <s v="rainmaki"/>
    <s v="rainmaki"/>
    <m/>
    <m/>
    <m/>
    <m/>
    <m/>
    <m/>
    <m/>
    <m/>
    <s v="No"/>
    <n v="120"/>
    <m/>
    <m/>
    <x v="1"/>
    <d v="2019-02-08T19:59:58.000"/>
    <s v="#Whitaker lies lies and more lies #VotingRightsAct was gutted by #SCOTUS Restore the #VRA #WhitakerHearing #HouseJudiciaryCommittee"/>
    <m/>
    <m/>
    <x v="22"/>
    <m/>
    <s v="http://pbs.twimg.com/profile_images/1089256903371296768/yB6QGcz2_normal.jpg"/>
    <x v="111"/>
    <s v="https://twitter.com/#!/rainmaki/status/1093962665490370560"/>
    <m/>
    <m/>
    <s v="1093962665490370560"/>
    <m/>
    <b v="0"/>
    <n v="3"/>
    <s v=""/>
    <b v="0"/>
    <s v="en"/>
    <m/>
    <s v=""/>
    <b v="0"/>
    <n v="0"/>
    <s v=""/>
    <s v="Twitter for Android"/>
    <b v="0"/>
    <s v="1093962665490370560"/>
    <s v="Tweet"/>
    <n v="0"/>
    <n v="0"/>
    <m/>
    <m/>
    <m/>
    <m/>
    <m/>
    <m/>
    <m/>
    <m/>
    <n v="1"/>
    <s v="3"/>
    <s v="3"/>
    <n v="0"/>
    <n v="0"/>
    <n v="3"/>
    <n v="18.75"/>
    <n v="0"/>
    <n v="0"/>
    <n v="13"/>
    <n v="81.25"/>
    <n v="16"/>
  </r>
  <r>
    <s v="burrusclaire"/>
    <s v="fairvote"/>
    <m/>
    <m/>
    <m/>
    <m/>
    <m/>
    <m/>
    <m/>
    <m/>
    <s v="No"/>
    <n v="121"/>
    <m/>
    <m/>
    <x v="0"/>
    <d v="2019-02-08T20:19:41.000"/>
    <s v="RT @fairvote: #RankedChoiceVoting has increased representation for women and people of color in many places where it's used, and is often l…"/>
    <m/>
    <m/>
    <x v="21"/>
    <m/>
    <s v="http://pbs.twimg.com/profile_images/1093627893110824961/ETAXhquF_normal.jpg"/>
    <x v="112"/>
    <s v="https://twitter.com/#!/burrusclaire/status/1093967624474689541"/>
    <m/>
    <m/>
    <s v="1093967624474689541"/>
    <m/>
    <b v="0"/>
    <n v="0"/>
    <s v=""/>
    <b v="1"/>
    <s v="en"/>
    <m/>
    <s v="1093918336755351554"/>
    <b v="0"/>
    <n v="6"/>
    <s v="1093941701733990400"/>
    <s v="Twitter for iPhone"/>
    <b v="0"/>
    <s v="1093941701733990400"/>
    <s v="Tweet"/>
    <n v="0"/>
    <n v="0"/>
    <m/>
    <m/>
    <m/>
    <m/>
    <m/>
    <m/>
    <m/>
    <m/>
    <n v="1"/>
    <s v="13"/>
    <s v="13"/>
    <n v="0"/>
    <n v="0"/>
    <n v="0"/>
    <n v="0"/>
    <n v="0"/>
    <n v="0"/>
    <n v="22"/>
    <n v="100"/>
    <n v="22"/>
  </r>
  <r>
    <s v="timothymichalak"/>
    <s v="fairvote"/>
    <m/>
    <m/>
    <m/>
    <m/>
    <m/>
    <m/>
    <m/>
    <m/>
    <s v="No"/>
    <n v="122"/>
    <m/>
    <m/>
    <x v="0"/>
    <d v="2019-02-08T21:01:46.000"/>
    <s v="RT @fairvote: #RankedChoiceVoting has increased representation for women and people of color in many places where it's used, and is often l…"/>
    <m/>
    <m/>
    <x v="21"/>
    <m/>
    <s v="http://pbs.twimg.com/profile_images/855187736969400320/ED_vtQgZ_normal.jpg"/>
    <x v="113"/>
    <s v="https://twitter.com/#!/timothymichalak/status/1093978214676992005"/>
    <m/>
    <m/>
    <s v="1093978214676992005"/>
    <m/>
    <b v="0"/>
    <n v="0"/>
    <s v=""/>
    <b v="1"/>
    <s v="en"/>
    <m/>
    <s v="1093918336755351554"/>
    <b v="0"/>
    <n v="6"/>
    <s v="1093941701733990400"/>
    <s v="Twitter Web Client"/>
    <b v="0"/>
    <s v="1093941701733990400"/>
    <s v="Tweet"/>
    <n v="0"/>
    <n v="0"/>
    <m/>
    <m/>
    <m/>
    <m/>
    <m/>
    <m/>
    <m/>
    <m/>
    <n v="1"/>
    <s v="13"/>
    <s v="13"/>
    <n v="0"/>
    <n v="0"/>
    <n v="0"/>
    <n v="0"/>
    <n v="0"/>
    <n v="0"/>
    <n v="22"/>
    <n v="100"/>
    <n v="22"/>
  </r>
  <r>
    <s v="fbafy"/>
    <s v="o_oweil"/>
    <m/>
    <m/>
    <m/>
    <m/>
    <m/>
    <m/>
    <m/>
    <m/>
    <s v="No"/>
    <n v="123"/>
    <m/>
    <m/>
    <x v="0"/>
    <d v="2019-02-09T08:52:55.000"/>
    <s v="RT @o_oweil: #CIV225 _x000a_GUILLAUME SORO DIT AU REVOIR A L'ASSEMBLEE NATIONALE A BORD D'UNE FIAT !_x000a__x000a_L'ex chef rebelle et PAN ivoirien qui pèse…"/>
    <m/>
    <m/>
    <x v="23"/>
    <m/>
    <s v="http://pbs.twimg.com/profile_images/1080574839470075920/I7odptWR_normal.jpg"/>
    <x v="114"/>
    <s v="https://twitter.com/#!/fbafy/status/1094157183107903488"/>
    <m/>
    <m/>
    <s v="1094157183107903488"/>
    <m/>
    <b v="0"/>
    <n v="0"/>
    <s v=""/>
    <b v="0"/>
    <s v="fr"/>
    <m/>
    <s v=""/>
    <b v="0"/>
    <n v="3"/>
    <s v="1094027626170208258"/>
    <s v="Twitter for iPhone"/>
    <b v="0"/>
    <s v="1094027626170208258"/>
    <s v="Tweet"/>
    <n v="0"/>
    <n v="0"/>
    <m/>
    <m/>
    <m/>
    <m/>
    <m/>
    <m/>
    <m/>
    <m/>
    <n v="1"/>
    <s v="6"/>
    <s v="6"/>
    <n v="0"/>
    <n v="0"/>
    <n v="1"/>
    <n v="4.3478260869565215"/>
    <n v="0"/>
    <n v="0"/>
    <n v="22"/>
    <n v="95.65217391304348"/>
    <n v="23"/>
  </r>
  <r>
    <s v="upperphi"/>
    <s v="o_oweil"/>
    <m/>
    <m/>
    <m/>
    <m/>
    <m/>
    <m/>
    <m/>
    <m/>
    <s v="No"/>
    <n v="124"/>
    <m/>
    <m/>
    <x v="0"/>
    <d v="2019-02-09T12:33:24.000"/>
    <s v="RT @o_oweil: #CFA_x000a_L'ITALIE FAIT PALABRE DE 14PAYS.OU SONT-ILS?_x000a__x000a_Dpuis le 20janv, le régime italien palabre sur le mal -CFA- de 14pays:CI, S…"/>
    <m/>
    <m/>
    <x v="24"/>
    <m/>
    <s v="http://abs.twimg.com/sticky/default_profile_images/default_profile_normal.png"/>
    <x v="115"/>
    <s v="https://twitter.com/#!/upperphi/status/1094212668968353799"/>
    <m/>
    <m/>
    <s v="1094212668968353799"/>
    <m/>
    <b v="0"/>
    <n v="0"/>
    <s v=""/>
    <b v="0"/>
    <s v="fr"/>
    <m/>
    <s v=""/>
    <b v="0"/>
    <n v="3"/>
    <s v="1094189862557806592"/>
    <s v="Twitter Web App"/>
    <b v="0"/>
    <s v="1094189862557806592"/>
    <s v="Tweet"/>
    <n v="0"/>
    <n v="0"/>
    <m/>
    <m/>
    <m/>
    <m/>
    <m/>
    <m/>
    <m/>
    <m/>
    <n v="1"/>
    <s v="6"/>
    <s v="6"/>
    <n v="0"/>
    <n v="0"/>
    <n v="0"/>
    <n v="0"/>
    <n v="0"/>
    <n v="0"/>
    <n v="26"/>
    <n v="100"/>
    <n v="26"/>
  </r>
  <r>
    <s v="kakhassan"/>
    <s v="sivasankargnv"/>
    <m/>
    <m/>
    <m/>
    <m/>
    <m/>
    <m/>
    <m/>
    <m/>
    <s v="No"/>
    <n v="125"/>
    <m/>
    <m/>
    <x v="0"/>
    <d v="2019-02-09T14:54:19.000"/>
    <s v="RT @sivasankargnv: Start your #Automation journey with #VMWare #vRealizeAutomation (#VRA) with this detailed installation and configuration…"/>
    <m/>
    <m/>
    <x v="13"/>
    <m/>
    <s v="http://pbs.twimg.com/profile_images/968050484891258881/91HSkiQQ_normal.jpg"/>
    <x v="116"/>
    <s v="https://twitter.com/#!/kakhassan/status/1094248133897437184"/>
    <m/>
    <m/>
    <s v="1094248133897437184"/>
    <m/>
    <b v="0"/>
    <n v="0"/>
    <s v=""/>
    <b v="0"/>
    <s v="en"/>
    <m/>
    <s v=""/>
    <b v="0"/>
    <n v="4"/>
    <s v="1093604758810697730"/>
    <s v="Twitter for Android"/>
    <b v="0"/>
    <s v="1093604758810697730"/>
    <s v="Tweet"/>
    <n v="0"/>
    <n v="0"/>
    <m/>
    <m/>
    <m/>
    <m/>
    <m/>
    <m/>
    <m/>
    <m/>
    <n v="1"/>
    <s v="10"/>
    <s v="10"/>
    <n v="0"/>
    <n v="0"/>
    <n v="0"/>
    <n v="0"/>
    <n v="0"/>
    <n v="0"/>
    <n v="16"/>
    <n v="100"/>
    <n v="16"/>
  </r>
  <r>
    <s v="thepresidar"/>
    <s v="thepresidar"/>
    <m/>
    <m/>
    <m/>
    <m/>
    <m/>
    <m/>
    <m/>
    <m/>
    <s v="No"/>
    <n v="126"/>
    <m/>
    <m/>
    <x v="1"/>
    <d v="2019-02-09T15:43:53.000"/>
    <s v="Wao Wao Wao #ATMRMA #VRA in action"/>
    <m/>
    <m/>
    <x v="25"/>
    <m/>
    <s v="http://pbs.twimg.com/profile_images/812334733459853312/QMSiBtxt_normal.jpg"/>
    <x v="117"/>
    <s v="https://twitter.com/#!/thepresidar/status/1094260605085798400"/>
    <m/>
    <m/>
    <s v="1094260605085798400"/>
    <m/>
    <b v="0"/>
    <n v="0"/>
    <s v=""/>
    <b v="0"/>
    <s v="fr"/>
    <m/>
    <s v=""/>
    <b v="0"/>
    <n v="0"/>
    <s v=""/>
    <s v="Twitter for iPhone"/>
    <b v="0"/>
    <s v="1094260605085798400"/>
    <s v="Tweet"/>
    <n v="0"/>
    <n v="0"/>
    <m/>
    <m/>
    <m/>
    <m/>
    <m/>
    <m/>
    <m/>
    <m/>
    <n v="1"/>
    <s v="3"/>
    <s v="3"/>
    <n v="0"/>
    <n v="0"/>
    <n v="0"/>
    <n v="0"/>
    <n v="0"/>
    <n v="0"/>
    <n v="7"/>
    <n v="100"/>
    <n v="7"/>
  </r>
  <r>
    <s v="ashfaque_s84"/>
    <s v="sivasankargnv"/>
    <m/>
    <m/>
    <m/>
    <m/>
    <m/>
    <m/>
    <m/>
    <m/>
    <s v="No"/>
    <n v="127"/>
    <m/>
    <m/>
    <x v="0"/>
    <d v="2019-02-09T17:15:15.000"/>
    <s v="RT @sivasankargnv: Start your #Automation journey with #VMWare #vRealizeAutomation (#VRA) with this detailed installation and configuration…"/>
    <m/>
    <m/>
    <x v="13"/>
    <m/>
    <s v="http://pbs.twimg.com/profile_images/378800000108144130/3bd7f171364c4f13b57a6e5de814b6c2_normal.jpeg"/>
    <x v="118"/>
    <s v="https://twitter.com/#!/ashfaque_s84/status/1094283598532734978"/>
    <m/>
    <m/>
    <s v="1094283598532734978"/>
    <m/>
    <b v="0"/>
    <n v="0"/>
    <s v=""/>
    <b v="0"/>
    <s v="en"/>
    <m/>
    <s v=""/>
    <b v="0"/>
    <n v="4"/>
    <s v="1093604758810697730"/>
    <s v="Twitter Web Client"/>
    <b v="0"/>
    <s v="1093604758810697730"/>
    <s v="Tweet"/>
    <n v="0"/>
    <n v="0"/>
    <m/>
    <m/>
    <m/>
    <m/>
    <m/>
    <m/>
    <m/>
    <m/>
    <n v="1"/>
    <s v="10"/>
    <s v="10"/>
    <n v="0"/>
    <n v="0"/>
    <n v="0"/>
    <n v="0"/>
    <n v="0"/>
    <n v="0"/>
    <n v="16"/>
    <n v="100"/>
    <n v="16"/>
  </r>
  <r>
    <s v="cynthialfrybarg"/>
    <s v="repannaeshoo"/>
    <m/>
    <m/>
    <m/>
    <m/>
    <m/>
    <m/>
    <m/>
    <m/>
    <s v="No"/>
    <n v="128"/>
    <m/>
    <m/>
    <x v="0"/>
    <d v="2019-02-09T18:48:16.000"/>
    <s v="#ElectionDayHoliday _x000a_@SenFeinstein @SenKamalaHarris @RepAnnaEshoo Let’s Make This Happen 🗳 🇺🇸 _x000a_Swap out Columbus Day for Election Day Holiday!!!_x000a_#WeThePeople _x000a_#WeMatter _x000a_#YourVoteMatters_x000a_#VRA _x000a_#Vote https://t.co/eiHEBjCrGn"/>
    <s v="https://twitter.com/kerrywashington/status/1094298945482829824"/>
    <s v="twitter.com"/>
    <x v="26"/>
    <m/>
    <s v="http://pbs.twimg.com/profile_images/1062975791904878592/rm3cJdht_normal.jpg"/>
    <x v="119"/>
    <s v="https://twitter.com/#!/cynthialfrybarg/status/1094307006058393600"/>
    <m/>
    <m/>
    <s v="1094307006058393600"/>
    <m/>
    <b v="0"/>
    <n v="0"/>
    <s v=""/>
    <b v="1"/>
    <s v="en"/>
    <m/>
    <s v="1094298945482829824"/>
    <b v="0"/>
    <n v="0"/>
    <s v=""/>
    <s v="Twitter for iPhone"/>
    <b v="0"/>
    <s v="1094307006058393600"/>
    <s v="Tweet"/>
    <n v="0"/>
    <n v="0"/>
    <m/>
    <m/>
    <m/>
    <m/>
    <m/>
    <m/>
    <m/>
    <m/>
    <n v="1"/>
    <s v="18"/>
    <s v="18"/>
    <m/>
    <m/>
    <m/>
    <m/>
    <m/>
    <m/>
    <m/>
    <m/>
    <m/>
  </r>
  <r>
    <s v="zzaprejunior"/>
    <s v="o_oweil"/>
    <m/>
    <m/>
    <m/>
    <m/>
    <m/>
    <m/>
    <m/>
    <m/>
    <s v="No"/>
    <n v="131"/>
    <m/>
    <m/>
    <x v="0"/>
    <d v="2019-02-09T22:49:43.000"/>
    <s v="RT @o_oweil: #CFA_x000a_L'ITALIE FAIT PALABRE DE 14PAYS.OU SONT-ILS?_x000a__x000a_Dpuis le 20janv, le régime italien palabre sur le mal -CFA- de 14pays:CI, S…"/>
    <m/>
    <m/>
    <x v="24"/>
    <m/>
    <s v="http://pbs.twimg.com/profile_images/1022213388578037760/6DOMpXCw_normal.jpg"/>
    <x v="120"/>
    <s v="https://twitter.com/#!/zzaprejunior/status/1094367768462397441"/>
    <m/>
    <m/>
    <s v="1094367768462397441"/>
    <m/>
    <b v="0"/>
    <n v="0"/>
    <s v=""/>
    <b v="0"/>
    <s v="fr"/>
    <m/>
    <s v=""/>
    <b v="0"/>
    <n v="3"/>
    <s v="1094189862557806592"/>
    <s v="Twitter for Android"/>
    <b v="0"/>
    <s v="1094189862557806592"/>
    <s v="Tweet"/>
    <n v="0"/>
    <n v="0"/>
    <m/>
    <m/>
    <m/>
    <m/>
    <m/>
    <m/>
    <m/>
    <m/>
    <n v="1"/>
    <s v="6"/>
    <s v="6"/>
    <n v="0"/>
    <n v="0"/>
    <n v="0"/>
    <n v="0"/>
    <n v="0"/>
    <n v="0"/>
    <n v="26"/>
    <n v="100"/>
    <n v="26"/>
  </r>
  <r>
    <s v="drfrances"/>
    <s v="fairvote"/>
    <m/>
    <m/>
    <m/>
    <m/>
    <m/>
    <m/>
    <m/>
    <m/>
    <s v="No"/>
    <n v="132"/>
    <m/>
    <m/>
    <x v="0"/>
    <d v="2019-02-09T23:34:41.000"/>
    <s v="RT @fairvote: #RankedChoiceVoting has increased representation for women and people of color in many places where it's used, and is often l…"/>
    <m/>
    <m/>
    <x v="21"/>
    <m/>
    <s v="http://pbs.twimg.com/profile_images/981586330642800640/kxdqG6j8_normal.jpg"/>
    <x v="121"/>
    <s v="https://twitter.com/#!/drfrances/status/1094379084749160448"/>
    <m/>
    <m/>
    <s v="1094379084749160448"/>
    <m/>
    <b v="0"/>
    <n v="0"/>
    <s v=""/>
    <b v="1"/>
    <s v="en"/>
    <m/>
    <s v="1093918336755351554"/>
    <b v="0"/>
    <n v="7"/>
    <s v="1093941701733990400"/>
    <s v="Twitter for iPad"/>
    <b v="0"/>
    <s v="1093941701733990400"/>
    <s v="Tweet"/>
    <n v="0"/>
    <n v="0"/>
    <m/>
    <m/>
    <m/>
    <m/>
    <m/>
    <m/>
    <m/>
    <m/>
    <n v="1"/>
    <s v="13"/>
    <s v="13"/>
    <n v="0"/>
    <n v="0"/>
    <n v="0"/>
    <n v="0"/>
    <n v="0"/>
    <n v="0"/>
    <n v="22"/>
    <n v="100"/>
    <n v="22"/>
  </r>
  <r>
    <s v="meteoviolence"/>
    <s v="meteoviolence"/>
    <m/>
    <m/>
    <m/>
    <m/>
    <m/>
    <m/>
    <m/>
    <m/>
    <s v="No"/>
    <n v="133"/>
    <m/>
    <m/>
    <x v="1"/>
    <d v="2019-02-09T23:45:20.000"/>
    <s v="🔫 Violence #il #y #a une joie de vivre #sans toi._x000a_♟️ Politique à cause du #maintien de la #bac ont #été._x000a_😫 Douleur c #bon g #le seum #mais en #vra."/>
    <m/>
    <m/>
    <x v="27"/>
    <m/>
    <s v="http://pbs.twimg.com/profile_images/1076443744730267653/lnoQAqLb_normal.jpg"/>
    <x v="122"/>
    <s v="https://twitter.com/#!/meteoviolence/status/1094381768688484354"/>
    <m/>
    <m/>
    <s v="1094381768688484354"/>
    <m/>
    <b v="0"/>
    <n v="0"/>
    <s v=""/>
    <b v="0"/>
    <s v="fr"/>
    <m/>
    <s v=""/>
    <b v="0"/>
    <n v="0"/>
    <s v=""/>
    <s v="Paxstat"/>
    <b v="0"/>
    <s v="1094381768688484354"/>
    <s v="Tweet"/>
    <n v="0"/>
    <n v="0"/>
    <m/>
    <m/>
    <m/>
    <m/>
    <m/>
    <m/>
    <m/>
    <m/>
    <n v="1"/>
    <s v="3"/>
    <s v="3"/>
    <n v="0"/>
    <n v="0"/>
    <n v="0"/>
    <n v="0"/>
    <n v="0"/>
    <n v="0"/>
    <n v="29"/>
    <n v="100"/>
    <n v="29"/>
  </r>
  <r>
    <s v="alisonbuckley"/>
    <s v="senwhitehouse"/>
    <m/>
    <m/>
    <m/>
    <m/>
    <m/>
    <m/>
    <m/>
    <m/>
    <s v="No"/>
    <n v="134"/>
    <m/>
    <m/>
    <x v="2"/>
    <d v="2019-02-10T00:57:23.000"/>
    <s v="@SenWhitehouse #VRA and #citizensUnited"/>
    <m/>
    <m/>
    <x v="28"/>
    <m/>
    <s v="http://pbs.twimg.com/profile_images/1019728722302099456/Ja2pyoBb_normal.jpg"/>
    <x v="123"/>
    <s v="https://twitter.com/#!/alisonbuckley/status/1094399900010242048"/>
    <m/>
    <m/>
    <s v="1094399900010242048"/>
    <s v="1094369177081647105"/>
    <b v="0"/>
    <n v="0"/>
    <s v="242555999"/>
    <b v="0"/>
    <s v="und"/>
    <m/>
    <s v=""/>
    <b v="0"/>
    <n v="0"/>
    <s v=""/>
    <s v="Twitter for iPhone"/>
    <b v="0"/>
    <s v="1094369177081647105"/>
    <s v="Tweet"/>
    <n v="0"/>
    <n v="0"/>
    <m/>
    <m/>
    <m/>
    <m/>
    <m/>
    <m/>
    <m/>
    <m/>
    <n v="1"/>
    <s v="32"/>
    <s v="32"/>
    <n v="0"/>
    <n v="0"/>
    <n v="0"/>
    <n v="0"/>
    <n v="0"/>
    <n v="0"/>
    <n v="4"/>
    <n v="100"/>
    <n v="4"/>
  </r>
  <r>
    <s v="venomredasia"/>
    <s v="venomredasia"/>
    <m/>
    <m/>
    <m/>
    <m/>
    <m/>
    <m/>
    <m/>
    <m/>
    <s v="No"/>
    <n v="135"/>
    <m/>
    <m/>
    <x v="1"/>
    <d v="2019-02-10T03:46:00.000"/>
    <s v="1K Series today with Fill ins from Venom Spectrum! #TimetoConquer #VRA https://t.co/6KgbNeBhBX"/>
    <s v="https://twitter.com/justderppp/status/1094441619833577472"/>
    <s v="twitter.com"/>
    <x v="29"/>
    <m/>
    <s v="http://pbs.twimg.com/profile_images/999470118693318656/dBKxtM1J_normal.jpg"/>
    <x v="124"/>
    <s v="https://twitter.com/#!/venomredasia/status/1094442333863522304"/>
    <m/>
    <m/>
    <s v="1094442333863522304"/>
    <m/>
    <b v="0"/>
    <n v="5"/>
    <s v=""/>
    <b v="1"/>
    <s v="en"/>
    <m/>
    <s v="1094441619833577472"/>
    <b v="0"/>
    <n v="2"/>
    <s v=""/>
    <s v="Twitter for iPhone"/>
    <b v="0"/>
    <s v="1094442333863522304"/>
    <s v="Tweet"/>
    <n v="0"/>
    <n v="0"/>
    <m/>
    <m/>
    <m/>
    <m/>
    <m/>
    <m/>
    <m/>
    <m/>
    <n v="1"/>
    <s v="31"/>
    <s v="31"/>
    <n v="0"/>
    <n v="0"/>
    <n v="1"/>
    <n v="9.090909090909092"/>
    <n v="0"/>
    <n v="0"/>
    <n v="10"/>
    <n v="90.9090909090909"/>
    <n v="11"/>
  </r>
  <r>
    <s v="justderppp"/>
    <s v="venomredasia"/>
    <m/>
    <m/>
    <m/>
    <m/>
    <m/>
    <m/>
    <m/>
    <m/>
    <s v="No"/>
    <n v="136"/>
    <m/>
    <m/>
    <x v="0"/>
    <d v="2019-02-10T03:46:45.000"/>
    <s v="RT @VenomReDAsia: 1K Series today with Fill ins from Venom Spectrum! #TimetoConquer #VRA https://t.co/6KgbNeBhBX"/>
    <s v="https://twitter.com/justderppp/status/1094441619833577472"/>
    <s v="twitter.com"/>
    <x v="29"/>
    <m/>
    <s v="http://pbs.twimg.com/profile_images/1089299346229669888/7d4xKrWd_normal.jpg"/>
    <x v="125"/>
    <s v="https://twitter.com/#!/justderppp/status/1094442522288373766"/>
    <m/>
    <m/>
    <s v="1094442522288373766"/>
    <m/>
    <b v="0"/>
    <n v="0"/>
    <s v=""/>
    <b v="1"/>
    <s v="en"/>
    <m/>
    <s v="1094441619833577472"/>
    <b v="0"/>
    <n v="2"/>
    <s v="1094442333863522304"/>
    <s v="Twitter Web Client"/>
    <b v="0"/>
    <s v="1094442333863522304"/>
    <s v="Tweet"/>
    <n v="0"/>
    <n v="0"/>
    <m/>
    <m/>
    <m/>
    <m/>
    <m/>
    <m/>
    <m/>
    <m/>
    <n v="1"/>
    <s v="31"/>
    <s v="31"/>
    <n v="0"/>
    <n v="0"/>
    <n v="1"/>
    <n v="7.6923076923076925"/>
    <n v="0"/>
    <n v="0"/>
    <n v="12"/>
    <n v="92.3076923076923"/>
    <n v="13"/>
  </r>
  <r>
    <s v="mrbeen01"/>
    <s v="o_oweil"/>
    <m/>
    <m/>
    <m/>
    <m/>
    <m/>
    <m/>
    <m/>
    <m/>
    <s v="No"/>
    <n v="137"/>
    <m/>
    <m/>
    <x v="0"/>
    <d v="2019-02-10T06:35:29.000"/>
    <s v="RT @o_oweil: #CIV225 _x000a_GUILLAUME SORO DIT AU REVOIR A L'ASSEMBLEE NATIONALE A BORD D'UNE FIAT !_x000a__x000a_L'ex chef rebelle et PAN ivoirien qui pèse…"/>
    <m/>
    <m/>
    <x v="23"/>
    <m/>
    <s v="http://pbs.twimg.com/profile_images/1082819846176456704/fU8F5Jap_normal.jpg"/>
    <x v="126"/>
    <s v="https://twitter.com/#!/mrbeen01/status/1094484986206527490"/>
    <m/>
    <m/>
    <s v="1094484986206527490"/>
    <m/>
    <b v="0"/>
    <n v="0"/>
    <s v=""/>
    <b v="0"/>
    <s v="fr"/>
    <m/>
    <s v=""/>
    <b v="0"/>
    <n v="4"/>
    <s v="1094027626170208258"/>
    <s v="Twitter for Android"/>
    <b v="0"/>
    <s v="1094027626170208258"/>
    <s v="Tweet"/>
    <n v="0"/>
    <n v="0"/>
    <m/>
    <m/>
    <m/>
    <m/>
    <m/>
    <m/>
    <m/>
    <m/>
    <n v="1"/>
    <s v="6"/>
    <s v="6"/>
    <n v="0"/>
    <n v="0"/>
    <n v="1"/>
    <n v="4.3478260869565215"/>
    <n v="0"/>
    <n v="0"/>
    <n v="22"/>
    <n v="95.65217391304348"/>
    <n v="23"/>
  </r>
  <r>
    <s v="fairvote"/>
    <s v="fairvote"/>
    <m/>
    <m/>
    <m/>
    <m/>
    <m/>
    <m/>
    <m/>
    <m/>
    <s v="No"/>
    <n v="138"/>
    <m/>
    <m/>
    <x v="1"/>
    <d v="2019-02-08T18:36:40.000"/>
    <s v="#RankedChoiceVoting has increased representation for women and people of color in many places where it's used, and is often looked to to resolve #VRA lawsuits https://t.co/tORCF14WqY"/>
    <s v="https://twitter.com/TheBainesReport/status/1093918336755351554"/>
    <s v="twitter.com"/>
    <x v="30"/>
    <m/>
    <s v="http://pbs.twimg.com/profile_images/780991136668192769/OxU62jNH_normal.jpg"/>
    <x v="127"/>
    <s v="https://twitter.com/#!/fairvote/status/1093941701733990400"/>
    <m/>
    <m/>
    <s v="1093941701733990400"/>
    <m/>
    <b v="0"/>
    <n v="17"/>
    <s v=""/>
    <b v="1"/>
    <s v="en"/>
    <m/>
    <s v="1093918336755351554"/>
    <b v="0"/>
    <n v="6"/>
    <s v=""/>
    <s v="Twitter Web Client"/>
    <b v="0"/>
    <s v="1093941701733990400"/>
    <s v="Tweet"/>
    <n v="0"/>
    <n v="0"/>
    <m/>
    <m/>
    <m/>
    <m/>
    <m/>
    <m/>
    <m/>
    <m/>
    <n v="1"/>
    <s v="13"/>
    <s v="13"/>
    <n v="0"/>
    <n v="0"/>
    <n v="0"/>
    <n v="0"/>
    <n v="0"/>
    <n v="0"/>
    <n v="25"/>
    <n v="100"/>
    <n v="25"/>
  </r>
  <r>
    <s v="u3y4bde"/>
    <s v="fairvote"/>
    <m/>
    <m/>
    <m/>
    <m/>
    <m/>
    <m/>
    <m/>
    <m/>
    <s v="No"/>
    <n v="139"/>
    <m/>
    <m/>
    <x v="0"/>
    <d v="2019-02-11T03:10:18.000"/>
    <s v="RT @fairvote: #RankedChoiceVoting has increased representation for women and people of color in many places where it's used, and is often l…"/>
    <m/>
    <m/>
    <x v="21"/>
    <m/>
    <s v="http://pbs.twimg.com/profile_images/905011819475070976/3J0Jo8rN_normal.jpg"/>
    <x v="128"/>
    <s v="https://twitter.com/#!/u3y4bde/status/1094795734581501952"/>
    <m/>
    <m/>
    <s v="1094795734581501952"/>
    <m/>
    <b v="0"/>
    <n v="0"/>
    <s v=""/>
    <b v="1"/>
    <s v="en"/>
    <m/>
    <s v="1093918336755351554"/>
    <b v="0"/>
    <n v="8"/>
    <s v="1093941701733990400"/>
    <s v="Twitter Web Client"/>
    <b v="0"/>
    <s v="1093941701733990400"/>
    <s v="Tweet"/>
    <n v="0"/>
    <n v="0"/>
    <m/>
    <m/>
    <m/>
    <m/>
    <m/>
    <m/>
    <m/>
    <m/>
    <n v="1"/>
    <s v="13"/>
    <s v="13"/>
    <n v="0"/>
    <n v="0"/>
    <n v="0"/>
    <n v="0"/>
    <n v="0"/>
    <n v="0"/>
    <n v="22"/>
    <n v="100"/>
    <n v="22"/>
  </r>
  <r>
    <s v="senatorleahy"/>
    <s v="senatorleahy"/>
    <m/>
    <m/>
    <m/>
    <m/>
    <m/>
    <m/>
    <m/>
    <m/>
    <s v="No"/>
    <n v="140"/>
    <m/>
    <m/>
    <x v="1"/>
    <d v="2019-02-07T13:59:48.000"/>
    <s v="Millions upon millions of Americans living today were alive before the Voting Rights Act began restoring voting rights -- and access to the ballot box and to American democracy -- in 1965.  Not that very long ago. _x000a__x000a_#VRA #BlackHistoryMonth2019 https://t.co/O1jOx1XbyA"/>
    <s v="https://twitter.com/Public_Citizen/status/1093192539937693697"/>
    <s v="twitter.com"/>
    <x v="31"/>
    <m/>
    <s v="http://pbs.twimg.com/profile_images/921434597900128256/rcREOAwv_normal.jpg"/>
    <x v="129"/>
    <s v="https://twitter.com/#!/senatorleahy/status/1093509637566066689"/>
    <m/>
    <m/>
    <s v="1093509637566066689"/>
    <m/>
    <b v="0"/>
    <n v="259"/>
    <s v=""/>
    <b v="1"/>
    <s v="en"/>
    <m/>
    <s v="1093192539937693697"/>
    <b v="0"/>
    <n v="86"/>
    <s v=""/>
    <s v="TweetDeck"/>
    <b v="0"/>
    <s v="1093509637566066689"/>
    <s v="Tweet"/>
    <n v="0"/>
    <n v="0"/>
    <m/>
    <m/>
    <m/>
    <m/>
    <m/>
    <m/>
    <m/>
    <m/>
    <n v="1"/>
    <s v="1"/>
    <s v="1"/>
    <n v="0"/>
    <n v="0"/>
    <n v="0"/>
    <n v="0"/>
    <n v="0"/>
    <n v="0"/>
    <n v="37"/>
    <n v="100"/>
    <n v="37"/>
  </r>
  <r>
    <s v="bob_outdoor"/>
    <s v="senatorleahy"/>
    <m/>
    <m/>
    <m/>
    <m/>
    <m/>
    <m/>
    <m/>
    <m/>
    <s v="No"/>
    <n v="141"/>
    <m/>
    <m/>
    <x v="0"/>
    <d v="2019-02-11T03:37:08.000"/>
    <s v="RT @SenatorLeahy: Millions upon millions of Americans living today were alive before the Voting Rights Act began restoring voting rights --…"/>
    <m/>
    <m/>
    <x v="3"/>
    <m/>
    <s v="http://pbs.twimg.com/profile_images/1021063885506277376/h1iatNBm_normal.jpg"/>
    <x v="130"/>
    <s v="https://twitter.com/#!/bob_outdoor/status/1094802491013619713"/>
    <m/>
    <m/>
    <s v="1094802491013619713"/>
    <m/>
    <b v="0"/>
    <n v="0"/>
    <s v=""/>
    <b v="1"/>
    <s v="en"/>
    <m/>
    <s v="1093192539937693697"/>
    <b v="0"/>
    <n v="87"/>
    <s v="1093509637566066689"/>
    <s v="Twitter Web Client"/>
    <b v="0"/>
    <s v="1093509637566066689"/>
    <s v="Tweet"/>
    <n v="0"/>
    <n v="0"/>
    <m/>
    <m/>
    <m/>
    <m/>
    <m/>
    <m/>
    <m/>
    <m/>
    <n v="1"/>
    <s v="1"/>
    <s v="1"/>
    <n v="0"/>
    <n v="0"/>
    <n v="0"/>
    <n v="0"/>
    <n v="0"/>
    <n v="0"/>
    <n v="20"/>
    <n v="100"/>
    <n v="20"/>
  </r>
  <r>
    <s v="stmusil"/>
    <s v="stmusil"/>
    <m/>
    <m/>
    <m/>
    <m/>
    <m/>
    <m/>
    <m/>
    <m/>
    <s v="No"/>
    <n v="142"/>
    <m/>
    <m/>
    <x v="1"/>
    <d v="2019-02-10T23:05:47.000"/>
    <s v="this will be long night (already midnight here).. installing #vRealize #Automation #vRA 7.5.0 https://t.co/r59w2tBl4z"/>
    <m/>
    <m/>
    <x v="32"/>
    <s v="https://pbs.twimg.com/media/DzFGLYwXcAErCuN.jpg"/>
    <s v="https://pbs.twimg.com/media/DzFGLYwXcAErCuN.jpg"/>
    <x v="131"/>
    <s v="https://twitter.com/#!/stmusil/status/1094734201780359169"/>
    <m/>
    <m/>
    <s v="1094734201780359169"/>
    <m/>
    <b v="0"/>
    <n v="2"/>
    <s v=""/>
    <b v="0"/>
    <s v="en"/>
    <m/>
    <s v=""/>
    <b v="0"/>
    <n v="0"/>
    <s v=""/>
    <s v="Twitter Web Client"/>
    <b v="0"/>
    <s v="1094734201780359169"/>
    <s v="Tweet"/>
    <n v="0"/>
    <n v="0"/>
    <m/>
    <m/>
    <m/>
    <m/>
    <m/>
    <m/>
    <m/>
    <m/>
    <n v="2"/>
    <s v="3"/>
    <s v="3"/>
    <n v="0"/>
    <n v="0"/>
    <n v="0"/>
    <n v="0"/>
    <n v="0"/>
    <n v="0"/>
    <n v="15"/>
    <n v="100"/>
    <n v="15"/>
  </r>
  <r>
    <s v="stmusil"/>
    <s v="stmusil"/>
    <m/>
    <m/>
    <m/>
    <m/>
    <m/>
    <m/>
    <m/>
    <m/>
    <s v="No"/>
    <n v="143"/>
    <m/>
    <m/>
    <x v="1"/>
    <d v="2019-02-11T07:34:18.000"/>
    <s v="done #vRA https://t.co/QeVkCUlVwv"/>
    <m/>
    <m/>
    <x v="1"/>
    <s v="https://pbs.twimg.com/media/DzG61CaWsAAdvny.jpg"/>
    <s v="https://pbs.twimg.com/media/DzG61CaWsAAdvny.jpg"/>
    <x v="132"/>
    <s v="https://twitter.com/#!/stmusil/status/1094862173900222464"/>
    <m/>
    <m/>
    <s v="1094862173900222464"/>
    <s v="1094734201780359169"/>
    <b v="0"/>
    <n v="2"/>
    <s v="216608803"/>
    <b v="0"/>
    <s v="en"/>
    <m/>
    <s v=""/>
    <b v="0"/>
    <n v="0"/>
    <s v=""/>
    <s v="Twitter Web Client"/>
    <b v="0"/>
    <s v="1094734201780359169"/>
    <s v="Tweet"/>
    <n v="0"/>
    <n v="0"/>
    <m/>
    <m/>
    <m/>
    <m/>
    <m/>
    <m/>
    <m/>
    <m/>
    <n v="2"/>
    <s v="3"/>
    <s v="3"/>
    <n v="0"/>
    <n v="0"/>
    <n v="0"/>
    <n v="0"/>
    <n v="0"/>
    <n v="0"/>
    <n v="2"/>
    <n v="100"/>
    <n v="2"/>
  </r>
  <r>
    <s v="bgronas"/>
    <s v="bgronas"/>
    <m/>
    <m/>
    <m/>
    <m/>
    <m/>
    <m/>
    <m/>
    <m/>
    <s v="No"/>
    <n v="144"/>
    <m/>
    <m/>
    <x v="1"/>
    <d v="2019-02-08T11:44:49.000"/>
    <s v="DID YOU KNOW?  VMware IT themselves do create and destroy 1,300,000 VMs and 185,000 containers EVERY WEEK!!! Reality, not buzzwords! How's that possible? #vrealize #automation #vra #codestream #vro #orchestrator #kubernetes #pks #pivotal #container #sdn #nsx #cna #cas https://t.co/wAK1KdoAbW"/>
    <m/>
    <m/>
    <x v="33"/>
    <s v="https://pbs.twimg.com/media/Dy4X6FyW0AAxxRs.png"/>
    <s v="https://pbs.twimg.com/media/Dy4X6FyW0AAxxRs.png"/>
    <x v="133"/>
    <s v="https://twitter.com/#!/bgronas/status/1093838056996720642"/>
    <m/>
    <m/>
    <s v="1093838056996720642"/>
    <m/>
    <b v="0"/>
    <n v="7"/>
    <s v=""/>
    <b v="0"/>
    <s v="en"/>
    <m/>
    <s v=""/>
    <b v="0"/>
    <n v="2"/>
    <s v=""/>
    <s v="Janetter"/>
    <b v="0"/>
    <s v="1093838056996720642"/>
    <s v="Tweet"/>
    <n v="0"/>
    <n v="0"/>
    <m/>
    <m/>
    <m/>
    <m/>
    <m/>
    <m/>
    <m/>
    <m/>
    <n v="1"/>
    <s v="16"/>
    <s v="16"/>
    <n v="0"/>
    <n v="0"/>
    <n v="1"/>
    <n v="2.5"/>
    <n v="1"/>
    <n v="2.5"/>
    <n v="39"/>
    <n v="97.5"/>
    <n v="40"/>
  </r>
  <r>
    <s v="zztony"/>
    <s v="bgronas"/>
    <m/>
    <m/>
    <m/>
    <m/>
    <m/>
    <m/>
    <m/>
    <m/>
    <s v="No"/>
    <n v="145"/>
    <m/>
    <m/>
    <x v="0"/>
    <d v="2019-02-11T16:23:14.000"/>
    <s v="RT @bgronas: DID YOU KNOW?  VMware IT themselves do create and destroy 1,300,000 VMs and 185,000 containers EVERY WEEK!!! Reality, not buzz…"/>
    <m/>
    <m/>
    <x v="3"/>
    <m/>
    <s v="http://pbs.twimg.com/profile_images/705362774579355648/pZG8umXq_normal.jpg"/>
    <x v="134"/>
    <s v="https://twitter.com/#!/zztony/status/1094995283929378818"/>
    <m/>
    <m/>
    <s v="1094995283929378818"/>
    <m/>
    <b v="0"/>
    <n v="0"/>
    <s v=""/>
    <b v="0"/>
    <s v="en"/>
    <m/>
    <s v=""/>
    <b v="0"/>
    <n v="4"/>
    <s v="1093838056996720642"/>
    <s v="Twitter for iPhone"/>
    <b v="0"/>
    <s v="1093838056996720642"/>
    <s v="Tweet"/>
    <n v="0"/>
    <n v="0"/>
    <m/>
    <m/>
    <m/>
    <m/>
    <m/>
    <m/>
    <m/>
    <m/>
    <n v="1"/>
    <s v="16"/>
    <s v="16"/>
    <n v="0"/>
    <n v="0"/>
    <n v="1"/>
    <n v="4"/>
    <n v="1"/>
    <n v="4"/>
    <n v="24"/>
    <n v="96"/>
    <n v="25"/>
  </r>
  <r>
    <s v="bipulsinha"/>
    <s v="rebeccafitzhugh"/>
    <m/>
    <m/>
    <m/>
    <m/>
    <m/>
    <m/>
    <m/>
    <m/>
    <s v="No"/>
    <n v="146"/>
    <m/>
    <m/>
    <x v="0"/>
    <d v="2019-02-12T15:31:40.000"/>
    <s v="RT @rubrikInc: The self-service approach to IT can make lifecycle management a challenge. @RebeccaFitzhugh explains how using a modern API-…"/>
    <m/>
    <m/>
    <x v="3"/>
    <m/>
    <s v="http://pbs.twimg.com/profile_images/952569279840370688/1cD0Xds4_normal.jpg"/>
    <x v="135"/>
    <s v="https://twitter.com/#!/bipulsinha/status/1095344693179645952"/>
    <m/>
    <m/>
    <s v="1095344693179645952"/>
    <m/>
    <b v="0"/>
    <n v="0"/>
    <s v=""/>
    <b v="0"/>
    <s v="en"/>
    <m/>
    <s v=""/>
    <b v="0"/>
    <n v="3"/>
    <s v="1095341516870934529"/>
    <s v="Twitter Web Client"/>
    <b v="0"/>
    <s v="1095341516870934529"/>
    <s v="Tweet"/>
    <n v="0"/>
    <n v="0"/>
    <m/>
    <m/>
    <m/>
    <m/>
    <m/>
    <m/>
    <m/>
    <m/>
    <n v="1"/>
    <s v="11"/>
    <s v="11"/>
    <m/>
    <m/>
    <m/>
    <m/>
    <m/>
    <m/>
    <m/>
    <m/>
    <m/>
  </r>
  <r>
    <s v="bluemedora"/>
    <s v="cnrs"/>
    <m/>
    <m/>
    <m/>
    <m/>
    <m/>
    <m/>
    <m/>
    <m/>
    <s v="No"/>
    <n v="148"/>
    <m/>
    <m/>
    <x v="0"/>
    <d v="2019-02-12T17:36:06.000"/>
    <s v="RT @vRealizeOps: Customer Highlight: Take a behind-the-scenes look at how @CNRS renewed their #IT infrastructure with #vROps, #vRA, and #vR…"/>
    <m/>
    <m/>
    <x v="34"/>
    <m/>
    <s v="http://pbs.twimg.com/profile_images/965877996145070081/wclzMLny_normal.jpg"/>
    <x v="136"/>
    <s v="https://twitter.com/#!/bluemedora/status/1095376008159551488"/>
    <m/>
    <m/>
    <s v="1095376008159551488"/>
    <m/>
    <b v="0"/>
    <n v="0"/>
    <s v=""/>
    <b v="0"/>
    <s v="en"/>
    <m/>
    <s v=""/>
    <b v="0"/>
    <n v="0"/>
    <s v="1095367009729163264"/>
    <s v="TweetDeck"/>
    <b v="0"/>
    <s v="1095367009729163264"/>
    <s v="Tweet"/>
    <n v="0"/>
    <n v="0"/>
    <m/>
    <m/>
    <m/>
    <m/>
    <m/>
    <m/>
    <m/>
    <m/>
    <n v="1"/>
    <s v="10"/>
    <s v="10"/>
    <m/>
    <m/>
    <m/>
    <m/>
    <m/>
    <m/>
    <m/>
    <m/>
    <m/>
  </r>
  <r>
    <s v="jasontolu"/>
    <s v="dpryor22"/>
    <m/>
    <m/>
    <m/>
    <m/>
    <m/>
    <m/>
    <m/>
    <m/>
    <s v="No"/>
    <n v="150"/>
    <m/>
    <m/>
    <x v="0"/>
    <d v="2019-02-12T17:46:24.000"/>
    <s v="RT @dpryor22: As more users adopt #VMware and VMware #vRealize #Automation (#vRA), Dell EMC’s deep integration with VMware’s user interface…"/>
    <m/>
    <m/>
    <x v="35"/>
    <m/>
    <s v="http://pbs.twimg.com/profile_images/1067948997833183232/6Kn-OkxD_normal.jpg"/>
    <x v="137"/>
    <s v="https://twitter.com/#!/jasontolu/status/1095378602869153792"/>
    <m/>
    <m/>
    <s v="1095378602869153792"/>
    <m/>
    <b v="0"/>
    <n v="0"/>
    <s v=""/>
    <b v="0"/>
    <s v="en"/>
    <m/>
    <s v=""/>
    <b v="0"/>
    <n v="4"/>
    <s v="1095378366381899777"/>
    <s v="Twitter Web Client"/>
    <b v="0"/>
    <s v="1095378366381899777"/>
    <s v="Tweet"/>
    <n v="0"/>
    <n v="0"/>
    <m/>
    <m/>
    <m/>
    <m/>
    <m/>
    <m/>
    <m/>
    <m/>
    <n v="1"/>
    <s v="9"/>
    <s v="9"/>
    <n v="0"/>
    <n v="0"/>
    <n v="0"/>
    <n v="0"/>
    <n v="0"/>
    <n v="0"/>
    <n v="22"/>
    <n v="100"/>
    <n v="22"/>
  </r>
  <r>
    <s v="billhegeman"/>
    <s v="rebeccafitzhugh"/>
    <m/>
    <m/>
    <m/>
    <m/>
    <m/>
    <m/>
    <m/>
    <m/>
    <s v="No"/>
    <n v="151"/>
    <m/>
    <m/>
    <x v="0"/>
    <d v="2019-02-12T18:35:12.000"/>
    <s v="RT @rubrikInc: The self-service approach to IT can make lifecycle management a challenge. @RebeccaFitzhugh explains how using a modern API-…"/>
    <m/>
    <m/>
    <x v="3"/>
    <m/>
    <s v="http://pbs.twimg.com/profile_images/818472823802961921/sJJmBmZ8_normal.jpg"/>
    <x v="138"/>
    <s v="https://twitter.com/#!/billhegeman/status/1095390882709336064"/>
    <m/>
    <m/>
    <s v="1095390882709336064"/>
    <m/>
    <b v="0"/>
    <n v="0"/>
    <s v=""/>
    <b v="0"/>
    <s v="en"/>
    <m/>
    <s v=""/>
    <b v="0"/>
    <n v="3"/>
    <s v="1095341516870934529"/>
    <s v="Twitter for iPhone"/>
    <b v="0"/>
    <s v="1095341516870934529"/>
    <s v="Tweet"/>
    <n v="0"/>
    <n v="0"/>
    <m/>
    <m/>
    <m/>
    <m/>
    <m/>
    <m/>
    <m/>
    <m/>
    <n v="1"/>
    <s v="11"/>
    <s v="11"/>
    <m/>
    <m/>
    <m/>
    <m/>
    <m/>
    <m/>
    <m/>
    <m/>
    <m/>
  </r>
  <r>
    <s v="tamihalcomb"/>
    <s v="lwvtexas"/>
    <m/>
    <m/>
    <m/>
    <m/>
    <m/>
    <m/>
    <m/>
    <m/>
    <s v="No"/>
    <n v="153"/>
    <m/>
    <m/>
    <x v="0"/>
    <d v="2019-02-12T18:36:31.000"/>
    <s v="RT @LWVTexas: .@LWVTexas provided testimony at the Senate’s nomination committee meeting to express our deep concern._x000a_#lwv #VRA _x000a__x000a_Analysis:…"/>
    <m/>
    <m/>
    <x v="36"/>
    <m/>
    <s v="http://abs.twimg.com/sticky/default_profile_images/default_profile_normal.png"/>
    <x v="139"/>
    <s v="https://twitter.com/#!/tamihalcomb/status/1095391212549206016"/>
    <m/>
    <m/>
    <s v="1095391212549206016"/>
    <m/>
    <b v="0"/>
    <n v="0"/>
    <s v=""/>
    <b v="0"/>
    <s v="en"/>
    <m/>
    <s v=""/>
    <b v="0"/>
    <n v="0"/>
    <s v="1093854602875817986"/>
    <s v="Twitter for iPad"/>
    <b v="0"/>
    <s v="1093854602875817986"/>
    <s v="Tweet"/>
    <n v="0"/>
    <n v="0"/>
    <m/>
    <m/>
    <m/>
    <m/>
    <m/>
    <m/>
    <m/>
    <m/>
    <n v="1"/>
    <s v="8"/>
    <s v="8"/>
    <n v="0"/>
    <n v="0"/>
    <n v="1"/>
    <n v="5"/>
    <n v="0"/>
    <n v="0"/>
    <n v="19"/>
    <n v="95"/>
    <n v="20"/>
  </r>
  <r>
    <s v="alxjalmeida"/>
    <s v="dpryor22"/>
    <m/>
    <m/>
    <m/>
    <m/>
    <m/>
    <m/>
    <m/>
    <m/>
    <s v="No"/>
    <n v="154"/>
    <m/>
    <m/>
    <x v="0"/>
    <d v="2019-02-12T18:45:34.000"/>
    <s v="RT @dpryor22: As more users adopt #VMware and VMware #vRealize #Automation (#vRA), Dell EMC’s deep integration with VMware’s user interface…"/>
    <m/>
    <m/>
    <x v="35"/>
    <m/>
    <s v="http://pbs.twimg.com/profile_images/990224591405527040/OxyhZW3W_normal.jpg"/>
    <x v="140"/>
    <s v="https://twitter.com/#!/alxjalmeida/status/1095393491335688194"/>
    <m/>
    <m/>
    <s v="1095393491335688194"/>
    <m/>
    <b v="0"/>
    <n v="0"/>
    <s v=""/>
    <b v="0"/>
    <s v="en"/>
    <m/>
    <s v=""/>
    <b v="0"/>
    <n v="4"/>
    <s v="1095378366381899777"/>
    <s v="Twitter for Android"/>
    <b v="0"/>
    <s v="1095378366381899777"/>
    <s v="Tweet"/>
    <n v="0"/>
    <n v="0"/>
    <m/>
    <m/>
    <m/>
    <m/>
    <m/>
    <m/>
    <m/>
    <m/>
    <n v="1"/>
    <s v="9"/>
    <s v="9"/>
    <n v="0"/>
    <n v="0"/>
    <n v="0"/>
    <n v="0"/>
    <n v="0"/>
    <n v="0"/>
    <n v="22"/>
    <n v="100"/>
    <n v="22"/>
  </r>
  <r>
    <s v="longfellowjean"/>
    <s v="vabvox"/>
    <m/>
    <m/>
    <m/>
    <m/>
    <m/>
    <m/>
    <m/>
    <m/>
    <s v="No"/>
    <n v="155"/>
    <m/>
    <m/>
    <x v="0"/>
    <d v="2019-02-12T18:46:44.000"/>
    <s v="RT @VABVOX: #HillaryClinton got more votes than anyone in US history except Obama 2008._x000a_The election was subverted--there's an actual inves…"/>
    <m/>
    <m/>
    <x v="37"/>
    <m/>
    <s v="http://pbs.twimg.com/profile_images/861601187048689664/kbBfnQ9k_normal.jpg"/>
    <x v="141"/>
    <s v="https://twitter.com/#!/longfellowjean/status/1095393787029979136"/>
    <m/>
    <m/>
    <s v="1095393787029979136"/>
    <m/>
    <b v="0"/>
    <n v="0"/>
    <s v=""/>
    <b v="1"/>
    <s v="en"/>
    <m/>
    <s v="1095363496802504704"/>
    <b v="0"/>
    <n v="43"/>
    <s v="1095393560717918209"/>
    <s v="Twitter Web Client"/>
    <b v="0"/>
    <s v="1095393560717918209"/>
    <s v="Tweet"/>
    <n v="0"/>
    <n v="0"/>
    <m/>
    <m/>
    <m/>
    <m/>
    <m/>
    <m/>
    <m/>
    <m/>
    <n v="1"/>
    <s v="2"/>
    <s v="2"/>
    <n v="0"/>
    <n v="0"/>
    <n v="0"/>
    <n v="0"/>
    <n v="0"/>
    <n v="0"/>
    <n v="22"/>
    <n v="100"/>
    <n v="22"/>
  </r>
  <r>
    <s v="eledyard"/>
    <s v="vabvox"/>
    <m/>
    <m/>
    <m/>
    <m/>
    <m/>
    <m/>
    <m/>
    <m/>
    <s v="No"/>
    <n v="156"/>
    <m/>
    <m/>
    <x v="0"/>
    <d v="2019-02-12T18:46:55.000"/>
    <s v="RT @VABVOX: #HillaryClinton got more votes than anyone in US history except Obama 2008._x000a_The election was subverted--there's an actual inves…"/>
    <m/>
    <m/>
    <x v="37"/>
    <m/>
    <s v="http://pbs.twimg.com/profile_images/843627590485262337/f2G4DofY_normal.jpg"/>
    <x v="142"/>
    <s v="https://twitter.com/#!/eledyard/status/1095393829723799552"/>
    <m/>
    <m/>
    <s v="1095393829723799552"/>
    <m/>
    <b v="0"/>
    <n v="0"/>
    <s v=""/>
    <b v="1"/>
    <s v="en"/>
    <m/>
    <s v="1095363496802504704"/>
    <b v="0"/>
    <n v="43"/>
    <s v="1095393560717918209"/>
    <s v="Twitter for iPhone"/>
    <b v="0"/>
    <s v="1095393560717918209"/>
    <s v="Tweet"/>
    <n v="0"/>
    <n v="0"/>
    <m/>
    <m/>
    <m/>
    <m/>
    <m/>
    <m/>
    <m/>
    <m/>
    <n v="1"/>
    <s v="2"/>
    <s v="2"/>
    <n v="0"/>
    <n v="0"/>
    <n v="0"/>
    <n v="0"/>
    <n v="0"/>
    <n v="0"/>
    <n v="22"/>
    <n v="100"/>
    <n v="22"/>
  </r>
  <r>
    <s v="ssteidle6"/>
    <s v="vabvox"/>
    <m/>
    <m/>
    <m/>
    <m/>
    <m/>
    <m/>
    <m/>
    <m/>
    <s v="No"/>
    <n v="157"/>
    <m/>
    <m/>
    <x v="0"/>
    <d v="2019-02-12T18:47:23.000"/>
    <s v="RT @VABVOX: #HillaryClinton got more votes than anyone in US history except Obama 2008._x000a_The election was subverted--there's an actual inves…"/>
    <m/>
    <m/>
    <x v="37"/>
    <m/>
    <s v="http://pbs.twimg.com/profile_images/884587937156939776/fQSBvtDY_normal.jpg"/>
    <x v="143"/>
    <s v="https://twitter.com/#!/ssteidle6/status/1095393949668143104"/>
    <m/>
    <m/>
    <s v="1095393949668143104"/>
    <m/>
    <b v="0"/>
    <n v="0"/>
    <s v=""/>
    <b v="1"/>
    <s v="en"/>
    <m/>
    <s v="1095363496802504704"/>
    <b v="0"/>
    <n v="43"/>
    <s v="1095393560717918209"/>
    <s v="Twitter for Android"/>
    <b v="0"/>
    <s v="1095393560717918209"/>
    <s v="Tweet"/>
    <n v="0"/>
    <n v="0"/>
    <m/>
    <m/>
    <m/>
    <m/>
    <m/>
    <m/>
    <m/>
    <m/>
    <n v="1"/>
    <s v="2"/>
    <s v="2"/>
    <n v="0"/>
    <n v="0"/>
    <n v="0"/>
    <n v="0"/>
    <n v="0"/>
    <n v="0"/>
    <n v="22"/>
    <n v="100"/>
    <n v="22"/>
  </r>
  <r>
    <s v="katceccotti"/>
    <s v="vabvox"/>
    <m/>
    <m/>
    <m/>
    <m/>
    <m/>
    <m/>
    <m/>
    <m/>
    <s v="No"/>
    <n v="158"/>
    <m/>
    <m/>
    <x v="0"/>
    <d v="2019-02-12T18:47:45.000"/>
    <s v="RT @VABVOX: #HillaryClinton got more votes than anyone in US history except Obama 2008._x000a_The election was subverted--there's an actual inves…"/>
    <m/>
    <m/>
    <x v="37"/>
    <m/>
    <s v="http://pbs.twimg.com/profile_images/1083697793611505665/BS1Kx_xa_normal.jpg"/>
    <x v="144"/>
    <s v="https://twitter.com/#!/katceccotti/status/1095394039451582464"/>
    <m/>
    <m/>
    <s v="1095394039451582464"/>
    <m/>
    <b v="0"/>
    <n v="0"/>
    <s v=""/>
    <b v="1"/>
    <s v="en"/>
    <m/>
    <s v="1095363496802504704"/>
    <b v="0"/>
    <n v="43"/>
    <s v="1095393560717918209"/>
    <s v="Twitter for Android"/>
    <b v="0"/>
    <s v="1095393560717918209"/>
    <s v="Tweet"/>
    <n v="0"/>
    <n v="0"/>
    <m/>
    <m/>
    <m/>
    <m/>
    <m/>
    <m/>
    <m/>
    <m/>
    <n v="1"/>
    <s v="2"/>
    <s v="2"/>
    <n v="0"/>
    <n v="0"/>
    <n v="0"/>
    <n v="0"/>
    <n v="0"/>
    <n v="0"/>
    <n v="22"/>
    <n v="100"/>
    <n v="22"/>
  </r>
  <r>
    <s v="dardyer"/>
    <s v="vabvox"/>
    <m/>
    <m/>
    <m/>
    <m/>
    <m/>
    <m/>
    <m/>
    <m/>
    <s v="No"/>
    <n v="159"/>
    <m/>
    <m/>
    <x v="0"/>
    <d v="2019-02-12T18:47:56.000"/>
    <s v="RT @VABVOX: #HillaryClinton got more votes than anyone in US history except Obama 2008._x000a_The election was subverted--there's an actual inves…"/>
    <m/>
    <m/>
    <x v="37"/>
    <m/>
    <s v="http://pbs.twimg.com/profile_images/896973584505204736/Qdlx_WIk_normal.jpg"/>
    <x v="145"/>
    <s v="https://twitter.com/#!/dardyer/status/1095394086348091392"/>
    <m/>
    <m/>
    <s v="1095394086348091392"/>
    <m/>
    <b v="0"/>
    <n v="0"/>
    <s v=""/>
    <b v="1"/>
    <s v="en"/>
    <m/>
    <s v="1095363496802504704"/>
    <b v="0"/>
    <n v="43"/>
    <s v="1095393560717918209"/>
    <s v="Twitter for iPhone"/>
    <b v="0"/>
    <s v="1095393560717918209"/>
    <s v="Tweet"/>
    <n v="0"/>
    <n v="0"/>
    <m/>
    <m/>
    <m/>
    <m/>
    <m/>
    <m/>
    <m/>
    <m/>
    <n v="1"/>
    <s v="2"/>
    <s v="2"/>
    <n v="0"/>
    <n v="0"/>
    <n v="0"/>
    <n v="0"/>
    <n v="0"/>
    <n v="0"/>
    <n v="22"/>
    <n v="100"/>
    <n v="22"/>
  </r>
  <r>
    <s v="sexygirl798"/>
    <s v="vabvox"/>
    <m/>
    <m/>
    <m/>
    <m/>
    <m/>
    <m/>
    <m/>
    <m/>
    <s v="No"/>
    <n v="160"/>
    <m/>
    <m/>
    <x v="0"/>
    <d v="2019-02-12T18:50:32.000"/>
    <s v="RT @VABVOX: #HillaryClinton got more votes than anyone in US history except Obama 2008._x000a_The election was subverted--there's an actual inves…"/>
    <m/>
    <m/>
    <x v="37"/>
    <m/>
    <s v="http://pbs.twimg.com/profile_images/1082815479683694595/3aZNG8s8_normal.jpg"/>
    <x v="146"/>
    <s v="https://twitter.com/#!/sexygirl798/status/1095394739501916162"/>
    <m/>
    <m/>
    <s v="1095394739501916162"/>
    <m/>
    <b v="0"/>
    <n v="0"/>
    <s v=""/>
    <b v="1"/>
    <s v="en"/>
    <m/>
    <s v="1095363496802504704"/>
    <b v="0"/>
    <n v="43"/>
    <s v="1095393560717918209"/>
    <s v="Twitter for Android"/>
    <b v="0"/>
    <s v="1095393560717918209"/>
    <s v="Tweet"/>
    <n v="0"/>
    <n v="0"/>
    <m/>
    <m/>
    <m/>
    <m/>
    <m/>
    <m/>
    <m/>
    <m/>
    <n v="1"/>
    <s v="2"/>
    <s v="2"/>
    <n v="0"/>
    <n v="0"/>
    <n v="0"/>
    <n v="0"/>
    <n v="0"/>
    <n v="0"/>
    <n v="22"/>
    <n v="100"/>
    <n v="22"/>
  </r>
  <r>
    <s v="rteest42"/>
    <s v="vabvox"/>
    <m/>
    <m/>
    <m/>
    <m/>
    <m/>
    <m/>
    <m/>
    <m/>
    <s v="No"/>
    <n v="161"/>
    <m/>
    <m/>
    <x v="0"/>
    <d v="2019-02-12T18:52:13.000"/>
    <s v="RT @VABVOX: #HillaryClinton got more votes than anyone in US history except Obama 2008._x000a_The election was subverted--there's an actual inves…"/>
    <m/>
    <m/>
    <x v="37"/>
    <m/>
    <s v="http://pbs.twimg.com/profile_images/638115934612385793/gNYoWNiy_normal.jpg"/>
    <x v="147"/>
    <s v="https://twitter.com/#!/rteest42/status/1095395164221259776"/>
    <m/>
    <m/>
    <s v="1095395164221259776"/>
    <m/>
    <b v="0"/>
    <n v="0"/>
    <s v=""/>
    <b v="1"/>
    <s v="en"/>
    <m/>
    <s v="1095363496802504704"/>
    <b v="0"/>
    <n v="43"/>
    <s v="1095393560717918209"/>
    <s v="Twitter for iPhone"/>
    <b v="0"/>
    <s v="1095393560717918209"/>
    <s v="Tweet"/>
    <n v="0"/>
    <n v="0"/>
    <m/>
    <m/>
    <m/>
    <m/>
    <m/>
    <m/>
    <m/>
    <m/>
    <n v="1"/>
    <s v="2"/>
    <s v="2"/>
    <n v="0"/>
    <n v="0"/>
    <n v="0"/>
    <n v="0"/>
    <n v="0"/>
    <n v="0"/>
    <n v="22"/>
    <n v="100"/>
    <n v="22"/>
  </r>
  <r>
    <s v="tinamorphis"/>
    <s v="vabvox"/>
    <m/>
    <m/>
    <m/>
    <m/>
    <m/>
    <m/>
    <m/>
    <m/>
    <s v="No"/>
    <n v="162"/>
    <m/>
    <m/>
    <x v="0"/>
    <d v="2019-02-12T18:54:19.000"/>
    <s v="RT @VABVOX: #HillaryClinton got more votes than anyone in US history except Obama 2008._x000a_The election was subverted--there's an actual inves…"/>
    <m/>
    <m/>
    <x v="37"/>
    <m/>
    <s v="http://pbs.twimg.com/profile_images/1069605608171565056/euMUv1cj_normal.jpg"/>
    <x v="148"/>
    <s v="https://twitter.com/#!/tinamorphis/status/1095395694561644544"/>
    <m/>
    <m/>
    <s v="1095395694561644544"/>
    <m/>
    <b v="0"/>
    <n v="0"/>
    <s v=""/>
    <b v="1"/>
    <s v="en"/>
    <m/>
    <s v="1095363496802504704"/>
    <b v="0"/>
    <n v="43"/>
    <s v="1095393560717918209"/>
    <s v="Twitter for Android"/>
    <b v="0"/>
    <s v="1095393560717918209"/>
    <s v="Tweet"/>
    <n v="0"/>
    <n v="0"/>
    <m/>
    <m/>
    <m/>
    <m/>
    <m/>
    <m/>
    <m/>
    <m/>
    <n v="1"/>
    <s v="2"/>
    <s v="2"/>
    <n v="0"/>
    <n v="0"/>
    <n v="0"/>
    <n v="0"/>
    <n v="0"/>
    <n v="0"/>
    <n v="22"/>
    <n v="100"/>
    <n v="22"/>
  </r>
  <r>
    <s v="black_cat46"/>
    <s v="vabvox"/>
    <m/>
    <m/>
    <m/>
    <m/>
    <m/>
    <m/>
    <m/>
    <m/>
    <s v="No"/>
    <n v="163"/>
    <m/>
    <m/>
    <x v="0"/>
    <d v="2019-02-12T18:55:38.000"/>
    <s v="RT @VABVOX: #HillaryClinton got more votes than anyone in US history except Obama 2008._x000a_The election was subverted--there's an actual inves…"/>
    <m/>
    <m/>
    <x v="37"/>
    <m/>
    <s v="http://pbs.twimg.com/profile_images/2856735447/c3030a37989e0af8d977af07a0752e9e_normal.jpeg"/>
    <x v="149"/>
    <s v="https://twitter.com/#!/black_cat46/status/1095396024158425090"/>
    <m/>
    <m/>
    <s v="1095396024158425090"/>
    <m/>
    <b v="0"/>
    <n v="0"/>
    <s v=""/>
    <b v="1"/>
    <s v="en"/>
    <m/>
    <s v="1095363496802504704"/>
    <b v="0"/>
    <n v="43"/>
    <s v="1095393560717918209"/>
    <s v="Twitter for iPhone"/>
    <b v="0"/>
    <s v="1095393560717918209"/>
    <s v="Tweet"/>
    <n v="0"/>
    <n v="0"/>
    <m/>
    <m/>
    <m/>
    <m/>
    <m/>
    <m/>
    <m/>
    <m/>
    <n v="1"/>
    <s v="2"/>
    <s v="2"/>
    <n v="0"/>
    <n v="0"/>
    <n v="0"/>
    <n v="0"/>
    <n v="0"/>
    <n v="0"/>
    <n v="22"/>
    <n v="100"/>
    <n v="22"/>
  </r>
  <r>
    <s v="therealbigdiehl"/>
    <s v="vabvox"/>
    <m/>
    <m/>
    <m/>
    <m/>
    <m/>
    <m/>
    <m/>
    <m/>
    <s v="No"/>
    <n v="164"/>
    <m/>
    <m/>
    <x v="0"/>
    <d v="2019-02-12T18:56:24.000"/>
    <s v="RT @VABVOX: #HillaryClinton got more votes than anyone in US history except Obama 2008._x000a_The election was subverted--there's an actual inves…"/>
    <m/>
    <m/>
    <x v="37"/>
    <m/>
    <s v="http://pbs.twimg.com/profile_images/1021893654183464961/JZK9dGxY_normal.jpg"/>
    <x v="150"/>
    <s v="https://twitter.com/#!/therealbigdiehl/status/1095396218576879616"/>
    <m/>
    <m/>
    <s v="1095396218576879616"/>
    <m/>
    <b v="0"/>
    <n v="0"/>
    <s v=""/>
    <b v="1"/>
    <s v="en"/>
    <m/>
    <s v="1095363496802504704"/>
    <b v="0"/>
    <n v="43"/>
    <s v="1095393560717918209"/>
    <s v="Twitter for Android"/>
    <b v="0"/>
    <s v="1095393560717918209"/>
    <s v="Tweet"/>
    <n v="0"/>
    <n v="0"/>
    <m/>
    <m/>
    <m/>
    <m/>
    <m/>
    <m/>
    <m/>
    <m/>
    <n v="1"/>
    <s v="2"/>
    <s v="2"/>
    <n v="0"/>
    <n v="0"/>
    <n v="0"/>
    <n v="0"/>
    <n v="0"/>
    <n v="0"/>
    <n v="22"/>
    <n v="100"/>
    <n v="22"/>
  </r>
  <r>
    <s v="morganarae"/>
    <s v="vabvox"/>
    <m/>
    <m/>
    <m/>
    <m/>
    <m/>
    <m/>
    <m/>
    <m/>
    <s v="No"/>
    <n v="165"/>
    <m/>
    <m/>
    <x v="0"/>
    <d v="2019-02-12T18:56:34.000"/>
    <s v="RT @VABVOX: #HillaryClinton got more votes than anyone in US history except Obama 2008._x000a_The election was subverted--there's an actual inves…"/>
    <m/>
    <m/>
    <x v="37"/>
    <m/>
    <s v="http://pbs.twimg.com/profile_images/1073123880376528896/nPk69nAc_normal.jpg"/>
    <x v="151"/>
    <s v="https://twitter.com/#!/morganarae/status/1095396261463699456"/>
    <m/>
    <m/>
    <s v="1095396261463699456"/>
    <m/>
    <b v="0"/>
    <n v="0"/>
    <s v=""/>
    <b v="1"/>
    <s v="en"/>
    <m/>
    <s v="1095363496802504704"/>
    <b v="0"/>
    <n v="43"/>
    <s v="1095393560717918209"/>
    <s v="Twitter for iPhone"/>
    <b v="0"/>
    <s v="1095393560717918209"/>
    <s v="Tweet"/>
    <n v="0"/>
    <n v="0"/>
    <m/>
    <m/>
    <m/>
    <m/>
    <m/>
    <m/>
    <m/>
    <m/>
    <n v="1"/>
    <s v="2"/>
    <s v="2"/>
    <n v="0"/>
    <n v="0"/>
    <n v="0"/>
    <n v="0"/>
    <n v="0"/>
    <n v="0"/>
    <n v="22"/>
    <n v="100"/>
    <n v="22"/>
  </r>
  <r>
    <s v="jets21027"/>
    <s v="vabvox"/>
    <m/>
    <m/>
    <m/>
    <m/>
    <m/>
    <m/>
    <m/>
    <m/>
    <s v="No"/>
    <n v="166"/>
    <m/>
    <m/>
    <x v="0"/>
    <d v="2019-02-12T18:57:14.000"/>
    <s v="RT @VABVOX: #HillaryClinton got more votes than anyone in US history except Obama 2008._x000a_The election was subverted--there's an actual inves…"/>
    <m/>
    <m/>
    <x v="37"/>
    <m/>
    <s v="http://pbs.twimg.com/profile_images/1095856226712342529/cxpMF9qs_normal.jpg"/>
    <x v="152"/>
    <s v="https://twitter.com/#!/jets21027/status/1095396429634461698"/>
    <m/>
    <m/>
    <s v="1095396429634461698"/>
    <m/>
    <b v="0"/>
    <n v="0"/>
    <s v=""/>
    <b v="1"/>
    <s v="en"/>
    <m/>
    <s v="1095363496802504704"/>
    <b v="0"/>
    <n v="43"/>
    <s v="1095393560717918209"/>
    <s v="Twitter for iPad"/>
    <b v="0"/>
    <s v="1095393560717918209"/>
    <s v="Tweet"/>
    <n v="0"/>
    <n v="0"/>
    <m/>
    <m/>
    <m/>
    <m/>
    <m/>
    <m/>
    <m/>
    <m/>
    <n v="1"/>
    <s v="2"/>
    <s v="2"/>
    <n v="0"/>
    <n v="0"/>
    <n v="0"/>
    <n v="0"/>
    <n v="0"/>
    <n v="0"/>
    <n v="22"/>
    <n v="100"/>
    <n v="22"/>
  </r>
  <r>
    <s v="katestewartacts"/>
    <s v="vabvox"/>
    <m/>
    <m/>
    <m/>
    <m/>
    <m/>
    <m/>
    <m/>
    <m/>
    <s v="No"/>
    <n v="167"/>
    <m/>
    <m/>
    <x v="0"/>
    <d v="2019-02-12T18:59:12.000"/>
    <s v="RT @VABVOX: #HillaryClinton got more votes than anyone in US history except Obama 2008._x000a_The election was subverted--there's an actual inves…"/>
    <m/>
    <m/>
    <x v="37"/>
    <m/>
    <s v="http://pbs.twimg.com/profile_images/687561299010535424/zo7WBuwf_normal.jpg"/>
    <x v="153"/>
    <s v="https://twitter.com/#!/katestewartacts/status/1095396923765272576"/>
    <m/>
    <m/>
    <s v="1095396923765272576"/>
    <m/>
    <b v="0"/>
    <n v="0"/>
    <s v=""/>
    <b v="1"/>
    <s v="en"/>
    <m/>
    <s v="1095363496802504704"/>
    <b v="0"/>
    <n v="43"/>
    <s v="1095393560717918209"/>
    <s v="Twitter Web Client"/>
    <b v="0"/>
    <s v="1095393560717918209"/>
    <s v="Tweet"/>
    <n v="0"/>
    <n v="0"/>
    <m/>
    <m/>
    <m/>
    <m/>
    <m/>
    <m/>
    <m/>
    <m/>
    <n v="1"/>
    <s v="2"/>
    <s v="2"/>
    <n v="0"/>
    <n v="0"/>
    <n v="0"/>
    <n v="0"/>
    <n v="0"/>
    <n v="0"/>
    <n v="22"/>
    <n v="100"/>
    <n v="22"/>
  </r>
  <r>
    <s v="seajay603"/>
    <s v="vabvox"/>
    <m/>
    <m/>
    <m/>
    <m/>
    <m/>
    <m/>
    <m/>
    <m/>
    <s v="No"/>
    <n v="168"/>
    <m/>
    <m/>
    <x v="0"/>
    <d v="2019-02-12T19:03:35.000"/>
    <s v="RT @VABVOX: #HillaryClinton got more votes than anyone in US history except Obama 2008._x000a_The election was subverted--there's an actual inves…"/>
    <m/>
    <m/>
    <x v="37"/>
    <m/>
    <s v="http://pbs.twimg.com/profile_images/990247972276506624/77ZbP2j3_normal.jpg"/>
    <x v="154"/>
    <s v="https://twitter.com/#!/seajay603/status/1095398027374792707"/>
    <m/>
    <m/>
    <s v="1095398027374792707"/>
    <m/>
    <b v="0"/>
    <n v="0"/>
    <s v=""/>
    <b v="1"/>
    <s v="en"/>
    <m/>
    <s v="1095363496802504704"/>
    <b v="0"/>
    <n v="43"/>
    <s v="1095393560717918209"/>
    <s v="Twitter for iPhone"/>
    <b v="0"/>
    <s v="1095393560717918209"/>
    <s v="Tweet"/>
    <n v="0"/>
    <n v="0"/>
    <m/>
    <m/>
    <m/>
    <m/>
    <m/>
    <m/>
    <m/>
    <m/>
    <n v="1"/>
    <s v="2"/>
    <s v="2"/>
    <n v="0"/>
    <n v="0"/>
    <n v="0"/>
    <n v="0"/>
    <n v="0"/>
    <n v="0"/>
    <n v="22"/>
    <n v="100"/>
    <n v="22"/>
  </r>
  <r>
    <s v="emilyiwan"/>
    <s v="rebeccafitzhugh"/>
    <m/>
    <m/>
    <m/>
    <m/>
    <m/>
    <m/>
    <m/>
    <m/>
    <s v="No"/>
    <n v="169"/>
    <m/>
    <m/>
    <x v="0"/>
    <d v="2019-02-12T19:06:35.000"/>
    <s v="RT @rubrikInc: The self-service approach to IT can make lifecycle management a challenge. @RebeccaFitzhugh explains how using a modern API-…"/>
    <m/>
    <m/>
    <x v="3"/>
    <m/>
    <s v="http://pbs.twimg.com/profile_images/2852296978/1aa0895acded6d4d18b8be83792a26e7_normal.jpeg"/>
    <x v="155"/>
    <s v="https://twitter.com/#!/emilyiwan/status/1095398779979587584"/>
    <m/>
    <m/>
    <s v="1095398779979587584"/>
    <m/>
    <b v="0"/>
    <n v="0"/>
    <s v=""/>
    <b v="0"/>
    <s v="en"/>
    <m/>
    <s v=""/>
    <b v="0"/>
    <n v="3"/>
    <s v="1095341516870934529"/>
    <s v="Twitter Web Client"/>
    <b v="0"/>
    <s v="1095341516870934529"/>
    <s v="Tweet"/>
    <n v="0"/>
    <n v="0"/>
    <m/>
    <m/>
    <m/>
    <m/>
    <m/>
    <m/>
    <m/>
    <m/>
    <n v="1"/>
    <s v="11"/>
    <s v="11"/>
    <m/>
    <m/>
    <m/>
    <m/>
    <m/>
    <m/>
    <m/>
    <m/>
    <m/>
  </r>
  <r>
    <s v="scorpionqueentx"/>
    <s v="vabvox"/>
    <m/>
    <m/>
    <m/>
    <m/>
    <m/>
    <m/>
    <m/>
    <m/>
    <s v="No"/>
    <n v="171"/>
    <m/>
    <m/>
    <x v="0"/>
    <d v="2019-02-12T19:08:37.000"/>
    <s v="RT @VABVOX: #HillaryClinton got more votes than anyone in US history except Obama 2008._x000a_The election was subverted--there's an actual inves…"/>
    <m/>
    <m/>
    <x v="37"/>
    <m/>
    <s v="http://pbs.twimg.com/profile_images/1087556195987148800/puJiV9z0_normal.jpg"/>
    <x v="156"/>
    <s v="https://twitter.com/#!/scorpionqueentx/status/1095399292557238272"/>
    <m/>
    <m/>
    <s v="1095399292557238272"/>
    <m/>
    <b v="0"/>
    <n v="0"/>
    <s v=""/>
    <b v="1"/>
    <s v="en"/>
    <m/>
    <s v="1095363496802504704"/>
    <b v="0"/>
    <n v="43"/>
    <s v="1095393560717918209"/>
    <s v="Twitter for iPhone"/>
    <b v="0"/>
    <s v="1095393560717918209"/>
    <s v="Tweet"/>
    <n v="0"/>
    <n v="0"/>
    <m/>
    <m/>
    <m/>
    <m/>
    <m/>
    <m/>
    <m/>
    <m/>
    <n v="1"/>
    <s v="2"/>
    <s v="2"/>
    <n v="0"/>
    <n v="0"/>
    <n v="0"/>
    <n v="0"/>
    <n v="0"/>
    <n v="0"/>
    <n v="22"/>
    <n v="100"/>
    <n v="22"/>
  </r>
  <r>
    <s v="sandysnoble63"/>
    <s v="vabvox"/>
    <m/>
    <m/>
    <m/>
    <m/>
    <m/>
    <m/>
    <m/>
    <m/>
    <s v="No"/>
    <n v="172"/>
    <m/>
    <m/>
    <x v="0"/>
    <d v="2019-02-12T19:09:59.000"/>
    <s v="RT @VABVOX: #HillaryClinton got more votes than anyone in US history except Obama 2008._x000a_The election was subverted--there's an actual inves…"/>
    <m/>
    <m/>
    <x v="37"/>
    <m/>
    <s v="http://pbs.twimg.com/profile_images/1052737015500992512/3OBVjKKa_normal.jpg"/>
    <x v="157"/>
    <s v="https://twitter.com/#!/sandysnoble63/status/1095399635286401026"/>
    <m/>
    <m/>
    <s v="1095399635286401026"/>
    <m/>
    <b v="0"/>
    <n v="0"/>
    <s v=""/>
    <b v="1"/>
    <s v="en"/>
    <m/>
    <s v="1095363496802504704"/>
    <b v="0"/>
    <n v="43"/>
    <s v="1095393560717918209"/>
    <s v="Twitter for iPhone"/>
    <b v="0"/>
    <s v="1095393560717918209"/>
    <s v="Tweet"/>
    <n v="0"/>
    <n v="0"/>
    <m/>
    <m/>
    <m/>
    <m/>
    <m/>
    <m/>
    <m/>
    <m/>
    <n v="1"/>
    <s v="2"/>
    <s v="2"/>
    <n v="0"/>
    <n v="0"/>
    <n v="0"/>
    <n v="0"/>
    <n v="0"/>
    <n v="0"/>
    <n v="22"/>
    <n v="100"/>
    <n v="22"/>
  </r>
  <r>
    <s v="freeandclear1"/>
    <s v="vabvox"/>
    <m/>
    <m/>
    <m/>
    <m/>
    <m/>
    <m/>
    <m/>
    <m/>
    <s v="No"/>
    <n v="173"/>
    <m/>
    <m/>
    <x v="0"/>
    <d v="2019-02-12T19:17:11.000"/>
    <s v="RT @VABVOX: #HillaryClinton got more votes than anyone in US history except Obama 2008._x000a_The election was subverted--there's an actual inves…"/>
    <m/>
    <m/>
    <x v="37"/>
    <m/>
    <s v="http://pbs.twimg.com/profile_images/1090092102313299968/5P1LgmPf_normal.jpg"/>
    <x v="158"/>
    <s v="https://twitter.com/#!/freeandclear1/status/1095401447527567360"/>
    <m/>
    <m/>
    <s v="1095401447527567360"/>
    <m/>
    <b v="0"/>
    <n v="0"/>
    <s v=""/>
    <b v="1"/>
    <s v="en"/>
    <m/>
    <s v="1095363496802504704"/>
    <b v="0"/>
    <n v="43"/>
    <s v="1095393560717918209"/>
    <s v="Twitter for Android"/>
    <b v="0"/>
    <s v="1095393560717918209"/>
    <s v="Tweet"/>
    <n v="0"/>
    <n v="0"/>
    <m/>
    <m/>
    <m/>
    <m/>
    <m/>
    <m/>
    <m/>
    <m/>
    <n v="1"/>
    <s v="2"/>
    <s v="2"/>
    <n v="0"/>
    <n v="0"/>
    <n v="0"/>
    <n v="0"/>
    <n v="0"/>
    <n v="0"/>
    <n v="22"/>
    <n v="100"/>
    <n v="22"/>
  </r>
  <r>
    <s v="mbmarbon"/>
    <s v="vabvox"/>
    <m/>
    <m/>
    <m/>
    <m/>
    <m/>
    <m/>
    <m/>
    <m/>
    <s v="No"/>
    <n v="174"/>
    <m/>
    <m/>
    <x v="0"/>
    <d v="2019-02-12T19:19:39.000"/>
    <s v="RT @VABVOX: #HillaryClinton got more votes than anyone in US history except Obama 2008._x000a_The election was subverted--there's an actual inves…"/>
    <m/>
    <m/>
    <x v="37"/>
    <m/>
    <s v="http://pbs.twimg.com/profile_images/1079798927912828928/gfwrk6eh_normal.jpg"/>
    <x v="159"/>
    <s v="https://twitter.com/#!/mbmarbon/status/1095402067093524480"/>
    <m/>
    <m/>
    <s v="1095402067093524480"/>
    <m/>
    <b v="0"/>
    <n v="0"/>
    <s v=""/>
    <b v="1"/>
    <s v="en"/>
    <m/>
    <s v="1095363496802504704"/>
    <b v="0"/>
    <n v="43"/>
    <s v="1095393560717918209"/>
    <s v="Twitter for iPad"/>
    <b v="0"/>
    <s v="1095393560717918209"/>
    <s v="Tweet"/>
    <n v="0"/>
    <n v="0"/>
    <m/>
    <m/>
    <m/>
    <m/>
    <m/>
    <m/>
    <m/>
    <m/>
    <n v="1"/>
    <s v="2"/>
    <s v="2"/>
    <n v="0"/>
    <n v="0"/>
    <n v="0"/>
    <n v="0"/>
    <n v="0"/>
    <n v="0"/>
    <n v="22"/>
    <n v="100"/>
    <n v="22"/>
  </r>
  <r>
    <s v="ememwilson123"/>
    <s v="vabvox"/>
    <m/>
    <m/>
    <m/>
    <m/>
    <m/>
    <m/>
    <m/>
    <m/>
    <s v="No"/>
    <n v="175"/>
    <m/>
    <m/>
    <x v="0"/>
    <d v="2019-02-12T19:21:32.000"/>
    <s v="RT @VABVOX: #HillaryClinton got more votes than anyone in US history except Obama 2008._x000a_The election was subverted--there's an actual inves…"/>
    <m/>
    <m/>
    <x v="37"/>
    <m/>
    <s v="http://pbs.twimg.com/profile_images/994045270253035521/Lp0NcKRp_normal.jpg"/>
    <x v="160"/>
    <s v="https://twitter.com/#!/ememwilson123/status/1095402541498724358"/>
    <m/>
    <m/>
    <s v="1095402541498724358"/>
    <m/>
    <b v="0"/>
    <n v="0"/>
    <s v=""/>
    <b v="1"/>
    <s v="en"/>
    <m/>
    <s v="1095363496802504704"/>
    <b v="0"/>
    <n v="43"/>
    <s v="1095393560717918209"/>
    <s v="Twitter for iPhone"/>
    <b v="0"/>
    <s v="1095393560717918209"/>
    <s v="Tweet"/>
    <n v="0"/>
    <n v="0"/>
    <m/>
    <m/>
    <m/>
    <m/>
    <m/>
    <m/>
    <m/>
    <m/>
    <n v="1"/>
    <s v="2"/>
    <s v="2"/>
    <n v="0"/>
    <n v="0"/>
    <n v="0"/>
    <n v="0"/>
    <n v="0"/>
    <n v="0"/>
    <n v="22"/>
    <n v="100"/>
    <n v="22"/>
  </r>
  <r>
    <s v="markwwilsonmd"/>
    <s v="vabvox"/>
    <m/>
    <m/>
    <m/>
    <m/>
    <m/>
    <m/>
    <m/>
    <m/>
    <s v="No"/>
    <n v="176"/>
    <m/>
    <m/>
    <x v="0"/>
    <d v="2019-02-12T19:31:51.000"/>
    <s v="RT @VABVOX: #HillaryClinton got more votes than anyone in US history except Obama 2008._x000a_The election was subverted--there's an actual inves…"/>
    <m/>
    <m/>
    <x v="37"/>
    <m/>
    <s v="http://pbs.twimg.com/profile_images/1091461520423350272/Ls0Lzxhd_normal.jpg"/>
    <x v="161"/>
    <s v="https://twitter.com/#!/markwwilsonmd/status/1095405138133639169"/>
    <m/>
    <m/>
    <s v="1095405138133639169"/>
    <m/>
    <b v="0"/>
    <n v="0"/>
    <s v=""/>
    <b v="1"/>
    <s v="en"/>
    <m/>
    <s v="1095363496802504704"/>
    <b v="0"/>
    <n v="43"/>
    <s v="1095393560717918209"/>
    <s v="Twitter Web Client"/>
    <b v="0"/>
    <s v="1095393560717918209"/>
    <s v="Tweet"/>
    <n v="0"/>
    <n v="0"/>
    <m/>
    <m/>
    <m/>
    <m/>
    <m/>
    <m/>
    <m/>
    <m/>
    <n v="1"/>
    <s v="2"/>
    <s v="2"/>
    <n v="0"/>
    <n v="0"/>
    <n v="0"/>
    <n v="0"/>
    <n v="0"/>
    <n v="0"/>
    <n v="22"/>
    <n v="100"/>
    <n v="22"/>
  </r>
  <r>
    <s v="melanielybarger"/>
    <s v="vabvox"/>
    <m/>
    <m/>
    <m/>
    <m/>
    <m/>
    <m/>
    <m/>
    <m/>
    <s v="No"/>
    <n v="177"/>
    <m/>
    <m/>
    <x v="0"/>
    <d v="2019-02-12T19:32:03.000"/>
    <s v="RT @VABVOX: #HillaryClinton got more votes than anyone in US history except Obama 2008._x000a_The election was subverted--there's an actual inves…"/>
    <m/>
    <m/>
    <x v="37"/>
    <m/>
    <s v="http://pbs.twimg.com/profile_images/995373132520329217/lpfZP0kM_normal.jpg"/>
    <x v="162"/>
    <s v="https://twitter.com/#!/melanielybarger/status/1095405191015337989"/>
    <m/>
    <m/>
    <s v="1095405191015337989"/>
    <m/>
    <b v="0"/>
    <n v="0"/>
    <s v=""/>
    <b v="1"/>
    <s v="en"/>
    <m/>
    <s v="1095363496802504704"/>
    <b v="0"/>
    <n v="43"/>
    <s v="1095393560717918209"/>
    <s v="Twitter Web Client"/>
    <b v="0"/>
    <s v="1095393560717918209"/>
    <s v="Tweet"/>
    <n v="0"/>
    <n v="0"/>
    <m/>
    <m/>
    <m/>
    <m/>
    <m/>
    <m/>
    <m/>
    <m/>
    <n v="1"/>
    <s v="2"/>
    <s v="2"/>
    <n v="0"/>
    <n v="0"/>
    <n v="0"/>
    <n v="0"/>
    <n v="0"/>
    <n v="0"/>
    <n v="22"/>
    <n v="100"/>
    <n v="22"/>
  </r>
  <r>
    <s v="nestedhome"/>
    <s v="vabvox"/>
    <m/>
    <m/>
    <m/>
    <m/>
    <m/>
    <m/>
    <m/>
    <m/>
    <s v="No"/>
    <n v="178"/>
    <m/>
    <m/>
    <x v="0"/>
    <d v="2019-02-12T19:39:09.000"/>
    <s v="RT @VABVOX: #HillaryClinton got more votes than anyone in US history except Obama 2008._x000a_The election was subverted--there's an actual inves…"/>
    <m/>
    <m/>
    <x v="37"/>
    <m/>
    <s v="http://pbs.twimg.com/profile_images/284207508/nested-icon_normal.jpg"/>
    <x v="163"/>
    <s v="https://twitter.com/#!/nestedhome/status/1095406977239445505"/>
    <m/>
    <m/>
    <s v="1095406977239445505"/>
    <m/>
    <b v="0"/>
    <n v="0"/>
    <s v=""/>
    <b v="1"/>
    <s v="en"/>
    <m/>
    <s v="1095363496802504704"/>
    <b v="0"/>
    <n v="43"/>
    <s v="1095393560717918209"/>
    <s v="Twitter for iPhone"/>
    <b v="0"/>
    <s v="1095393560717918209"/>
    <s v="Tweet"/>
    <n v="0"/>
    <n v="0"/>
    <m/>
    <m/>
    <m/>
    <m/>
    <m/>
    <m/>
    <m/>
    <m/>
    <n v="1"/>
    <s v="2"/>
    <s v="2"/>
    <n v="0"/>
    <n v="0"/>
    <n v="0"/>
    <n v="0"/>
    <n v="0"/>
    <n v="0"/>
    <n v="22"/>
    <n v="100"/>
    <n v="22"/>
  </r>
  <r>
    <s v="greyspacecadet"/>
    <s v="vabvox"/>
    <m/>
    <m/>
    <m/>
    <m/>
    <m/>
    <m/>
    <m/>
    <m/>
    <s v="No"/>
    <n v="179"/>
    <m/>
    <m/>
    <x v="0"/>
    <d v="2019-02-12T19:39:45.000"/>
    <s v="RT @VABVOX: #HillaryClinton got more votes than anyone in US history except Obama 2008._x000a_The election was subverted--there's an actual inves…"/>
    <m/>
    <m/>
    <x v="37"/>
    <m/>
    <s v="http://pbs.twimg.com/profile_images/936728921323855872/HnjLaDb5_normal.jpg"/>
    <x v="164"/>
    <s v="https://twitter.com/#!/greyspacecadet/status/1095407128905506816"/>
    <m/>
    <m/>
    <s v="1095407128905506816"/>
    <m/>
    <b v="0"/>
    <n v="0"/>
    <s v=""/>
    <b v="1"/>
    <s v="en"/>
    <m/>
    <s v="1095363496802504704"/>
    <b v="0"/>
    <n v="43"/>
    <s v="1095393560717918209"/>
    <s v="Twitter for iPhone"/>
    <b v="0"/>
    <s v="1095393560717918209"/>
    <s v="Tweet"/>
    <n v="0"/>
    <n v="0"/>
    <m/>
    <m/>
    <m/>
    <m/>
    <m/>
    <m/>
    <m/>
    <m/>
    <n v="1"/>
    <s v="2"/>
    <s v="2"/>
    <n v="0"/>
    <n v="0"/>
    <n v="0"/>
    <n v="0"/>
    <n v="0"/>
    <n v="0"/>
    <n v="22"/>
    <n v="100"/>
    <n v="22"/>
  </r>
  <r>
    <s v="bessie_kate"/>
    <s v="vabvox"/>
    <m/>
    <m/>
    <m/>
    <m/>
    <m/>
    <m/>
    <m/>
    <m/>
    <s v="No"/>
    <n v="180"/>
    <m/>
    <m/>
    <x v="0"/>
    <d v="2019-02-12T19:55:09.000"/>
    <s v="RT @VABVOX: #HillaryClinton got more votes than anyone in US history except Obama 2008._x000a_The election was subverted--there's an actual inves…"/>
    <m/>
    <m/>
    <x v="37"/>
    <m/>
    <s v="http://pbs.twimg.com/profile_images/1096625938534674432/wRn_yBrC_normal.jpg"/>
    <x v="165"/>
    <s v="https://twitter.com/#!/bessie_kate/status/1095411002571743233"/>
    <m/>
    <m/>
    <s v="1095411002571743233"/>
    <m/>
    <b v="0"/>
    <n v="0"/>
    <s v=""/>
    <b v="1"/>
    <s v="en"/>
    <m/>
    <s v="1095363496802504704"/>
    <b v="0"/>
    <n v="43"/>
    <s v="1095393560717918209"/>
    <s v="Twitter for iPhone"/>
    <b v="0"/>
    <s v="1095393560717918209"/>
    <s v="Tweet"/>
    <n v="0"/>
    <n v="0"/>
    <m/>
    <m/>
    <m/>
    <m/>
    <m/>
    <m/>
    <m/>
    <m/>
    <n v="1"/>
    <s v="2"/>
    <s v="2"/>
    <n v="0"/>
    <n v="0"/>
    <n v="0"/>
    <n v="0"/>
    <n v="0"/>
    <n v="0"/>
    <n v="22"/>
    <n v="100"/>
    <n v="22"/>
  </r>
  <r>
    <s v="mricodad"/>
    <s v="vabvox"/>
    <m/>
    <m/>
    <m/>
    <m/>
    <m/>
    <m/>
    <m/>
    <m/>
    <s v="No"/>
    <n v="181"/>
    <m/>
    <m/>
    <x v="0"/>
    <d v="2019-02-12T20:35:13.000"/>
    <s v="RT @VABVOX: #HillaryClinton got more votes than anyone in US history except Obama 2008._x000a_The election was subverted--there's an actual inves…"/>
    <m/>
    <m/>
    <x v="37"/>
    <m/>
    <s v="http://pbs.twimg.com/profile_images/825801154290290688/J_Ulove__normal.jpg"/>
    <x v="166"/>
    <s v="https://twitter.com/#!/mricodad/status/1095421087893123075"/>
    <m/>
    <m/>
    <s v="1095421087893123075"/>
    <m/>
    <b v="0"/>
    <n v="0"/>
    <s v=""/>
    <b v="1"/>
    <s v="en"/>
    <m/>
    <s v="1095363496802504704"/>
    <b v="0"/>
    <n v="43"/>
    <s v="1095393560717918209"/>
    <s v="Twitter for Android"/>
    <b v="0"/>
    <s v="1095393560717918209"/>
    <s v="Tweet"/>
    <n v="0"/>
    <n v="0"/>
    <m/>
    <m/>
    <m/>
    <m/>
    <m/>
    <m/>
    <m/>
    <m/>
    <n v="1"/>
    <s v="2"/>
    <s v="2"/>
    <n v="0"/>
    <n v="0"/>
    <n v="0"/>
    <n v="0"/>
    <n v="0"/>
    <n v="0"/>
    <n v="22"/>
    <n v="100"/>
    <n v="22"/>
  </r>
  <r>
    <s v="paulacobia"/>
    <s v="vabvox"/>
    <m/>
    <m/>
    <m/>
    <m/>
    <m/>
    <m/>
    <m/>
    <m/>
    <s v="No"/>
    <n v="182"/>
    <m/>
    <m/>
    <x v="0"/>
    <d v="2019-02-12T20:37:54.000"/>
    <s v="RT @VABVOX: #HillaryClinton got more votes than anyone in US history except Obama 2008._x000a_The election was subverted--there's an actual inves…"/>
    <m/>
    <m/>
    <x v="37"/>
    <m/>
    <s v="http://pbs.twimg.com/profile_images/1095849133481566209/JEjKL-2D_normal.jpg"/>
    <x v="167"/>
    <s v="https://twitter.com/#!/paulacobia/status/1095421762219753478"/>
    <m/>
    <m/>
    <s v="1095421762219753478"/>
    <m/>
    <b v="0"/>
    <n v="0"/>
    <s v=""/>
    <b v="1"/>
    <s v="en"/>
    <m/>
    <s v="1095363496802504704"/>
    <b v="0"/>
    <n v="43"/>
    <s v="1095393560717918209"/>
    <s v="Twitter for iPad"/>
    <b v="0"/>
    <s v="1095393560717918209"/>
    <s v="Tweet"/>
    <n v="0"/>
    <n v="0"/>
    <m/>
    <m/>
    <m/>
    <m/>
    <m/>
    <m/>
    <m/>
    <m/>
    <n v="1"/>
    <s v="2"/>
    <s v="2"/>
    <n v="0"/>
    <n v="0"/>
    <n v="0"/>
    <n v="0"/>
    <n v="0"/>
    <n v="0"/>
    <n v="22"/>
    <n v="100"/>
    <n v="22"/>
  </r>
  <r>
    <s v="mosesdiditbest"/>
    <s v="vabvox"/>
    <m/>
    <m/>
    <m/>
    <m/>
    <m/>
    <m/>
    <m/>
    <m/>
    <s v="No"/>
    <n v="183"/>
    <m/>
    <m/>
    <x v="0"/>
    <d v="2019-02-12T20:57:20.000"/>
    <s v="RT @VABVOX: #HillaryClinton got more votes than anyone in US history except Obama 2008._x000a_The election was subverted--there's an actual inves…"/>
    <m/>
    <m/>
    <x v="37"/>
    <m/>
    <s v="http://pbs.twimg.com/profile_images/886015938180636672/z8MsIsEs_normal.jpg"/>
    <x v="168"/>
    <s v="https://twitter.com/#!/mosesdiditbest/status/1095426650106400768"/>
    <m/>
    <m/>
    <s v="1095426650106400768"/>
    <m/>
    <b v="0"/>
    <n v="0"/>
    <s v=""/>
    <b v="1"/>
    <s v="en"/>
    <m/>
    <s v="1095363496802504704"/>
    <b v="0"/>
    <n v="43"/>
    <s v="1095393560717918209"/>
    <s v="Twitter for iPhone"/>
    <b v="0"/>
    <s v="1095393560717918209"/>
    <s v="Tweet"/>
    <n v="0"/>
    <n v="0"/>
    <m/>
    <m/>
    <m/>
    <m/>
    <m/>
    <m/>
    <m/>
    <m/>
    <n v="1"/>
    <s v="2"/>
    <s v="2"/>
    <n v="0"/>
    <n v="0"/>
    <n v="0"/>
    <n v="0"/>
    <n v="0"/>
    <n v="0"/>
    <n v="22"/>
    <n v="100"/>
    <n v="22"/>
  </r>
  <r>
    <s v="drbbaz"/>
    <s v="vabvox"/>
    <m/>
    <m/>
    <m/>
    <m/>
    <m/>
    <m/>
    <m/>
    <m/>
    <s v="No"/>
    <n v="184"/>
    <m/>
    <m/>
    <x v="0"/>
    <d v="2019-02-12T21:23:13.000"/>
    <s v="RT @VABVOX: #HillaryClinton got more votes than anyone in US history except Obama 2008._x000a_The election was subverted--there's an actual inves…"/>
    <m/>
    <m/>
    <x v="37"/>
    <m/>
    <s v="http://pbs.twimg.com/profile_images/939187374889738240/5aw3Ku8K_normal.jpg"/>
    <x v="169"/>
    <s v="https://twitter.com/#!/drbbaz/status/1095433163650682880"/>
    <m/>
    <m/>
    <s v="1095433163650682880"/>
    <m/>
    <b v="0"/>
    <n v="0"/>
    <s v=""/>
    <b v="1"/>
    <s v="en"/>
    <m/>
    <s v="1095363496802504704"/>
    <b v="0"/>
    <n v="43"/>
    <s v="1095393560717918209"/>
    <s v="Twitter for iPhone"/>
    <b v="0"/>
    <s v="1095393560717918209"/>
    <s v="Tweet"/>
    <n v="0"/>
    <n v="0"/>
    <m/>
    <m/>
    <m/>
    <m/>
    <m/>
    <m/>
    <m/>
    <m/>
    <n v="1"/>
    <s v="2"/>
    <s v="2"/>
    <n v="0"/>
    <n v="0"/>
    <n v="0"/>
    <n v="0"/>
    <n v="0"/>
    <n v="0"/>
    <n v="22"/>
    <n v="100"/>
    <n v="22"/>
  </r>
  <r>
    <s v="kimberley_yurk"/>
    <s v="vabvox"/>
    <m/>
    <m/>
    <m/>
    <m/>
    <m/>
    <m/>
    <m/>
    <m/>
    <s v="No"/>
    <n v="185"/>
    <m/>
    <m/>
    <x v="0"/>
    <d v="2019-02-12T21:32:12.000"/>
    <s v="RT @VABVOX: #HillaryClinton got more votes than anyone in US history except Obama 2008._x000a_The election was subverted--there's an actual inves…"/>
    <m/>
    <m/>
    <x v="37"/>
    <m/>
    <s v="http://pbs.twimg.com/profile_images/882709466298372102/3A2ON5Je_normal.jpg"/>
    <x v="170"/>
    <s v="https://twitter.com/#!/kimberley_yurk/status/1095435427408941057"/>
    <m/>
    <m/>
    <s v="1095435427408941057"/>
    <m/>
    <b v="0"/>
    <n v="0"/>
    <s v=""/>
    <b v="1"/>
    <s v="en"/>
    <m/>
    <s v="1095363496802504704"/>
    <b v="0"/>
    <n v="43"/>
    <s v="1095393560717918209"/>
    <s v="Twitter for iPhone"/>
    <b v="0"/>
    <s v="1095393560717918209"/>
    <s v="Tweet"/>
    <n v="0"/>
    <n v="0"/>
    <m/>
    <m/>
    <m/>
    <m/>
    <m/>
    <m/>
    <m/>
    <m/>
    <n v="1"/>
    <s v="2"/>
    <s v="2"/>
    <n v="0"/>
    <n v="0"/>
    <n v="0"/>
    <n v="0"/>
    <n v="0"/>
    <n v="0"/>
    <n v="22"/>
    <n v="100"/>
    <n v="22"/>
  </r>
  <r>
    <s v="sherrysmolders"/>
    <s v="vabvox"/>
    <m/>
    <m/>
    <m/>
    <m/>
    <m/>
    <m/>
    <m/>
    <m/>
    <s v="No"/>
    <n v="186"/>
    <m/>
    <m/>
    <x v="0"/>
    <d v="2019-02-12T22:05:22.000"/>
    <s v="RT @VABVOX: #HillaryClinton got more votes than anyone in US history except Obama 2008._x000a_The election was subverted--there's an actual inves…"/>
    <m/>
    <m/>
    <x v="37"/>
    <m/>
    <s v="http://pbs.twimg.com/profile_images/934821054719057920/EGv0Kbk__normal.jpg"/>
    <x v="171"/>
    <s v="https://twitter.com/#!/sherrysmolders/status/1095443774384173056"/>
    <m/>
    <m/>
    <s v="1095443774384173056"/>
    <m/>
    <b v="0"/>
    <n v="0"/>
    <s v=""/>
    <b v="1"/>
    <s v="en"/>
    <m/>
    <s v="1095363496802504704"/>
    <b v="0"/>
    <n v="43"/>
    <s v="1095393560717918209"/>
    <s v="Twitter for Android"/>
    <b v="0"/>
    <s v="1095393560717918209"/>
    <s v="Tweet"/>
    <n v="0"/>
    <n v="0"/>
    <m/>
    <m/>
    <m/>
    <m/>
    <m/>
    <m/>
    <m/>
    <m/>
    <n v="1"/>
    <s v="2"/>
    <s v="2"/>
    <n v="0"/>
    <n v="0"/>
    <n v="0"/>
    <n v="0"/>
    <n v="0"/>
    <n v="0"/>
    <n v="22"/>
    <n v="100"/>
    <n v="22"/>
  </r>
  <r>
    <s v="seller11"/>
    <s v="vabvox"/>
    <m/>
    <m/>
    <m/>
    <m/>
    <m/>
    <m/>
    <m/>
    <m/>
    <s v="No"/>
    <n v="187"/>
    <m/>
    <m/>
    <x v="0"/>
    <d v="2019-02-12T22:20:33.000"/>
    <s v="RT @VABVOX: #HillaryClinton got more votes than anyone in US history except Obama 2008._x000a_The election was subverted--there's an actual inves…"/>
    <m/>
    <m/>
    <x v="37"/>
    <m/>
    <s v="http://pbs.twimg.com/profile_images/828326227404529664/wqDD1by7_normal.jpg"/>
    <x v="172"/>
    <s v="https://twitter.com/#!/seller11/status/1095447594644488194"/>
    <m/>
    <m/>
    <s v="1095447594644488194"/>
    <m/>
    <b v="0"/>
    <n v="0"/>
    <s v=""/>
    <b v="1"/>
    <s v="en"/>
    <m/>
    <s v="1095363496802504704"/>
    <b v="0"/>
    <n v="43"/>
    <s v="1095393560717918209"/>
    <s v="Tweetbot for iΟS"/>
    <b v="0"/>
    <s v="1095393560717918209"/>
    <s v="Tweet"/>
    <n v="0"/>
    <n v="0"/>
    <m/>
    <m/>
    <m/>
    <m/>
    <m/>
    <m/>
    <m/>
    <m/>
    <n v="1"/>
    <s v="2"/>
    <s v="2"/>
    <n v="0"/>
    <n v="0"/>
    <n v="0"/>
    <n v="0"/>
    <n v="0"/>
    <n v="0"/>
    <n v="22"/>
    <n v="100"/>
    <n v="22"/>
  </r>
  <r>
    <s v="gordymitchell"/>
    <s v="vabvox"/>
    <m/>
    <m/>
    <m/>
    <m/>
    <m/>
    <m/>
    <m/>
    <m/>
    <s v="No"/>
    <n v="188"/>
    <m/>
    <m/>
    <x v="0"/>
    <d v="2019-02-12T22:22:31.000"/>
    <s v="RT @VABVOX: #HillaryClinton got more votes than anyone in US history except Obama 2008._x000a_The election was subverted--there's an actual inves…"/>
    <m/>
    <m/>
    <x v="37"/>
    <m/>
    <s v="http://pbs.twimg.com/profile_images/822590574826029057/lM1QzuwK_normal.jpg"/>
    <x v="173"/>
    <s v="https://twitter.com/#!/gordymitchell/status/1095448090402729985"/>
    <m/>
    <m/>
    <s v="1095448090402729985"/>
    <m/>
    <b v="0"/>
    <n v="0"/>
    <s v=""/>
    <b v="1"/>
    <s v="en"/>
    <m/>
    <s v="1095363496802504704"/>
    <b v="0"/>
    <n v="43"/>
    <s v="1095393560717918209"/>
    <s v="Twitter for Android"/>
    <b v="0"/>
    <s v="1095393560717918209"/>
    <s v="Tweet"/>
    <n v="0"/>
    <n v="0"/>
    <m/>
    <m/>
    <m/>
    <m/>
    <m/>
    <m/>
    <m/>
    <m/>
    <n v="1"/>
    <s v="2"/>
    <s v="2"/>
    <n v="0"/>
    <n v="0"/>
    <n v="0"/>
    <n v="0"/>
    <n v="0"/>
    <n v="0"/>
    <n v="22"/>
    <n v="100"/>
    <n v="22"/>
  </r>
  <r>
    <s v="ahheffron"/>
    <s v="vabvox"/>
    <m/>
    <m/>
    <m/>
    <m/>
    <m/>
    <m/>
    <m/>
    <m/>
    <s v="No"/>
    <n v="189"/>
    <m/>
    <m/>
    <x v="0"/>
    <d v="2019-02-12T23:05:09.000"/>
    <s v="RT @VABVOX: #HillaryClinton got more votes than anyone in US history except Obama 2008._x000a_The election was subverted--there's an actual inves…"/>
    <m/>
    <m/>
    <x v="37"/>
    <m/>
    <s v="http://pbs.twimg.com/profile_images/965991668867649537/H_Dse3bp_normal.jpg"/>
    <x v="174"/>
    <s v="https://twitter.com/#!/ahheffron/status/1095458815888314370"/>
    <m/>
    <m/>
    <s v="1095458815888314370"/>
    <m/>
    <b v="0"/>
    <n v="0"/>
    <s v=""/>
    <b v="1"/>
    <s v="en"/>
    <m/>
    <s v="1095363496802504704"/>
    <b v="0"/>
    <n v="43"/>
    <s v="1095393560717918209"/>
    <s v="Twitter Web Client"/>
    <b v="0"/>
    <s v="1095393560717918209"/>
    <s v="Tweet"/>
    <n v="0"/>
    <n v="0"/>
    <m/>
    <m/>
    <m/>
    <m/>
    <m/>
    <m/>
    <m/>
    <m/>
    <n v="1"/>
    <s v="2"/>
    <s v="2"/>
    <n v="0"/>
    <n v="0"/>
    <n v="0"/>
    <n v="0"/>
    <n v="0"/>
    <n v="0"/>
    <n v="22"/>
    <n v="100"/>
    <n v="22"/>
  </r>
  <r>
    <s v="vrealizeops"/>
    <s v="cnrs"/>
    <m/>
    <m/>
    <m/>
    <m/>
    <m/>
    <m/>
    <m/>
    <m/>
    <s v="No"/>
    <n v="190"/>
    <m/>
    <m/>
    <x v="0"/>
    <d v="2019-02-12T17:00:20.000"/>
    <s v="Customer Highlight: Take a behind-the-scenes look at how @CNRS renewed their #IT infrastructure with #vROps, #vRA, and #vRNI: https://t.co/D5cg9dDMvQ https://t.co/mwjwZZ99wv"/>
    <s v="http://r.socialstudio.radian6.com/9d3836c7-6358-4134-91f9-b4c792a7f92f"/>
    <s v="radian6.com"/>
    <x v="38"/>
    <s v="https://pbs.twimg.com/media/DzOGfHHVAAAnTbx.jpg"/>
    <s v="https://pbs.twimg.com/media/DzOGfHHVAAAnTbx.jpg"/>
    <x v="175"/>
    <s v="https://twitter.com/#!/vrealizeops/status/1095367009729163264"/>
    <m/>
    <m/>
    <s v="1095367009729163264"/>
    <m/>
    <b v="0"/>
    <n v="4"/>
    <s v=""/>
    <b v="0"/>
    <s v="en"/>
    <m/>
    <s v=""/>
    <b v="0"/>
    <n v="0"/>
    <s v=""/>
    <s v="Salesforce - Social Studio"/>
    <b v="0"/>
    <s v="1095367009729163264"/>
    <s v="Tweet"/>
    <n v="0"/>
    <n v="0"/>
    <m/>
    <m/>
    <m/>
    <m/>
    <m/>
    <m/>
    <m/>
    <m/>
    <n v="1"/>
    <s v="10"/>
    <s v="10"/>
    <n v="1"/>
    <n v="5"/>
    <n v="0"/>
    <n v="0"/>
    <n v="0"/>
    <n v="0"/>
    <n v="19"/>
    <n v="95"/>
    <n v="20"/>
  </r>
  <r>
    <s v="simon2all"/>
    <s v="cnrs"/>
    <m/>
    <m/>
    <m/>
    <m/>
    <m/>
    <m/>
    <m/>
    <m/>
    <s v="No"/>
    <n v="191"/>
    <m/>
    <m/>
    <x v="0"/>
    <d v="2019-02-12T23:16:34.000"/>
    <s v="RT @vRealizeOps: Customer Highlight: Take a behind-the-scenes look at how @CNRS renewed their #IT infrastructure with #vROps, #vRA, and #vR…"/>
    <m/>
    <m/>
    <x v="34"/>
    <m/>
    <s v="http://pbs.twimg.com/profile_images/969879150218567682/ow-6EiSP_normal.jpg"/>
    <x v="176"/>
    <s v="https://twitter.com/#!/simon2all/status/1095461692111081472"/>
    <m/>
    <m/>
    <s v="1095461692111081472"/>
    <m/>
    <b v="0"/>
    <n v="0"/>
    <s v=""/>
    <b v="0"/>
    <s v="en"/>
    <m/>
    <s v=""/>
    <b v="0"/>
    <n v="0"/>
    <s v="1095367009729163264"/>
    <s v="Twitter for iPhone"/>
    <b v="0"/>
    <s v="1095367009729163264"/>
    <s v="Tweet"/>
    <n v="0"/>
    <n v="0"/>
    <m/>
    <m/>
    <m/>
    <m/>
    <m/>
    <m/>
    <m/>
    <m/>
    <n v="1"/>
    <s v="10"/>
    <s v="10"/>
    <m/>
    <m/>
    <m/>
    <m/>
    <m/>
    <m/>
    <m/>
    <m/>
    <m/>
  </r>
  <r>
    <s v="vrealizeops"/>
    <s v="crns"/>
    <m/>
    <m/>
    <m/>
    <m/>
    <m/>
    <m/>
    <m/>
    <m/>
    <s v="No"/>
    <n v="193"/>
    <m/>
    <m/>
    <x v="0"/>
    <d v="2019-02-08T02:00:03.000"/>
    <s v="Kicking off 2019 on the right foot! Hear how @CRNS renewed their IT infrastructure with #vRA, #vROps, + #vRNI: https://t.co/JVTWjdj90B"/>
    <s v="http://r.socialstudio.radian6.com/1baf5e11-6e9d-4184-9fbb-6958dd57f442"/>
    <s v="radian6.com"/>
    <x v="39"/>
    <m/>
    <s v="http://pbs.twimg.com/profile_images/884658914486140929/L0IZSEsI_normal.jpg"/>
    <x v="177"/>
    <s v="https://twitter.com/#!/vrealizeops/status/1093690893062885376"/>
    <m/>
    <m/>
    <s v="1093690893062885376"/>
    <m/>
    <b v="0"/>
    <n v="2"/>
    <s v=""/>
    <b v="0"/>
    <s v="en"/>
    <m/>
    <s v=""/>
    <b v="0"/>
    <n v="0"/>
    <s v=""/>
    <s v="Salesforce - Social Studio"/>
    <b v="0"/>
    <s v="1093690893062885376"/>
    <s v="Tweet"/>
    <n v="0"/>
    <n v="0"/>
    <m/>
    <m/>
    <m/>
    <m/>
    <m/>
    <m/>
    <m/>
    <m/>
    <n v="1"/>
    <s v="10"/>
    <s v="5"/>
    <n v="2"/>
    <n v="11.11111111111111"/>
    <n v="0"/>
    <n v="0"/>
    <n v="0"/>
    <n v="0"/>
    <n v="16"/>
    <n v="88.88888888888889"/>
    <n v="18"/>
  </r>
  <r>
    <s v="vabvox"/>
    <s v="vabvox"/>
    <m/>
    <m/>
    <m/>
    <m/>
    <m/>
    <m/>
    <m/>
    <m/>
    <s v="No"/>
    <n v="195"/>
    <m/>
    <m/>
    <x v="1"/>
    <d v="2019-02-12T18:45:50.000"/>
    <s v="#HillaryClinton got more votes than anyone in US history except Obama 2008._x000a_The election was subverted--there's an actual investigation going on._x000a_2016 was the first POTUS election since the #VRA was ended._x000a_There was massive #VoterSuppression._x000a_But sure--we can't elect a woman... https://t.co/fk3FCwptfr"/>
    <s v="https://twitter.com/PostEverything/status/1095363496802504704"/>
    <s v="twitter.com"/>
    <x v="40"/>
    <m/>
    <s v="http://pbs.twimg.com/profile_images/979460211973947392/Z7jiTVfc_normal.jpg"/>
    <x v="178"/>
    <s v="https://twitter.com/#!/vabvox/status/1095393560717918209"/>
    <m/>
    <m/>
    <s v="1095393560717918209"/>
    <m/>
    <b v="0"/>
    <n v="78"/>
    <s v=""/>
    <b v="1"/>
    <s v="en"/>
    <m/>
    <s v="1095363496802504704"/>
    <b v="0"/>
    <n v="43"/>
    <s v=""/>
    <s v="Twitter Web Client"/>
    <b v="0"/>
    <s v="1095393560717918209"/>
    <s v="Tweet"/>
    <n v="0"/>
    <n v="0"/>
    <m/>
    <m/>
    <m/>
    <m/>
    <m/>
    <m/>
    <m/>
    <m/>
    <n v="1"/>
    <s v="2"/>
    <s v="2"/>
    <n v="0"/>
    <n v="0"/>
    <n v="0"/>
    <n v="0"/>
    <n v="0"/>
    <n v="0"/>
    <n v="44"/>
    <n v="100"/>
    <n v="44"/>
  </r>
  <r>
    <s v="drennonkay"/>
    <s v="vabvox"/>
    <m/>
    <m/>
    <m/>
    <m/>
    <m/>
    <m/>
    <m/>
    <m/>
    <s v="No"/>
    <n v="196"/>
    <m/>
    <m/>
    <x v="0"/>
    <d v="2019-02-13T00:43:51.000"/>
    <s v="RT @VABVOX: #HillaryClinton got more votes than anyone in US history except Obama 2008._x000a_The election was subverted--there's an actual inves…"/>
    <m/>
    <m/>
    <x v="37"/>
    <m/>
    <s v="http://pbs.twimg.com/profile_images/953429634573570050/lVa3XAtT_normal.jpg"/>
    <x v="179"/>
    <s v="https://twitter.com/#!/drennonkay/status/1095483655709962241"/>
    <m/>
    <m/>
    <s v="1095483655709962241"/>
    <m/>
    <b v="0"/>
    <n v="0"/>
    <s v=""/>
    <b v="1"/>
    <s v="en"/>
    <m/>
    <s v="1095363496802504704"/>
    <b v="0"/>
    <n v="43"/>
    <s v="1095393560717918209"/>
    <s v="Twitter for Android"/>
    <b v="0"/>
    <s v="1095393560717918209"/>
    <s v="Tweet"/>
    <n v="0"/>
    <n v="0"/>
    <m/>
    <m/>
    <m/>
    <m/>
    <m/>
    <m/>
    <m/>
    <m/>
    <n v="1"/>
    <s v="2"/>
    <s v="2"/>
    <n v="0"/>
    <n v="0"/>
    <n v="0"/>
    <n v="0"/>
    <n v="0"/>
    <n v="0"/>
    <n v="22"/>
    <n v="100"/>
    <n v="22"/>
  </r>
  <r>
    <s v="tatiannemotab"/>
    <s v="tatiannemotab"/>
    <m/>
    <m/>
    <m/>
    <m/>
    <m/>
    <m/>
    <m/>
    <m/>
    <s v="No"/>
    <n v="197"/>
    <m/>
    <m/>
    <x v="1"/>
    <d v="2019-02-13T02:47:44.000"/>
    <s v="A gente larga algo quando o motivo de largar se torna mais forte do que o motivo de ficar segurando! “O que é pra ser permanece” #vra #sejafoda #caiocarneiro #pensamentododia https://t.co/5Tukruhq3b"/>
    <m/>
    <m/>
    <x v="41"/>
    <s v="https://pbs.twimg.com/media/DzQM62QWsAI0BTj.jpg"/>
    <s v="https://pbs.twimg.com/media/DzQM62QWsAI0BTj.jpg"/>
    <x v="180"/>
    <s v="https://twitter.com/#!/tatiannemotab/status/1095514834752409600"/>
    <m/>
    <m/>
    <s v="1095514834752409600"/>
    <m/>
    <b v="0"/>
    <n v="1"/>
    <s v=""/>
    <b v="0"/>
    <s v="pt"/>
    <m/>
    <s v=""/>
    <b v="0"/>
    <n v="0"/>
    <s v=""/>
    <s v="Twitter for iPhone"/>
    <b v="0"/>
    <s v="1095514834752409600"/>
    <s v="Tweet"/>
    <n v="0"/>
    <n v="0"/>
    <s v="-34.9738347,-7.243257 _x000a_-34.792907,-7.243257 _x000a_-34.792907,-7.055696 _x000a_-34.9738347,-7.055696"/>
    <s v="Brazil"/>
    <s v="BR"/>
    <s v="João Pessoa, Brazil"/>
    <s v="c9f2f46c0d1b963d"/>
    <s v="João Pessoa"/>
    <s v="city"/>
    <s v="https://api.twitter.com/1.1/geo/id/c9f2f46c0d1b963d.json"/>
    <n v="1"/>
    <s v="3"/>
    <s v="3"/>
    <n v="0"/>
    <n v="0"/>
    <n v="0"/>
    <n v="0"/>
    <n v="0"/>
    <n v="0"/>
    <n v="30"/>
    <n v="100"/>
    <n v="30"/>
  </r>
  <r>
    <s v="pathak_anay"/>
    <s v="dellemcprotect"/>
    <m/>
    <m/>
    <m/>
    <m/>
    <m/>
    <m/>
    <m/>
    <m/>
    <s v="No"/>
    <n v="198"/>
    <m/>
    <m/>
    <x v="0"/>
    <d v="2019-02-13T03:37:20.000"/>
    <s v="RT @roxanemody: As more users adopt #VMware and VMware #vRealize #Automation (#vRA), #DellEMC @DellEMCProtect deep integration with VMware’…"/>
    <m/>
    <m/>
    <x v="42"/>
    <m/>
    <s v="http://pbs.twimg.com/profile_images/1049522263953997829/a-jFqzFi_normal.jpg"/>
    <x v="181"/>
    <s v="https://twitter.com/#!/pathak_anay/status/1095527317193973760"/>
    <m/>
    <m/>
    <s v="1095527317193973760"/>
    <m/>
    <b v="0"/>
    <n v="0"/>
    <s v=""/>
    <b v="0"/>
    <s v="en"/>
    <m/>
    <s v=""/>
    <b v="0"/>
    <n v="4"/>
    <s v="1095404553271459845"/>
    <s v="Twitter for Android"/>
    <b v="0"/>
    <s v="1095404553271459845"/>
    <s v="Tweet"/>
    <n v="0"/>
    <n v="0"/>
    <m/>
    <m/>
    <m/>
    <m/>
    <m/>
    <m/>
    <m/>
    <m/>
    <n v="1"/>
    <s v="9"/>
    <s v="9"/>
    <m/>
    <m/>
    <m/>
    <m/>
    <m/>
    <m/>
    <m/>
    <m/>
    <m/>
  </r>
  <r>
    <s v="pathak_anay"/>
    <s v="dpryor22"/>
    <m/>
    <m/>
    <m/>
    <m/>
    <m/>
    <m/>
    <m/>
    <m/>
    <s v="No"/>
    <n v="200"/>
    <m/>
    <m/>
    <x v="0"/>
    <d v="2019-02-13T10:56:16.000"/>
    <s v="RT @dpryor22: As more users adopt #VMware and VMware #vRealize #Automation (#vRA), Dell EMC’s deep integration with VMware’s user interface…"/>
    <m/>
    <m/>
    <x v="35"/>
    <m/>
    <s v="http://pbs.twimg.com/profile_images/1049522263953997829/a-jFqzFi_normal.jpg"/>
    <x v="182"/>
    <s v="https://twitter.com/#!/pathak_anay/status/1095637774756122624"/>
    <m/>
    <m/>
    <s v="1095637774756122624"/>
    <m/>
    <b v="0"/>
    <n v="0"/>
    <s v=""/>
    <b v="0"/>
    <s v="en"/>
    <m/>
    <s v=""/>
    <b v="0"/>
    <n v="6"/>
    <s v="1095378366381899777"/>
    <s v="Twitter for Android"/>
    <b v="0"/>
    <s v="1095378366381899777"/>
    <s v="Tweet"/>
    <n v="0"/>
    <n v="0"/>
    <m/>
    <m/>
    <m/>
    <m/>
    <m/>
    <m/>
    <m/>
    <m/>
    <n v="1"/>
    <s v="9"/>
    <s v="9"/>
    <n v="0"/>
    <n v="0"/>
    <n v="0"/>
    <n v="0"/>
    <n v="0"/>
    <n v="0"/>
    <n v="22"/>
    <n v="100"/>
    <n v="22"/>
  </r>
  <r>
    <s v="daveboxum"/>
    <s v="eaganpolice"/>
    <m/>
    <m/>
    <m/>
    <m/>
    <m/>
    <m/>
    <m/>
    <m/>
    <s v="No"/>
    <n v="201"/>
    <m/>
    <m/>
    <x v="0"/>
    <d v="2019-02-13T15:20:01.000"/>
    <s v="RT @EaganPolice: Keeping the kiddos safe at crosswalks.  #VRA https://t.co/AI8VeU3QqK"/>
    <m/>
    <m/>
    <x v="1"/>
    <s v="https://pbs.twimg.com/media/DzS3VzJUwAU4yHX.jpg"/>
    <s v="https://pbs.twimg.com/media/DzS3VzJUwAU4yHX.jpg"/>
    <x v="183"/>
    <s v="https://twitter.com/#!/daveboxum/status/1095704149256228866"/>
    <m/>
    <m/>
    <s v="1095704149256228866"/>
    <m/>
    <b v="0"/>
    <n v="0"/>
    <s v=""/>
    <b v="0"/>
    <s v="en"/>
    <m/>
    <s v=""/>
    <b v="0"/>
    <n v="2"/>
    <s v="1095702206593097735"/>
    <s v="Twitter Web Client"/>
    <b v="0"/>
    <s v="1095702206593097735"/>
    <s v="Tweet"/>
    <n v="0"/>
    <n v="0"/>
    <m/>
    <m/>
    <m/>
    <m/>
    <m/>
    <m/>
    <m/>
    <m/>
    <n v="1"/>
    <s v="12"/>
    <s v="12"/>
    <n v="1"/>
    <n v="11.11111111111111"/>
    <n v="0"/>
    <n v="0"/>
    <n v="0"/>
    <n v="0"/>
    <n v="8"/>
    <n v="88.88888888888889"/>
    <n v="9"/>
  </r>
  <r>
    <s v="dakotacountymn"/>
    <s v="eaganpolice"/>
    <m/>
    <m/>
    <m/>
    <m/>
    <m/>
    <m/>
    <m/>
    <m/>
    <s v="No"/>
    <n v="202"/>
    <m/>
    <m/>
    <x v="0"/>
    <d v="2019-02-13T15:26:59.000"/>
    <s v="RT @EaganPolice: Keeping the kiddos safe at crosswalks.  #VRA https://t.co/AI8VeU3QqK"/>
    <m/>
    <m/>
    <x v="1"/>
    <s v="https://pbs.twimg.com/media/DzS3VzJUwAU4yHX.jpg"/>
    <s v="https://pbs.twimg.com/media/DzS3VzJUwAU4yHX.jpg"/>
    <x v="184"/>
    <s v="https://twitter.com/#!/dakotacountymn/status/1095705905889492993"/>
    <m/>
    <m/>
    <s v="1095705905889492993"/>
    <m/>
    <b v="0"/>
    <n v="0"/>
    <s v=""/>
    <b v="0"/>
    <s v="en"/>
    <m/>
    <s v=""/>
    <b v="0"/>
    <n v="2"/>
    <s v="1095702206593097735"/>
    <s v="Twitter Web App"/>
    <b v="0"/>
    <s v="1095702206593097735"/>
    <s v="Tweet"/>
    <n v="0"/>
    <n v="0"/>
    <m/>
    <m/>
    <m/>
    <m/>
    <m/>
    <m/>
    <m/>
    <m/>
    <n v="1"/>
    <s v="12"/>
    <s v="12"/>
    <n v="1"/>
    <n v="11.11111111111111"/>
    <n v="0"/>
    <n v="0"/>
    <n v="0"/>
    <n v="0"/>
    <n v="8"/>
    <n v="88.88888888888889"/>
    <n v="9"/>
  </r>
  <r>
    <s v="cityofighmn"/>
    <s v="ighpdmn"/>
    <m/>
    <m/>
    <m/>
    <m/>
    <m/>
    <m/>
    <m/>
    <m/>
    <s v="No"/>
    <n v="203"/>
    <m/>
    <m/>
    <x v="0"/>
    <d v="2019-02-13T16:44:43.000"/>
    <s v="RT @IGHpdMN: Officer Meade is going to do her first #VRA today. I’ll get you caught up for the morning, shortly!"/>
    <m/>
    <m/>
    <x v="1"/>
    <m/>
    <s v="http://pbs.twimg.com/profile_images/705419393434386432/Fbsd22gQ_normal.jpg"/>
    <x v="185"/>
    <s v="https://twitter.com/#!/cityofighmn/status/1095725468546990080"/>
    <m/>
    <m/>
    <s v="1095725468546990080"/>
    <m/>
    <b v="0"/>
    <n v="0"/>
    <s v=""/>
    <b v="0"/>
    <s v="en"/>
    <m/>
    <s v=""/>
    <b v="0"/>
    <n v="1"/>
    <s v="1095724565051949056"/>
    <s v="Twitter for iPhone"/>
    <b v="0"/>
    <s v="1095724565051949056"/>
    <s v="Tweet"/>
    <n v="0"/>
    <n v="0"/>
    <m/>
    <m/>
    <m/>
    <m/>
    <m/>
    <m/>
    <m/>
    <m/>
    <n v="3"/>
    <s v="4"/>
    <s v="4"/>
    <n v="0"/>
    <n v="0"/>
    <n v="0"/>
    <n v="0"/>
    <n v="0"/>
    <n v="0"/>
    <n v="22"/>
    <n v="100"/>
    <n v="22"/>
  </r>
  <r>
    <s v="cityofighmn"/>
    <s v="ighpdmn"/>
    <m/>
    <m/>
    <m/>
    <m/>
    <m/>
    <m/>
    <m/>
    <m/>
    <s v="No"/>
    <n v="204"/>
    <m/>
    <m/>
    <x v="0"/>
    <d v="2019-02-13T16:44:49.000"/>
    <s v="RT @IGHpdMN: 6:18AM: dispatched to a medical for back pain._x000a_6:20AM: rerouted for an injury accident at 55/Argenta. Minor injuries.  #VRA"/>
    <m/>
    <m/>
    <x v="1"/>
    <m/>
    <s v="http://pbs.twimg.com/profile_images/705419393434386432/Fbsd22gQ_normal.jpg"/>
    <x v="186"/>
    <s v="https://twitter.com/#!/cityofighmn/status/1095725491393359878"/>
    <m/>
    <m/>
    <s v="1095725491393359878"/>
    <m/>
    <b v="0"/>
    <n v="0"/>
    <s v=""/>
    <b v="0"/>
    <s v="en"/>
    <m/>
    <s v=""/>
    <b v="0"/>
    <n v="1"/>
    <s v="1095725328000081921"/>
    <s v="Twitter for iPhone"/>
    <b v="0"/>
    <s v="1095725328000081921"/>
    <s v="Tweet"/>
    <n v="0"/>
    <n v="0"/>
    <m/>
    <m/>
    <m/>
    <m/>
    <m/>
    <m/>
    <m/>
    <m/>
    <n v="3"/>
    <s v="4"/>
    <s v="4"/>
    <n v="0"/>
    <n v="0"/>
    <n v="2"/>
    <n v="8.333333333333334"/>
    <n v="0"/>
    <n v="0"/>
    <n v="22"/>
    <n v="91.66666666666667"/>
    <n v="24"/>
  </r>
  <r>
    <s v="cityofighmn"/>
    <s v="ighpdmn"/>
    <m/>
    <m/>
    <m/>
    <m/>
    <m/>
    <m/>
    <m/>
    <m/>
    <s v="No"/>
    <n v="205"/>
    <m/>
    <m/>
    <x v="0"/>
    <d v="2019-02-13T16:46:16.000"/>
    <s v="RT @IGHpdMN: 7:19AM: Dad and daughter weren’t seeing eye to eye. Both were referred to a counselor and social worker.  #VRA"/>
    <m/>
    <m/>
    <x v="1"/>
    <m/>
    <s v="http://pbs.twimg.com/profile_images/705419393434386432/Fbsd22gQ_normal.jpg"/>
    <x v="187"/>
    <s v="https://twitter.com/#!/cityofighmn/status/1095725855156912128"/>
    <m/>
    <m/>
    <s v="1095725855156912128"/>
    <m/>
    <b v="0"/>
    <n v="0"/>
    <s v=""/>
    <b v="0"/>
    <s v="en"/>
    <m/>
    <s v=""/>
    <b v="0"/>
    <n v="1"/>
    <s v="1095725810105925632"/>
    <s v="Twitter for iPhone"/>
    <b v="0"/>
    <s v="1095725810105925632"/>
    <s v="Tweet"/>
    <n v="0"/>
    <n v="0"/>
    <m/>
    <m/>
    <m/>
    <m/>
    <m/>
    <m/>
    <m/>
    <m/>
    <n v="3"/>
    <s v="4"/>
    <s v="4"/>
    <n v="0"/>
    <n v="0"/>
    <n v="0"/>
    <n v="0"/>
    <n v="0"/>
    <n v="0"/>
    <n v="23"/>
    <n v="100"/>
    <n v="23"/>
  </r>
  <r>
    <s v="craigotto2"/>
    <s v="dellemcprotect"/>
    <m/>
    <m/>
    <m/>
    <m/>
    <m/>
    <m/>
    <m/>
    <m/>
    <s v="No"/>
    <n v="206"/>
    <m/>
    <m/>
    <x v="0"/>
    <d v="2019-02-13T17:31:50.000"/>
    <s v="RT @roxanemody: As more users adopt #VMware and VMware #vRealize #Automation (#vRA), #DellEMC @DellEMCProtect deep integration with VMware’…"/>
    <m/>
    <m/>
    <x v="42"/>
    <m/>
    <s v="http://pbs.twimg.com/profile_images/903239126421528576/2ahX0wNW_normal.jpg"/>
    <x v="188"/>
    <s v="https://twitter.com/#!/craigotto2/status/1095737325588344832"/>
    <m/>
    <m/>
    <s v="1095737325588344832"/>
    <m/>
    <b v="0"/>
    <n v="0"/>
    <s v=""/>
    <b v="0"/>
    <s v="en"/>
    <m/>
    <s v=""/>
    <b v="0"/>
    <n v="4"/>
    <s v="1095404553271459845"/>
    <s v="Twitter for iPhone"/>
    <b v="0"/>
    <s v="1095404553271459845"/>
    <s v="Tweet"/>
    <n v="0"/>
    <n v="0"/>
    <m/>
    <m/>
    <m/>
    <m/>
    <m/>
    <m/>
    <m/>
    <m/>
    <n v="1"/>
    <s v="9"/>
    <s v="9"/>
    <m/>
    <m/>
    <m/>
    <m/>
    <m/>
    <m/>
    <m/>
    <m/>
    <m/>
  </r>
  <r>
    <s v="nickjcturner"/>
    <s v="dellemcprotect"/>
    <m/>
    <m/>
    <m/>
    <m/>
    <m/>
    <m/>
    <m/>
    <m/>
    <s v="No"/>
    <n v="208"/>
    <m/>
    <m/>
    <x v="0"/>
    <d v="2019-02-13T17:47:18.000"/>
    <s v="RT @roxanemody: As more users adopt #VMware and VMware #vRealize #Automation (#vRA), #DellEMC @DellEMCProtect deep integration with VMware’…"/>
    <m/>
    <m/>
    <x v="42"/>
    <m/>
    <s v="http://pbs.twimg.com/profile_images/1053935215037636608/Td0uYIpX_normal.jpg"/>
    <x v="189"/>
    <s v="https://twitter.com/#!/nickjcturner/status/1095741215910309890"/>
    <m/>
    <m/>
    <s v="1095741215910309890"/>
    <m/>
    <b v="0"/>
    <n v="0"/>
    <s v=""/>
    <b v="0"/>
    <s v="en"/>
    <m/>
    <s v=""/>
    <b v="0"/>
    <n v="4"/>
    <s v="1095404553271459845"/>
    <s v="Twitter for iPhone"/>
    <b v="0"/>
    <s v="1095404553271459845"/>
    <s v="Tweet"/>
    <n v="0"/>
    <n v="0"/>
    <m/>
    <m/>
    <m/>
    <m/>
    <m/>
    <m/>
    <m/>
    <m/>
    <n v="1"/>
    <s v="9"/>
    <s v="9"/>
    <m/>
    <m/>
    <m/>
    <m/>
    <m/>
    <m/>
    <m/>
    <m/>
    <m/>
  </r>
  <r>
    <s v="imaycom11"/>
    <s v="imaycom11"/>
    <m/>
    <m/>
    <m/>
    <m/>
    <m/>
    <m/>
    <m/>
    <m/>
    <s v="No"/>
    <n v="210"/>
    <m/>
    <m/>
    <x v="1"/>
    <d v="2019-02-13T18:19:10.000"/>
    <s v="#QuartaLigaDaJusticaSDV_x000a_#QuartaDetremuraSDV_x000a_#QuartaEliteDoSDV_x000a__x000a_#Vrá https://t.co/gEiCcaLLIV"/>
    <s v="https://twitter.com/pableblowfish/status/1095688841921478661"/>
    <s v="twitter.com"/>
    <x v="43"/>
    <m/>
    <s v="http://pbs.twimg.com/profile_images/1095369424796901376/WhqFvTCA_normal.jpg"/>
    <x v="190"/>
    <s v="https://twitter.com/#!/imaycom11/status/1095749234387836930"/>
    <m/>
    <m/>
    <s v="1095749234387836930"/>
    <m/>
    <b v="0"/>
    <n v="0"/>
    <s v=""/>
    <b v="1"/>
    <s v="und"/>
    <m/>
    <s v="1095688841921478661"/>
    <b v="0"/>
    <n v="0"/>
    <s v=""/>
    <s v="Twitter for Android"/>
    <b v="0"/>
    <s v="1095749234387836930"/>
    <s v="Tweet"/>
    <n v="0"/>
    <n v="0"/>
    <m/>
    <m/>
    <m/>
    <m/>
    <m/>
    <m/>
    <m/>
    <m/>
    <n v="1"/>
    <s v="3"/>
    <s v="3"/>
    <n v="0"/>
    <n v="0"/>
    <n v="0"/>
    <n v="0"/>
    <n v="0"/>
    <n v="0"/>
    <n v="4"/>
    <n v="100"/>
    <n v="4"/>
  </r>
  <r>
    <s v="visresassn"/>
    <s v="visresassn"/>
    <m/>
    <m/>
    <m/>
    <m/>
    <m/>
    <m/>
    <m/>
    <m/>
    <s v="No"/>
    <n v="211"/>
    <m/>
    <m/>
    <x v="1"/>
    <d v="2019-02-13T18:55:44.000"/>
    <s v="#VRA Jobs Digest - 2/13/2019 -  #critlibs #libchat #libraryjobs #datalibs #hireme #visualresources https://t.co/HMynpZzA0g"/>
    <s v="https://mailchi.mp/0ec4cd6a68d3/vra-jobs-digest-2132019"/>
    <s v="mailchi.mp"/>
    <x v="44"/>
    <m/>
    <s v="http://pbs.twimg.com/profile_images/983407105154666496/c-xbloOg_normal.jpg"/>
    <x v="191"/>
    <s v="https://twitter.com/#!/visresassn/status/1095758438552997893"/>
    <m/>
    <m/>
    <s v="1095758438552997893"/>
    <m/>
    <b v="0"/>
    <n v="1"/>
    <s v=""/>
    <b v="0"/>
    <s v="sv"/>
    <m/>
    <s v=""/>
    <b v="0"/>
    <n v="0"/>
    <s v=""/>
    <s v="MailChimp"/>
    <b v="0"/>
    <s v="1095758438552997893"/>
    <s v="Tweet"/>
    <n v="0"/>
    <n v="0"/>
    <m/>
    <m/>
    <m/>
    <m/>
    <m/>
    <m/>
    <m/>
    <m/>
    <n v="1"/>
    <s v="3"/>
    <s v="3"/>
    <n v="0"/>
    <n v="0"/>
    <n v="0"/>
    <n v="0"/>
    <n v="0"/>
    <n v="0"/>
    <n v="12"/>
    <n v="100"/>
    <n v="12"/>
  </r>
  <r>
    <s v="ericwolfson"/>
    <s v="ericwolfson"/>
    <m/>
    <m/>
    <m/>
    <m/>
    <m/>
    <m/>
    <m/>
    <m/>
    <s v="No"/>
    <n v="212"/>
    <m/>
    <m/>
    <x v="1"/>
    <d v="2013-08-17T18:51:05.000"/>
    <s v="#ThingsLiberalsDontSay: &quot;All men are created equal—except those who want #VAWA, #VRA, #DreamAct, #EqualMarriage…&quot; http://t.co/OLFPH26JeV"/>
    <m/>
    <m/>
    <x v="45"/>
    <s v="https://pbs.twimg.com/media/BR5EM9ACcAERMhb.jpg"/>
    <s v="https://pbs.twimg.com/media/BR5EM9ACcAERMhb.jpg"/>
    <x v="192"/>
    <s v="https://twitter.com/#!/ericwolfson/status/368807208810606592"/>
    <m/>
    <m/>
    <s v="368807208810606592"/>
    <m/>
    <b v="0"/>
    <n v="3"/>
    <s v=""/>
    <b v="0"/>
    <s v="en"/>
    <m/>
    <s v=""/>
    <b v="0"/>
    <n v="12"/>
    <s v=""/>
    <s v="Twitter for iPhone"/>
    <b v="0"/>
    <s v="368807208810606592"/>
    <s v="Retweet"/>
    <n v="0"/>
    <n v="0"/>
    <m/>
    <m/>
    <m/>
    <m/>
    <m/>
    <m/>
    <m/>
    <m/>
    <n v="1"/>
    <s v="30"/>
    <s v="30"/>
    <n v="0"/>
    <n v="0"/>
    <n v="0"/>
    <n v="0"/>
    <n v="0"/>
    <n v="0"/>
    <n v="14"/>
    <n v="100"/>
    <n v="14"/>
  </r>
  <r>
    <s v="a7160957"/>
    <s v="ericwolfson"/>
    <m/>
    <m/>
    <m/>
    <m/>
    <m/>
    <m/>
    <m/>
    <m/>
    <s v="No"/>
    <n v="213"/>
    <m/>
    <m/>
    <x v="0"/>
    <d v="2019-02-13T20:20:58.000"/>
    <s v="RT @EricWolfson: #ThingsLiberalsDontSay: &quot;All men are created equal—except those who want #VAWA, #VRA, #DreamAct, #EqualMarriage…&quot; http://t…"/>
    <m/>
    <m/>
    <x v="45"/>
    <m/>
    <s v="http://pbs.twimg.com/profile_images/518594653117902848/MSWmnbZi_normal.png"/>
    <x v="193"/>
    <s v="https://twitter.com/#!/a7160957/status/1095779886466162694"/>
    <m/>
    <m/>
    <s v="1095779886466162694"/>
    <m/>
    <b v="0"/>
    <n v="0"/>
    <s v=""/>
    <b v="0"/>
    <s v="en"/>
    <m/>
    <s v=""/>
    <b v="0"/>
    <n v="12"/>
    <s v="368807208810606592"/>
    <s v="Twitter Web Client"/>
    <b v="0"/>
    <s v="368807208810606592"/>
    <s v="Tweet"/>
    <n v="0"/>
    <n v="0"/>
    <m/>
    <m/>
    <m/>
    <m/>
    <m/>
    <m/>
    <m/>
    <m/>
    <n v="1"/>
    <s v="30"/>
    <s v="30"/>
    <n v="0"/>
    <n v="0"/>
    <n v="0"/>
    <n v="0"/>
    <n v="0"/>
    <n v="0"/>
    <n v="16"/>
    <n v="100"/>
    <n v="16"/>
  </r>
  <r>
    <s v="zmilleson"/>
    <s v="zmilleson"/>
    <m/>
    <m/>
    <m/>
    <m/>
    <m/>
    <m/>
    <m/>
    <m/>
    <s v="No"/>
    <n v="214"/>
    <m/>
    <m/>
    <x v="1"/>
    <d v="2019-02-13T20:27:55.000"/>
    <s v="Finished up a #vRA design workshop with a client here in Omaha today. Lots of big things happening there!"/>
    <m/>
    <m/>
    <x v="1"/>
    <m/>
    <s v="http://pbs.twimg.com/profile_images/1095533935835140097/EauhVDpK_normal.jpg"/>
    <x v="194"/>
    <s v="https://twitter.com/#!/zmilleson/status/1095781635478433792"/>
    <m/>
    <m/>
    <s v="1095781635478433792"/>
    <m/>
    <b v="0"/>
    <n v="2"/>
    <s v=""/>
    <b v="0"/>
    <s v="en"/>
    <m/>
    <s v=""/>
    <b v="0"/>
    <n v="1"/>
    <s v=""/>
    <s v="Twitter Web App"/>
    <b v="0"/>
    <s v="1095781635478433792"/>
    <s v="Tweet"/>
    <n v="0"/>
    <n v="0"/>
    <m/>
    <m/>
    <m/>
    <m/>
    <m/>
    <m/>
    <m/>
    <m/>
    <n v="1"/>
    <s v="29"/>
    <s v="29"/>
    <n v="0"/>
    <n v="0"/>
    <n v="0"/>
    <n v="0"/>
    <n v="0"/>
    <n v="0"/>
    <n v="19"/>
    <n v="100"/>
    <n v="19"/>
  </r>
  <r>
    <s v="thinkaheadit"/>
    <s v="zmilleson"/>
    <m/>
    <m/>
    <m/>
    <m/>
    <m/>
    <m/>
    <m/>
    <m/>
    <s v="No"/>
    <n v="215"/>
    <m/>
    <m/>
    <x v="0"/>
    <d v="2019-02-13T20:32:29.000"/>
    <s v="RT @zmilleson: Finished up a #vRA design workshop with a client here in Omaha today. Lots of big things happening there!"/>
    <m/>
    <m/>
    <x v="1"/>
    <m/>
    <s v="http://pbs.twimg.com/profile_images/1007276686809788417/y3e0dJtq_normal.jpg"/>
    <x v="195"/>
    <s v="https://twitter.com/#!/thinkaheadit/status/1095782784558346264"/>
    <m/>
    <m/>
    <s v="1095782784558346264"/>
    <m/>
    <b v="0"/>
    <n v="0"/>
    <s v=""/>
    <b v="0"/>
    <s v="en"/>
    <m/>
    <s v=""/>
    <b v="0"/>
    <n v="1"/>
    <s v="1095781635478433792"/>
    <s v="Twitter Web App"/>
    <b v="0"/>
    <s v="1095781635478433792"/>
    <s v="Tweet"/>
    <n v="0"/>
    <n v="0"/>
    <m/>
    <m/>
    <m/>
    <m/>
    <m/>
    <m/>
    <m/>
    <m/>
    <n v="1"/>
    <s v="29"/>
    <s v="29"/>
    <n v="0"/>
    <n v="0"/>
    <n v="0"/>
    <n v="0"/>
    <n v="0"/>
    <n v="0"/>
    <n v="21"/>
    <n v="100"/>
    <n v="21"/>
  </r>
  <r>
    <s v="walker_fran"/>
    <s v="eaganpolice"/>
    <m/>
    <m/>
    <m/>
    <m/>
    <m/>
    <m/>
    <m/>
    <m/>
    <s v="No"/>
    <n v="216"/>
    <m/>
    <m/>
    <x v="0"/>
    <d v="2019-02-13T21:11:13.000"/>
    <s v="RT @EaganPolice: Its not everyday someone walks up and offers to buy the whole shift coffee.  I was just about to do some speed enforcement…"/>
    <m/>
    <m/>
    <x v="3"/>
    <m/>
    <s v="http://pbs.twimg.com/profile_images/1048710162209488896/CB7ug00V_normal.jpg"/>
    <x v="196"/>
    <s v="https://twitter.com/#!/walker_fran/status/1095792535367282688"/>
    <m/>
    <m/>
    <s v="1095792535367282688"/>
    <m/>
    <b v="0"/>
    <n v="0"/>
    <s v=""/>
    <b v="0"/>
    <s v="en"/>
    <m/>
    <s v=""/>
    <b v="0"/>
    <n v="3"/>
    <s v="1095720760298090496"/>
    <s v="Twitter for Android"/>
    <b v="0"/>
    <s v="1095720760298090496"/>
    <s v="Tweet"/>
    <n v="0"/>
    <n v="0"/>
    <m/>
    <m/>
    <m/>
    <m/>
    <m/>
    <m/>
    <m/>
    <m/>
    <n v="1"/>
    <s v="12"/>
    <s v="12"/>
    <n v="0"/>
    <n v="0"/>
    <n v="0"/>
    <n v="0"/>
    <n v="0"/>
    <n v="0"/>
    <n v="25"/>
    <n v="100"/>
    <n v="25"/>
  </r>
  <r>
    <s v="_davidteague"/>
    <s v="rubrikinc"/>
    <m/>
    <m/>
    <m/>
    <m/>
    <m/>
    <m/>
    <m/>
    <m/>
    <s v="No"/>
    <n v="217"/>
    <m/>
    <m/>
    <x v="0"/>
    <d v="2019-02-13T21:22:02.000"/>
    <s v="RT @rubrikInc: Seamlessly integrate #Terraform #vRA #CloudForms and more with Rubrik to make testing, development, or monitoring tasks easi…"/>
    <m/>
    <m/>
    <x v="46"/>
    <m/>
    <s v="http://pbs.twimg.com/profile_images/727210317663477760/JUZXbEv4_normal.jpg"/>
    <x v="197"/>
    <s v="https://twitter.com/#!/_davidteague/status/1095795257042710534"/>
    <m/>
    <m/>
    <s v="1095795257042710534"/>
    <m/>
    <b v="0"/>
    <n v="0"/>
    <s v=""/>
    <b v="0"/>
    <s v="en"/>
    <m/>
    <s v=""/>
    <b v="0"/>
    <n v="2"/>
    <s v="1095793993839980561"/>
    <s v="TweetDeck"/>
    <b v="0"/>
    <s v="1095793993839980561"/>
    <s v="Tweet"/>
    <n v="0"/>
    <n v="0"/>
    <m/>
    <m/>
    <m/>
    <m/>
    <m/>
    <m/>
    <m/>
    <m/>
    <n v="1"/>
    <s v="11"/>
    <s v="11"/>
    <n v="0"/>
    <n v="0"/>
    <n v="0"/>
    <n v="0"/>
    <n v="0"/>
    <n v="0"/>
    <n v="19"/>
    <n v="100"/>
    <n v="19"/>
  </r>
  <r>
    <s v="omi_082"/>
    <s v="eaganpolice"/>
    <m/>
    <m/>
    <m/>
    <m/>
    <m/>
    <m/>
    <m/>
    <m/>
    <s v="No"/>
    <n v="218"/>
    <m/>
    <m/>
    <x v="0"/>
    <d v="2019-02-13T21:49:02.000"/>
    <s v="RT @EaganPolice: Well we made it inside with minimal damage to the door but.....  #VRA https://t.co/CSFLKqlia4"/>
    <m/>
    <m/>
    <x v="1"/>
    <s v="https://pbs.twimg.com/ext_tw_video_thumb/1095800241457029120/pu/img/BixE9ldl2Ru3Vvh6.jpg"/>
    <s v="https://pbs.twimg.com/ext_tw_video_thumb/1095800241457029120/pu/img/BixE9ldl2Ru3Vvh6.jpg"/>
    <x v="198"/>
    <s v="https://twitter.com/#!/omi_082/status/1095802050611425280"/>
    <m/>
    <m/>
    <s v="1095802050611425280"/>
    <m/>
    <b v="0"/>
    <n v="0"/>
    <s v=""/>
    <b v="0"/>
    <s v="en"/>
    <m/>
    <s v=""/>
    <b v="0"/>
    <n v="2"/>
    <s v="1095801316960624646"/>
    <s v="Twitter for Android"/>
    <b v="0"/>
    <s v="1095801316960624646"/>
    <s v="Tweet"/>
    <n v="0"/>
    <n v="0"/>
    <m/>
    <m/>
    <m/>
    <m/>
    <m/>
    <m/>
    <m/>
    <m/>
    <n v="1"/>
    <s v="12"/>
    <s v="12"/>
    <n v="1"/>
    <n v="6.666666666666667"/>
    <n v="1"/>
    <n v="6.666666666666667"/>
    <n v="0"/>
    <n v="0"/>
    <n v="13"/>
    <n v="86.66666666666667"/>
    <n v="15"/>
  </r>
  <r>
    <s v="acab2006"/>
    <s v="acab2006"/>
    <m/>
    <m/>
    <m/>
    <m/>
    <m/>
    <m/>
    <m/>
    <m/>
    <s v="No"/>
    <n v="219"/>
    <m/>
    <m/>
    <x v="1"/>
    <d v="2019-02-13T21:53:33.000"/>
    <s v="I have stop watching #Uefa champions league because of this #VRA ..it work only for #RealMadrid"/>
    <m/>
    <m/>
    <x v="47"/>
    <m/>
    <s v="http://pbs.twimg.com/profile_images/985591401961451527/hchQCYL7_normal.jpg"/>
    <x v="199"/>
    <s v="https://twitter.com/#!/acab2006/status/1095803188551262211"/>
    <m/>
    <m/>
    <s v="1095803188551262211"/>
    <m/>
    <b v="0"/>
    <n v="4"/>
    <s v=""/>
    <b v="0"/>
    <s v="en"/>
    <m/>
    <s v=""/>
    <b v="0"/>
    <n v="0"/>
    <s v=""/>
    <s v="Twitter for Android"/>
    <b v="0"/>
    <s v="1095803188551262211"/>
    <s v="Tweet"/>
    <n v="0"/>
    <n v="0"/>
    <m/>
    <m/>
    <m/>
    <m/>
    <m/>
    <m/>
    <m/>
    <m/>
    <n v="1"/>
    <s v="3"/>
    <s v="3"/>
    <n v="1"/>
    <n v="6.25"/>
    <n v="0"/>
    <n v="0"/>
    <n v="0"/>
    <n v="0"/>
    <n v="15"/>
    <n v="93.75"/>
    <n v="16"/>
  </r>
  <r>
    <s v="frankschwaak"/>
    <s v="rubrikinc"/>
    <m/>
    <m/>
    <m/>
    <m/>
    <m/>
    <m/>
    <m/>
    <m/>
    <s v="No"/>
    <n v="220"/>
    <m/>
    <m/>
    <x v="0"/>
    <d v="2019-02-13T23:04:30.000"/>
    <s v="RT @rubrikInc: Seamlessly integrate #Terraform #vRA #CloudForms and more with Rubrik to make testing, development, or monitoring tasks easi…"/>
    <m/>
    <m/>
    <x v="46"/>
    <m/>
    <s v="http://pbs.twimg.com/profile_images/926579765426950144/eFRQATSa_normal.jpg"/>
    <x v="200"/>
    <s v="https://twitter.com/#!/frankschwaak/status/1095821040775766018"/>
    <m/>
    <m/>
    <s v="1095821040775766018"/>
    <m/>
    <b v="0"/>
    <n v="0"/>
    <s v=""/>
    <b v="0"/>
    <s v="en"/>
    <m/>
    <s v=""/>
    <b v="0"/>
    <n v="2"/>
    <s v="1095793993839980561"/>
    <s v="Twitter for iPhone"/>
    <b v="0"/>
    <s v="1095793993839980561"/>
    <s v="Tweet"/>
    <n v="0"/>
    <n v="0"/>
    <m/>
    <m/>
    <m/>
    <m/>
    <m/>
    <m/>
    <m/>
    <m/>
    <n v="1"/>
    <s v="11"/>
    <s v="11"/>
    <n v="0"/>
    <n v="0"/>
    <n v="0"/>
    <n v="0"/>
    <n v="0"/>
    <n v="0"/>
    <n v="19"/>
    <n v="100"/>
    <n v="19"/>
  </r>
  <r>
    <s v="eaganpolice"/>
    <s v="starbucks"/>
    <m/>
    <m/>
    <m/>
    <m/>
    <m/>
    <m/>
    <m/>
    <m/>
    <s v="No"/>
    <n v="221"/>
    <m/>
    <m/>
    <x v="0"/>
    <d v="2019-02-13T16:26:01.000"/>
    <s v="Its not everyday someone walks up and offers to buy the whole shift coffee.  I was just about to do some speed enforcement and up walks Jennifer. @Starbucks is my fav.  Thanks Jen 😁 #VRA https://t.co/xaLBX57ZVh"/>
    <m/>
    <m/>
    <x v="1"/>
    <s v="https://pbs.twimg.com/media/DzTINlQV4AAfOC_.jpg"/>
    <s v="https://pbs.twimg.com/media/DzTINlQV4AAfOC_.jpg"/>
    <x v="201"/>
    <s v="https://twitter.com/#!/eaganpolice/status/1095720760298090496"/>
    <m/>
    <m/>
    <s v="1095720760298090496"/>
    <m/>
    <b v="0"/>
    <n v="82"/>
    <s v=""/>
    <b v="0"/>
    <s v="en"/>
    <m/>
    <s v=""/>
    <b v="0"/>
    <n v="3"/>
    <s v=""/>
    <s v="Twitter for iPhone"/>
    <b v="0"/>
    <s v="1095720760298090496"/>
    <s v="Tweet"/>
    <n v="0"/>
    <n v="0"/>
    <m/>
    <m/>
    <m/>
    <m/>
    <m/>
    <m/>
    <m/>
    <m/>
    <n v="1"/>
    <s v="12"/>
    <s v="12"/>
    <n v="1"/>
    <n v="2.9411764705882355"/>
    <n v="0"/>
    <n v="0"/>
    <n v="0"/>
    <n v="0"/>
    <n v="33"/>
    <n v="97.05882352941177"/>
    <n v="34"/>
  </r>
  <r>
    <s v="jenniferpeery3"/>
    <s v="eaganpolice"/>
    <m/>
    <m/>
    <m/>
    <m/>
    <m/>
    <m/>
    <m/>
    <m/>
    <s v="Yes"/>
    <n v="222"/>
    <m/>
    <m/>
    <x v="0"/>
    <d v="2019-02-13T22:18:50.000"/>
    <s v="RT @EaganPolice: Its not everyday someone walks up and offers to buy the whole shift coffee.  I was just about to do some speed enforcement…"/>
    <m/>
    <m/>
    <x v="3"/>
    <m/>
    <s v="http://abs.twimg.com/sticky/default_profile_images/default_profile_normal.png"/>
    <x v="202"/>
    <s v="https://twitter.com/#!/jenniferpeery3/status/1095809551180259328"/>
    <m/>
    <m/>
    <s v="1095809551180259328"/>
    <m/>
    <b v="0"/>
    <n v="0"/>
    <s v=""/>
    <b v="0"/>
    <s v="en"/>
    <m/>
    <s v=""/>
    <b v="0"/>
    <n v="3"/>
    <s v="1095720760298090496"/>
    <s v="Twitter for Android"/>
    <b v="0"/>
    <s v="1095720760298090496"/>
    <s v="Tweet"/>
    <n v="0"/>
    <n v="0"/>
    <m/>
    <m/>
    <m/>
    <m/>
    <m/>
    <m/>
    <m/>
    <m/>
    <n v="1"/>
    <s v="12"/>
    <s v="12"/>
    <n v="0"/>
    <n v="0"/>
    <n v="0"/>
    <n v="0"/>
    <n v="0"/>
    <n v="0"/>
    <n v="25"/>
    <n v="100"/>
    <n v="25"/>
  </r>
  <r>
    <s v="eaganpolice"/>
    <s v="jenniferpeery3"/>
    <m/>
    <m/>
    <m/>
    <m/>
    <m/>
    <m/>
    <m/>
    <m/>
    <s v="Yes"/>
    <n v="223"/>
    <m/>
    <m/>
    <x v="0"/>
    <d v="2019-02-13T20:30:15.000"/>
    <s v="Off to attempt more speed enforcement near school zones with my afternoon caffeine. Thanks again @JenniferPeery3 for the round of coffees for the team. #VRA https://t.co/LoiYzEJ9of"/>
    <m/>
    <m/>
    <x v="1"/>
    <s v="https://pbs.twimg.com/media/DzUAHzqVAAAmIP_.jpg"/>
    <s v="https://pbs.twimg.com/media/DzUAHzqVAAAmIP_.jpg"/>
    <x v="203"/>
    <s v="https://twitter.com/#!/eaganpolice/status/1095782223226253322"/>
    <m/>
    <m/>
    <s v="1095782223226253322"/>
    <m/>
    <b v="0"/>
    <n v="16"/>
    <s v=""/>
    <b v="0"/>
    <s v="en"/>
    <m/>
    <s v=""/>
    <b v="0"/>
    <n v="0"/>
    <s v=""/>
    <s v="Twitter for iPhone"/>
    <b v="0"/>
    <s v="1095782223226253322"/>
    <s v="Tweet"/>
    <n v="0"/>
    <n v="0"/>
    <m/>
    <m/>
    <m/>
    <m/>
    <m/>
    <m/>
    <m/>
    <m/>
    <n v="1"/>
    <s v="12"/>
    <s v="12"/>
    <n v="0"/>
    <n v="0"/>
    <n v="0"/>
    <n v="0"/>
    <n v="0"/>
    <n v="0"/>
    <n v="25"/>
    <n v="100"/>
    <n v="25"/>
  </r>
  <r>
    <s v="chisagocountyso"/>
    <s v="eaganpolice"/>
    <m/>
    <m/>
    <m/>
    <m/>
    <m/>
    <m/>
    <m/>
    <m/>
    <s v="No"/>
    <n v="224"/>
    <m/>
    <m/>
    <x v="0"/>
    <d v="2019-02-13T18:29:24.000"/>
    <s v="RT @EaganPolice: Its not everyday someone walks up and offers to buy the whole shift coffee.  I was just about to do some speed enforcement…"/>
    <m/>
    <m/>
    <x v="3"/>
    <m/>
    <s v="http://pbs.twimg.com/profile_images/1078649407279718400/A-BXBTi6_normal.jpg"/>
    <x v="204"/>
    <s v="https://twitter.com/#!/chisagocountyso/status/1095751811334631426"/>
    <m/>
    <m/>
    <s v="1095751811334631426"/>
    <m/>
    <b v="0"/>
    <n v="0"/>
    <s v=""/>
    <b v="0"/>
    <s v="en"/>
    <m/>
    <s v=""/>
    <b v="0"/>
    <n v="3"/>
    <s v="1095720760298090496"/>
    <s v="Twitter for Android"/>
    <b v="0"/>
    <s v="1095720760298090496"/>
    <s v="Tweet"/>
    <n v="0"/>
    <n v="0"/>
    <m/>
    <m/>
    <m/>
    <m/>
    <m/>
    <m/>
    <m/>
    <m/>
    <n v="1"/>
    <s v="12"/>
    <s v="12"/>
    <n v="0"/>
    <n v="0"/>
    <n v="0"/>
    <n v="0"/>
    <n v="0"/>
    <n v="0"/>
    <n v="25"/>
    <n v="100"/>
    <n v="25"/>
  </r>
  <r>
    <s v="eaganpolice"/>
    <s v="eaganpolice"/>
    <m/>
    <m/>
    <m/>
    <m/>
    <m/>
    <m/>
    <m/>
    <m/>
    <s v="No"/>
    <n v="225"/>
    <m/>
    <m/>
    <x v="1"/>
    <d v="2019-02-13T15:12:17.000"/>
    <s v="Keeping the kiddos safe at crosswalks.  #VRA https://t.co/AI8VeU3QqK"/>
    <m/>
    <m/>
    <x v="1"/>
    <s v="https://pbs.twimg.com/media/DzS3VzJUwAU4yHX.jpg"/>
    <s v="https://pbs.twimg.com/media/DzS3VzJUwAU4yHX.jpg"/>
    <x v="205"/>
    <s v="https://twitter.com/#!/eaganpolice/status/1095702206593097735"/>
    <m/>
    <m/>
    <s v="1095702206593097735"/>
    <m/>
    <b v="0"/>
    <n v="16"/>
    <s v=""/>
    <b v="0"/>
    <s v="en"/>
    <m/>
    <s v=""/>
    <b v="0"/>
    <n v="2"/>
    <s v=""/>
    <s v="Twitter for iPhone"/>
    <b v="0"/>
    <s v="1095702206593097735"/>
    <s v="Tweet"/>
    <n v="0"/>
    <n v="0"/>
    <m/>
    <m/>
    <m/>
    <m/>
    <m/>
    <m/>
    <m/>
    <m/>
    <n v="8"/>
    <s v="12"/>
    <s v="12"/>
    <n v="1"/>
    <n v="14.285714285714286"/>
    <n v="0"/>
    <n v="0"/>
    <n v="0"/>
    <n v="0"/>
    <n v="6"/>
    <n v="85.71428571428571"/>
    <n v="7"/>
  </r>
  <r>
    <s v="eaganpolice"/>
    <s v="eaganpolice"/>
    <m/>
    <m/>
    <m/>
    <m/>
    <m/>
    <m/>
    <m/>
    <m/>
    <s v="No"/>
    <n v="226"/>
    <m/>
    <m/>
    <x v="1"/>
    <d v="2019-02-13T16:52:39.000"/>
    <s v="IGH has joined the party... Give them a follow. They had a horse in someones basement last week! #VRA https://t.co/zOx1kv1te6"/>
    <s v="https://twitter.com/IGHpdMN/status/1095724565051949056"/>
    <s v="twitter.com"/>
    <x v="1"/>
    <m/>
    <s v="http://pbs.twimg.com/profile_images/1047130102243385345/m_sV6S7e_normal.jpg"/>
    <x v="206"/>
    <s v="https://twitter.com/#!/eaganpolice/status/1095727461919277057"/>
    <m/>
    <m/>
    <s v="1095727461919277057"/>
    <m/>
    <b v="0"/>
    <n v="6"/>
    <s v=""/>
    <b v="1"/>
    <s v="en"/>
    <m/>
    <s v="1095724565051949056"/>
    <b v="0"/>
    <n v="0"/>
    <s v=""/>
    <s v="Twitter Web Client"/>
    <b v="0"/>
    <s v="1095727461919277057"/>
    <s v="Tweet"/>
    <n v="0"/>
    <n v="0"/>
    <m/>
    <m/>
    <m/>
    <m/>
    <m/>
    <m/>
    <m/>
    <m/>
    <n v="8"/>
    <s v="12"/>
    <s v="12"/>
    <n v="0"/>
    <n v="0"/>
    <n v="0"/>
    <n v="0"/>
    <n v="0"/>
    <n v="0"/>
    <n v="19"/>
    <n v="100"/>
    <n v="19"/>
  </r>
  <r>
    <s v="eaganpolice"/>
    <s v="eaganpolice"/>
    <m/>
    <m/>
    <m/>
    <m/>
    <m/>
    <m/>
    <m/>
    <m/>
    <s v="No"/>
    <n v="227"/>
    <m/>
    <m/>
    <x v="1"/>
    <d v="2019-02-13T17:45:12.000"/>
    <s v="Just clearing a medical call. Elderly female needed a lift assist after falling. She decided she wanted to go to the hospital to get checked out. #VRA"/>
    <m/>
    <m/>
    <x v="1"/>
    <m/>
    <s v="http://pbs.twimg.com/profile_images/1047130102243385345/m_sV6S7e_normal.jpg"/>
    <x v="207"/>
    <s v="https://twitter.com/#!/eaganpolice/status/1095740688317247495"/>
    <m/>
    <m/>
    <s v="1095740688317247495"/>
    <m/>
    <b v="0"/>
    <n v="13"/>
    <s v=""/>
    <b v="0"/>
    <s v="en"/>
    <m/>
    <s v=""/>
    <b v="0"/>
    <n v="0"/>
    <s v=""/>
    <s v="Twitter Web Client"/>
    <b v="0"/>
    <s v="1095740688317247495"/>
    <s v="Tweet"/>
    <n v="0"/>
    <n v="0"/>
    <m/>
    <m/>
    <m/>
    <m/>
    <m/>
    <m/>
    <m/>
    <m/>
    <n v="8"/>
    <s v="12"/>
    <s v="12"/>
    <n v="0"/>
    <n v="0"/>
    <n v="1"/>
    <n v="3.7037037037037037"/>
    <n v="0"/>
    <n v="0"/>
    <n v="26"/>
    <n v="96.29629629629629"/>
    <n v="27"/>
  </r>
  <r>
    <s v="eaganpolice"/>
    <s v="eaganpolice"/>
    <m/>
    <m/>
    <m/>
    <m/>
    <m/>
    <m/>
    <m/>
    <m/>
    <s v="No"/>
    <n v="228"/>
    <m/>
    <m/>
    <x v="1"/>
    <d v="2019-02-13T18:24:45.000"/>
    <s v="Slow slow day so far.  Going to grab a bite to eat while this lasts. Be back in a bit. #VRA"/>
    <m/>
    <m/>
    <x v="1"/>
    <m/>
    <s v="http://pbs.twimg.com/profile_images/1047130102243385345/m_sV6S7e_normal.jpg"/>
    <x v="208"/>
    <s v="https://twitter.com/#!/eaganpolice/status/1095750642780516352"/>
    <m/>
    <m/>
    <s v="1095750642780516352"/>
    <m/>
    <b v="0"/>
    <n v="19"/>
    <s v=""/>
    <b v="0"/>
    <s v="en"/>
    <m/>
    <s v=""/>
    <b v="0"/>
    <n v="0"/>
    <s v=""/>
    <s v="Twitter Web Client"/>
    <b v="0"/>
    <s v="1095750642780516352"/>
    <s v="Tweet"/>
    <n v="0"/>
    <n v="0"/>
    <m/>
    <m/>
    <m/>
    <m/>
    <m/>
    <m/>
    <m/>
    <m/>
    <n v="8"/>
    <s v="12"/>
    <s v="12"/>
    <n v="0"/>
    <n v="0"/>
    <n v="2"/>
    <n v="9.523809523809524"/>
    <n v="0"/>
    <n v="0"/>
    <n v="19"/>
    <n v="90.47619047619048"/>
    <n v="21"/>
  </r>
  <r>
    <s v="eaganpolice"/>
    <s v="eaganpolice"/>
    <m/>
    <m/>
    <m/>
    <m/>
    <m/>
    <m/>
    <m/>
    <m/>
    <s v="No"/>
    <n v="229"/>
    <m/>
    <m/>
    <x v="1"/>
    <d v="2019-02-13T19:44:38.000"/>
    <s v="Got a call to a suspicious vehicle at a foreclosed house that's had trespassing issue in the past. Vehicle was gone on arrival and everything appeared ok around the house. #VRA"/>
    <m/>
    <m/>
    <x v="1"/>
    <m/>
    <s v="http://pbs.twimg.com/profile_images/1047130102243385345/m_sV6S7e_normal.jpg"/>
    <x v="209"/>
    <s v="https://twitter.com/#!/eaganpolice/status/1095770743705608192"/>
    <m/>
    <m/>
    <s v="1095770743705608192"/>
    <m/>
    <b v="0"/>
    <n v="5"/>
    <s v=""/>
    <b v="0"/>
    <s v="en"/>
    <m/>
    <s v=""/>
    <b v="0"/>
    <n v="0"/>
    <s v=""/>
    <s v="Twitter Web Client"/>
    <b v="0"/>
    <s v="1095770743705608192"/>
    <s v="Tweet"/>
    <n v="0"/>
    <n v="0"/>
    <m/>
    <m/>
    <m/>
    <m/>
    <m/>
    <m/>
    <m/>
    <m/>
    <n v="8"/>
    <s v="12"/>
    <s v="12"/>
    <n v="0"/>
    <n v="0"/>
    <n v="2"/>
    <n v="6.451612903225806"/>
    <n v="0"/>
    <n v="0"/>
    <n v="29"/>
    <n v="93.54838709677419"/>
    <n v="31"/>
  </r>
  <r>
    <s v="eaganpolice"/>
    <s v="eaganpolice"/>
    <m/>
    <m/>
    <m/>
    <m/>
    <m/>
    <m/>
    <m/>
    <m/>
    <s v="No"/>
    <n v="230"/>
    <m/>
    <m/>
    <x v="1"/>
    <d v="2019-02-13T21:19:17.000"/>
    <s v="Got a call back to the foreclosed house. Water heard running inside. Assisting the owner along with public works to get in and shut the water off.  #VRA"/>
    <m/>
    <m/>
    <x v="1"/>
    <m/>
    <s v="http://pbs.twimg.com/profile_images/1047130102243385345/m_sV6S7e_normal.jpg"/>
    <x v="210"/>
    <s v="https://twitter.com/#!/eaganpolice/status/1095794565167099905"/>
    <m/>
    <m/>
    <s v="1095794565167099905"/>
    <m/>
    <b v="0"/>
    <n v="6"/>
    <s v=""/>
    <b v="0"/>
    <s v="en"/>
    <m/>
    <s v=""/>
    <b v="0"/>
    <n v="0"/>
    <s v=""/>
    <s v="Twitter Web Client"/>
    <b v="0"/>
    <s v="1095794565167099905"/>
    <s v="Tweet"/>
    <n v="0"/>
    <n v="0"/>
    <m/>
    <m/>
    <m/>
    <m/>
    <m/>
    <m/>
    <m/>
    <m/>
    <n v="8"/>
    <s v="12"/>
    <s v="12"/>
    <n v="1"/>
    <n v="3.5714285714285716"/>
    <n v="0"/>
    <n v="0"/>
    <n v="0"/>
    <n v="0"/>
    <n v="27"/>
    <n v="96.42857142857143"/>
    <n v="28"/>
  </r>
  <r>
    <s v="eaganpolice"/>
    <s v="eaganpolice"/>
    <m/>
    <m/>
    <m/>
    <m/>
    <m/>
    <m/>
    <m/>
    <m/>
    <s v="No"/>
    <n v="231"/>
    <m/>
    <m/>
    <x v="1"/>
    <d v="2019-02-13T21:46:07.000"/>
    <s v="Well we made it inside with minimal damage to the door but.....  #VRA https://t.co/CSFLKqlia4"/>
    <m/>
    <m/>
    <x v="1"/>
    <s v="https://pbs.twimg.com/ext_tw_video_thumb/1095800241457029120/pu/img/BixE9ldl2Ru3Vvh6.jpg"/>
    <s v="https://pbs.twimg.com/ext_tw_video_thumb/1095800241457029120/pu/img/BixE9ldl2Ru3Vvh6.jpg"/>
    <x v="211"/>
    <s v="https://twitter.com/#!/eaganpolice/status/1095801316960624646"/>
    <m/>
    <m/>
    <s v="1095801316960624646"/>
    <m/>
    <b v="0"/>
    <n v="13"/>
    <s v=""/>
    <b v="0"/>
    <s v="en"/>
    <m/>
    <s v=""/>
    <b v="0"/>
    <n v="2"/>
    <s v=""/>
    <s v="Twitter for iPhone"/>
    <b v="0"/>
    <s v="1095801316960624646"/>
    <s v="Tweet"/>
    <n v="0"/>
    <n v="0"/>
    <m/>
    <m/>
    <m/>
    <m/>
    <m/>
    <m/>
    <m/>
    <m/>
    <n v="8"/>
    <s v="12"/>
    <s v="12"/>
    <n v="1"/>
    <n v="7.6923076923076925"/>
    <n v="1"/>
    <n v="7.6923076923076925"/>
    <n v="0"/>
    <n v="0"/>
    <n v="11"/>
    <n v="84.61538461538461"/>
    <n v="13"/>
  </r>
  <r>
    <s v="eaganpolice"/>
    <s v="eaganpolice"/>
    <m/>
    <m/>
    <m/>
    <m/>
    <m/>
    <m/>
    <m/>
    <m/>
    <s v="No"/>
    <n v="232"/>
    <m/>
    <m/>
    <x v="1"/>
    <d v="2019-02-13T23:29:24.000"/>
    <s v="Vehicle left running in an apartment building’s parking lot.  Driver no where to be found.  Good way to have your car stolen AND it’s against city ordinance.  Looking for driver now #VRA https://t.co/SGDjL8l1H6"/>
    <m/>
    <m/>
    <x v="1"/>
    <s v="https://pbs.twimg.com/media/DzUpH7zUUAEwGiN.jpg"/>
    <s v="https://pbs.twimg.com/media/DzUpH7zUUAEwGiN.jpg"/>
    <x v="212"/>
    <s v="https://twitter.com/#!/eaganpolice/status/1095827307569254401"/>
    <m/>
    <m/>
    <s v="1095827307569254401"/>
    <m/>
    <b v="0"/>
    <n v="7"/>
    <s v=""/>
    <b v="0"/>
    <s v="en"/>
    <m/>
    <s v=""/>
    <b v="0"/>
    <n v="1"/>
    <s v=""/>
    <s v="Twitter for iPhone"/>
    <b v="0"/>
    <s v="1095827307569254401"/>
    <s v="Tweet"/>
    <n v="0"/>
    <n v="0"/>
    <m/>
    <m/>
    <m/>
    <m/>
    <m/>
    <m/>
    <m/>
    <m/>
    <n v="8"/>
    <s v="12"/>
    <s v="12"/>
    <n v="1"/>
    <n v="2.9411764705882355"/>
    <n v="1"/>
    <n v="2.9411764705882355"/>
    <n v="0"/>
    <n v="0"/>
    <n v="32"/>
    <n v="94.11764705882354"/>
    <n v="34"/>
  </r>
  <r>
    <s v="andyashby1"/>
    <s v="eaganpolice"/>
    <m/>
    <m/>
    <m/>
    <m/>
    <m/>
    <m/>
    <m/>
    <m/>
    <s v="No"/>
    <n v="233"/>
    <m/>
    <m/>
    <x v="0"/>
    <d v="2019-02-13T23:31:27.000"/>
    <s v="RT @EaganPolice: Vehicle left running in an apartment building’s parking lot.  Driver no where to be found.  Good way to have your car stol…"/>
    <m/>
    <m/>
    <x v="3"/>
    <m/>
    <s v="http://pbs.twimg.com/profile_images/804110202190565376/QEb_awp2_normal.jpg"/>
    <x v="213"/>
    <s v="https://twitter.com/#!/andyashby1/status/1095827825427402753"/>
    <m/>
    <m/>
    <s v="1095827825427402753"/>
    <m/>
    <b v="0"/>
    <n v="0"/>
    <s v=""/>
    <b v="0"/>
    <s v="en"/>
    <m/>
    <s v=""/>
    <b v="0"/>
    <n v="1"/>
    <s v="1095827307569254401"/>
    <s v="Twitter for Android"/>
    <b v="0"/>
    <s v="1095827307569254401"/>
    <s v="Tweet"/>
    <n v="0"/>
    <n v="0"/>
    <m/>
    <m/>
    <m/>
    <m/>
    <m/>
    <m/>
    <m/>
    <m/>
    <n v="1"/>
    <s v="12"/>
    <s v="12"/>
    <n v="1"/>
    <n v="4"/>
    <n v="0"/>
    <n v="0"/>
    <n v="0"/>
    <n v="0"/>
    <n v="24"/>
    <n v="96"/>
    <n v="25"/>
  </r>
  <r>
    <s v="cliffdepuy"/>
    <s v="dpryor22"/>
    <m/>
    <m/>
    <m/>
    <m/>
    <m/>
    <m/>
    <m/>
    <m/>
    <s v="No"/>
    <n v="234"/>
    <m/>
    <m/>
    <x v="0"/>
    <d v="2019-02-12T19:27:52.000"/>
    <s v="RT @dpryor22: As more users adopt #VMware and VMware #vRealize #Automation (#vRA), Dell EMC’s deep integration with VMware’s user interface…"/>
    <m/>
    <m/>
    <x v="35"/>
    <m/>
    <s v="http://pbs.twimg.com/profile_images/1032404796462911490/JF9GipPy_normal.jpg"/>
    <x v="214"/>
    <s v="https://twitter.com/#!/cliffdepuy/status/1095404138689523712"/>
    <m/>
    <m/>
    <s v="1095404138689523712"/>
    <m/>
    <b v="0"/>
    <n v="0"/>
    <s v=""/>
    <b v="0"/>
    <s v="en"/>
    <m/>
    <s v=""/>
    <b v="0"/>
    <n v="4"/>
    <s v="1095378366381899777"/>
    <s v="Twitter for iPhone"/>
    <b v="0"/>
    <s v="1095378366381899777"/>
    <s v="Tweet"/>
    <n v="0"/>
    <n v="0"/>
    <m/>
    <m/>
    <m/>
    <m/>
    <m/>
    <m/>
    <m/>
    <m/>
    <n v="1"/>
    <s v="9"/>
    <s v="9"/>
    <n v="0"/>
    <n v="0"/>
    <n v="0"/>
    <n v="0"/>
    <n v="0"/>
    <n v="0"/>
    <n v="22"/>
    <n v="100"/>
    <n v="22"/>
  </r>
  <r>
    <s v="cliffdepuy"/>
    <s v="cliffdepuy"/>
    <m/>
    <m/>
    <m/>
    <m/>
    <m/>
    <m/>
    <m/>
    <m/>
    <s v="No"/>
    <n v="235"/>
    <m/>
    <m/>
    <x v="1"/>
    <d v="2019-02-13T23:51:45.000"/>
    <s v="As more users adopt #VMware and VMware #vRealize #Automation (#vRA), Dell EMC’s deep integration with VMware’s user interface becomes more and more important… Read more: https://t.co/1TrB3sOGy6  #DellEMCProtect #Automation #Orchestration #BaaS #VMware #vRealizeSuite #Iwork4Dell"/>
    <s v="https://blog.dellemc.com/en-us/simplify-automate-organizations-data-protection-dell-emc/"/>
    <s v="dellemc.com"/>
    <x v="48"/>
    <m/>
    <s v="http://pbs.twimg.com/profile_images/1032404796462911490/JF9GipPy_normal.jpg"/>
    <x v="215"/>
    <s v="https://twitter.com/#!/cliffdepuy/status/1095832933640810496"/>
    <m/>
    <m/>
    <s v="1095832933640810496"/>
    <m/>
    <b v="0"/>
    <n v="0"/>
    <s v=""/>
    <b v="0"/>
    <s v="en"/>
    <m/>
    <s v=""/>
    <b v="0"/>
    <n v="1"/>
    <s v=""/>
    <s v="Twitter Web Client"/>
    <b v="0"/>
    <s v="1095832933640810496"/>
    <s v="Tweet"/>
    <n v="0"/>
    <n v="0"/>
    <m/>
    <m/>
    <m/>
    <m/>
    <m/>
    <m/>
    <m/>
    <m/>
    <n v="1"/>
    <s v="9"/>
    <s v="9"/>
    <n v="1"/>
    <n v="2.9411764705882355"/>
    <n v="0"/>
    <n v="0"/>
    <n v="0"/>
    <n v="0"/>
    <n v="33"/>
    <n v="97.05882352941177"/>
    <n v="34"/>
  </r>
  <r>
    <s v="orchestrateme"/>
    <s v="cliffdepuy"/>
    <m/>
    <m/>
    <m/>
    <m/>
    <m/>
    <m/>
    <m/>
    <m/>
    <s v="No"/>
    <n v="236"/>
    <m/>
    <m/>
    <x v="0"/>
    <d v="2019-02-14T00:40:14.000"/>
    <s v="RT @CliffDePuy: As more users adopt #VMware and VMware #vRealize #Automation (#vRA), Dell EMC’s deep integration with VMware’s user interfa…"/>
    <m/>
    <m/>
    <x v="35"/>
    <m/>
    <s v="http://pbs.twimg.com/profile_images/798614249157312513/UBsRxZqy_normal.jpg"/>
    <x v="216"/>
    <s v="https://twitter.com/#!/orchestrateme/status/1095845133432565760"/>
    <m/>
    <m/>
    <s v="1095845133432565760"/>
    <m/>
    <b v="0"/>
    <n v="0"/>
    <s v=""/>
    <b v="0"/>
    <s v="en"/>
    <m/>
    <s v=""/>
    <b v="0"/>
    <n v="1"/>
    <s v="1095832933640810496"/>
    <s v="Orchestration"/>
    <b v="0"/>
    <s v="1095832933640810496"/>
    <s v="Tweet"/>
    <n v="0"/>
    <n v="0"/>
    <m/>
    <m/>
    <m/>
    <m/>
    <m/>
    <m/>
    <m/>
    <m/>
    <n v="1"/>
    <s v="9"/>
    <s v="9"/>
    <n v="0"/>
    <n v="0"/>
    <n v="0"/>
    <n v="0"/>
    <n v="0"/>
    <n v="0"/>
    <n v="22"/>
    <n v="100"/>
    <n v="22"/>
  </r>
  <r>
    <s v="orchestrateme"/>
    <s v="dpryor22"/>
    <m/>
    <m/>
    <m/>
    <m/>
    <m/>
    <m/>
    <m/>
    <m/>
    <s v="No"/>
    <n v="237"/>
    <m/>
    <m/>
    <x v="0"/>
    <d v="2019-02-12T18:40:29.000"/>
    <s v="RT @dpryor22: As more users adopt #VMware and VMware #vRealize #Automation (#vRA), Dell EMC’s deep integration with VMware’s user interface…"/>
    <m/>
    <m/>
    <x v="35"/>
    <m/>
    <s v="http://pbs.twimg.com/profile_images/798614249157312513/UBsRxZqy_normal.jpg"/>
    <x v="217"/>
    <s v="https://twitter.com/#!/orchestrateme/status/1095392212081405952"/>
    <m/>
    <m/>
    <s v="1095392212081405952"/>
    <m/>
    <b v="0"/>
    <n v="0"/>
    <s v=""/>
    <b v="0"/>
    <s v="en"/>
    <m/>
    <s v=""/>
    <b v="0"/>
    <n v="4"/>
    <s v="1095378366381899777"/>
    <s v="Orchestration"/>
    <b v="0"/>
    <s v="1095378366381899777"/>
    <s v="Tweet"/>
    <n v="0"/>
    <n v="0"/>
    <m/>
    <m/>
    <m/>
    <m/>
    <m/>
    <m/>
    <m/>
    <m/>
    <n v="1"/>
    <s v="9"/>
    <s v="9"/>
    <n v="0"/>
    <n v="0"/>
    <n v="0"/>
    <n v="0"/>
    <n v="0"/>
    <n v="0"/>
    <n v="22"/>
    <n v="100"/>
    <n v="22"/>
  </r>
  <r>
    <s v="annlee5050"/>
    <s v="lwvtexas"/>
    <m/>
    <m/>
    <m/>
    <m/>
    <m/>
    <m/>
    <m/>
    <m/>
    <s v="No"/>
    <n v="238"/>
    <m/>
    <m/>
    <x v="0"/>
    <d v="2019-02-14T01:10:35.000"/>
    <s v="RT @LWVTexas: As a naturalized citizen, you have a right to vote and participate fully in your democracy! We know you are excited and ready…"/>
    <m/>
    <m/>
    <x v="3"/>
    <m/>
    <s v="http://pbs.twimg.com/profile_images/1044649557634641920/Vfyl4yOU_normal.jpg"/>
    <x v="218"/>
    <s v="https://twitter.com/#!/annlee5050/status/1095852771578925056"/>
    <m/>
    <m/>
    <s v="1095852771578925056"/>
    <m/>
    <b v="0"/>
    <n v="0"/>
    <s v=""/>
    <b v="0"/>
    <s v="en"/>
    <m/>
    <s v=""/>
    <b v="0"/>
    <n v="1"/>
    <s v="1095844808139161602"/>
    <s v="Twitter Web App"/>
    <b v="0"/>
    <s v="1095844808139161602"/>
    <s v="Tweet"/>
    <n v="0"/>
    <n v="0"/>
    <m/>
    <m/>
    <m/>
    <m/>
    <m/>
    <m/>
    <m/>
    <m/>
    <n v="1"/>
    <s v="8"/>
    <s v="8"/>
    <n v="3"/>
    <n v="12"/>
    <n v="0"/>
    <n v="0"/>
    <n v="0"/>
    <n v="0"/>
    <n v="22"/>
    <n v="88"/>
    <n v="25"/>
  </r>
  <r>
    <s v="manuelm_it"/>
    <s v="vrealizeauto"/>
    <m/>
    <m/>
    <m/>
    <m/>
    <m/>
    <m/>
    <m/>
    <m/>
    <s v="No"/>
    <n v="239"/>
    <m/>
    <m/>
    <x v="0"/>
    <d v="2019-02-14T01:48:15.000"/>
    <s v="RT @vRealizeAuto: Did someone say a more developer-friendly experience while creating #vRO and #vRA content? Learn how with Visual Studio C…"/>
    <m/>
    <m/>
    <x v="49"/>
    <m/>
    <s v="http://pbs.twimg.com/profile_images/1030146946076303360/M8lmNAas_normal.jpg"/>
    <x v="219"/>
    <s v="https://twitter.com/#!/manuelm_it/status/1095862250911412225"/>
    <m/>
    <m/>
    <s v="1095862250911412225"/>
    <m/>
    <b v="0"/>
    <n v="0"/>
    <s v=""/>
    <b v="0"/>
    <s v="en"/>
    <m/>
    <s v=""/>
    <b v="0"/>
    <n v="4"/>
    <s v="1095737460854800384"/>
    <s v="Twitter for Android"/>
    <b v="0"/>
    <s v="1095737460854800384"/>
    <s v="Tweet"/>
    <n v="0"/>
    <n v="0"/>
    <m/>
    <m/>
    <m/>
    <m/>
    <m/>
    <m/>
    <m/>
    <m/>
    <n v="1"/>
    <s v="5"/>
    <s v="5"/>
    <n v="1"/>
    <n v="4.545454545454546"/>
    <n v="0"/>
    <n v="0"/>
    <n v="0"/>
    <n v="0"/>
    <n v="21"/>
    <n v="95.45454545454545"/>
    <n v="22"/>
  </r>
  <r>
    <s v="tsiefferman"/>
    <s v="ighpdmn"/>
    <m/>
    <m/>
    <m/>
    <m/>
    <m/>
    <m/>
    <m/>
    <m/>
    <s v="No"/>
    <n v="240"/>
    <m/>
    <m/>
    <x v="0"/>
    <d v="2019-02-14T05:46:59.000"/>
    <s v="RT @IGHpdMN: Officer Meade is going to do her first #VRA today. I’ll get you caught up for the morning, shortly!"/>
    <m/>
    <m/>
    <x v="1"/>
    <m/>
    <s v="http://pbs.twimg.com/profile_images/480926497729830912/Gbxk7aA1_normal.jpeg"/>
    <x v="220"/>
    <s v="https://twitter.com/#!/tsiefferman/status/1095922330524700674"/>
    <m/>
    <m/>
    <s v="1095922330524700674"/>
    <m/>
    <b v="0"/>
    <n v="0"/>
    <s v=""/>
    <b v="0"/>
    <s v="en"/>
    <m/>
    <s v=""/>
    <b v="0"/>
    <n v="2"/>
    <s v="1095724565051949056"/>
    <s v="Twitter for iPhone"/>
    <b v="0"/>
    <s v="1095724565051949056"/>
    <s v="Tweet"/>
    <n v="0"/>
    <n v="0"/>
    <m/>
    <m/>
    <m/>
    <m/>
    <m/>
    <m/>
    <m/>
    <m/>
    <n v="1"/>
    <s v="4"/>
    <s v="4"/>
    <n v="0"/>
    <n v="0"/>
    <n v="0"/>
    <n v="0"/>
    <n v="0"/>
    <n v="0"/>
    <n v="22"/>
    <n v="100"/>
    <n v="22"/>
  </r>
  <r>
    <s v="lnofzinger"/>
    <s v="lnofzinger"/>
    <m/>
    <m/>
    <m/>
    <m/>
    <m/>
    <m/>
    <m/>
    <m/>
    <s v="No"/>
    <n v="241"/>
    <m/>
    <m/>
    <x v="1"/>
    <d v="2019-02-14T07:51:44.000"/>
    <s v="Thanks for all you people do.  I enjoy the #VRA https://t.co/OAk9kjETJy"/>
    <s v="https://twitter.com/eaganpolice/status/1095699640148811777"/>
    <s v="twitter.com"/>
    <x v="1"/>
    <m/>
    <s v="http://pbs.twimg.com/profile_images/1062518123029557248/P39h3Gxn_normal.jpg"/>
    <x v="221"/>
    <s v="https://twitter.com/#!/lnofzinger/status/1095953726949322753"/>
    <m/>
    <m/>
    <s v="1095953726949322753"/>
    <m/>
    <b v="0"/>
    <n v="0"/>
    <s v=""/>
    <b v="1"/>
    <s v="en"/>
    <m/>
    <s v="1095699640148811777"/>
    <b v="0"/>
    <n v="0"/>
    <s v=""/>
    <s v="Twitter for iPhone"/>
    <b v="0"/>
    <s v="1095953726949322753"/>
    <s v="Tweet"/>
    <n v="0"/>
    <n v="0"/>
    <m/>
    <m/>
    <m/>
    <m/>
    <m/>
    <m/>
    <m/>
    <m/>
    <n v="1"/>
    <s v="3"/>
    <s v="3"/>
    <n v="1"/>
    <n v="10"/>
    <n v="0"/>
    <n v="0"/>
    <n v="0"/>
    <n v="0"/>
    <n v="9"/>
    <n v="90"/>
    <n v="10"/>
  </r>
  <r>
    <s v="vinithmenon28"/>
    <s v="vrealizeauto"/>
    <m/>
    <m/>
    <m/>
    <m/>
    <m/>
    <m/>
    <m/>
    <m/>
    <s v="No"/>
    <n v="242"/>
    <m/>
    <m/>
    <x v="0"/>
    <d v="2019-02-14T10:32:48.000"/>
    <s v="Just updated the Patch meta Data in #vRLCM and saw a HF3 available for #vRA 7.5, More Details --&amp;gt;  https://t.co/MyujjUaPZu, Securing your cloud is much simpler with #vRLCM @vRealizeAuto https://t.co/WULScEgxgO"/>
    <s v="https://kb.vmware.com/s/article/60310"/>
    <s v="vmware.com"/>
    <x v="50"/>
    <s v="https://pbs.twimg.com/media/DzW_wqnVYAAv_PN.jpg"/>
    <s v="https://pbs.twimg.com/media/DzW_wqnVYAAv_PN.jpg"/>
    <x v="222"/>
    <s v="https://twitter.com/#!/vinithmenon28/status/1095994260132937728"/>
    <m/>
    <m/>
    <s v="1095994260132937728"/>
    <m/>
    <b v="0"/>
    <n v="0"/>
    <s v=""/>
    <b v="0"/>
    <s v="en"/>
    <m/>
    <s v=""/>
    <b v="0"/>
    <n v="0"/>
    <s v=""/>
    <s v="Twitter Web Client"/>
    <b v="0"/>
    <s v="1095994260132937728"/>
    <s v="Tweet"/>
    <n v="0"/>
    <n v="0"/>
    <m/>
    <m/>
    <m/>
    <m/>
    <m/>
    <m/>
    <m/>
    <m/>
    <n v="1"/>
    <s v="5"/>
    <s v="5"/>
    <n v="2"/>
    <n v="6.896551724137931"/>
    <n v="1"/>
    <n v="3.4482758620689653"/>
    <n v="0"/>
    <n v="0"/>
    <n v="26"/>
    <n v="89.65517241379311"/>
    <n v="29"/>
  </r>
  <r>
    <s v="mandivs"/>
    <s v="vmwarensx"/>
    <m/>
    <m/>
    <m/>
    <m/>
    <m/>
    <m/>
    <m/>
    <m/>
    <s v="No"/>
    <n v="243"/>
    <m/>
    <m/>
    <x v="0"/>
    <d v="2019-02-10T19:45:34.000"/>
    <s v="@virtualjad Hey mate, is it possible to plug in centralized syslog server (in our case its a Log Insight server) information on an on-demand @vmwarensx  LB Edge device/s which are getting deployed by the user using #vRA self service portal ?? #vExpert  #vExpertNSX"/>
    <m/>
    <m/>
    <x v="51"/>
    <m/>
    <s v="http://pbs.twimg.com/profile_images/706322352565424129/DzGo3Tga_normal.jpg"/>
    <x v="223"/>
    <s v="https://twitter.com/#!/mandivs/status/1094683816139153410"/>
    <m/>
    <m/>
    <s v="1094683816139153410"/>
    <m/>
    <b v="0"/>
    <n v="0"/>
    <s v="305376580"/>
    <b v="0"/>
    <s v="en"/>
    <m/>
    <s v=""/>
    <b v="0"/>
    <n v="0"/>
    <s v=""/>
    <s v="Twitter Web Client"/>
    <b v="0"/>
    <s v="1094683816139153410"/>
    <s v="Tweet"/>
    <n v="0"/>
    <n v="0"/>
    <m/>
    <m/>
    <m/>
    <m/>
    <m/>
    <m/>
    <m/>
    <m/>
    <n v="1"/>
    <s v="5"/>
    <s v="5"/>
    <m/>
    <m/>
    <m/>
    <m/>
    <m/>
    <m/>
    <m/>
    <m/>
    <m/>
  </r>
  <r>
    <s v="mandivs"/>
    <s v="vrealizeauto"/>
    <m/>
    <m/>
    <m/>
    <m/>
    <m/>
    <m/>
    <m/>
    <m/>
    <s v="No"/>
    <n v="245"/>
    <m/>
    <m/>
    <x v="0"/>
    <d v="2019-02-14T12:35:35.000"/>
    <s v="RT @vRealizeAuto: Did someone say a more developer-friendly experience while creating #vRO and #vRA content? Learn how with Visual Studio C…"/>
    <m/>
    <m/>
    <x v="49"/>
    <m/>
    <s v="http://pbs.twimg.com/profile_images/706322352565424129/DzGo3Tga_normal.jpg"/>
    <x v="224"/>
    <s v="https://twitter.com/#!/mandivs/status/1096025157485907969"/>
    <m/>
    <m/>
    <s v="1096025157485907969"/>
    <m/>
    <b v="0"/>
    <n v="0"/>
    <s v=""/>
    <b v="0"/>
    <s v="en"/>
    <m/>
    <s v=""/>
    <b v="0"/>
    <n v="4"/>
    <s v="1095737460854800384"/>
    <s v="Twitter for iPhone"/>
    <b v="0"/>
    <s v="1095737460854800384"/>
    <s v="Tweet"/>
    <n v="0"/>
    <n v="0"/>
    <m/>
    <m/>
    <m/>
    <m/>
    <m/>
    <m/>
    <m/>
    <m/>
    <n v="1"/>
    <s v="5"/>
    <s v="5"/>
    <n v="1"/>
    <n v="4.545454545454546"/>
    <n v="0"/>
    <n v="0"/>
    <n v="0"/>
    <n v="0"/>
    <n v="21"/>
    <n v="95.45454545454545"/>
    <n v="22"/>
  </r>
  <r>
    <s v="vieuxlion3"/>
    <s v="o_oweil"/>
    <m/>
    <m/>
    <m/>
    <m/>
    <m/>
    <m/>
    <m/>
    <m/>
    <s v="No"/>
    <n v="246"/>
    <m/>
    <m/>
    <x v="0"/>
    <d v="2019-02-14T12:48:26.000"/>
    <s v="RT @o_oweil: #CIV225_x000a_LA DICTATURE..._x000a__x000a_Enlevé à DIVO Samedi dernier par des hom armés, encagoulés, Aristide Ozoukou étudiant en Droit à l'un…"/>
    <m/>
    <m/>
    <x v="23"/>
    <m/>
    <s v="http://pbs.twimg.com/profile_images/675566619494600704/GZQLoe8g_normal.jpg"/>
    <x v="225"/>
    <s v="https://twitter.com/#!/vieuxlion3/status/1096028393936691205"/>
    <m/>
    <m/>
    <s v="1096028393936691205"/>
    <m/>
    <b v="0"/>
    <n v="0"/>
    <s v=""/>
    <b v="0"/>
    <s v="fr"/>
    <m/>
    <s v=""/>
    <b v="0"/>
    <n v="1"/>
    <s v="1096018078549397505"/>
    <s v="Twitter for Android"/>
    <b v="0"/>
    <s v="1096018078549397505"/>
    <s v="Tweet"/>
    <n v="0"/>
    <n v="0"/>
    <m/>
    <m/>
    <m/>
    <m/>
    <m/>
    <m/>
    <m/>
    <m/>
    <n v="1"/>
    <s v="6"/>
    <s v="6"/>
    <n v="0"/>
    <n v="0"/>
    <n v="0"/>
    <n v="0"/>
    <n v="0"/>
    <n v="0"/>
    <n v="22"/>
    <n v="100"/>
    <n v="22"/>
  </r>
  <r>
    <s v="articsun1"/>
    <s v="articsun1"/>
    <m/>
    <m/>
    <m/>
    <m/>
    <m/>
    <m/>
    <m/>
    <m/>
    <s v="No"/>
    <n v="247"/>
    <m/>
    <m/>
    <x v="1"/>
    <d v="2019-02-14T13:58:19.000"/>
    <s v="Katty Kay asked Rev Dr Barber about hypocritical Christians and he had to break it down a little bit more for her. #PolicyRacism #VRA #VoterSupression #disparities #morningjoe"/>
    <m/>
    <m/>
    <x v="52"/>
    <m/>
    <s v="http://pbs.twimg.com/profile_images/538912950124167168/WndkrecP_normal.jpeg"/>
    <x v="226"/>
    <s v="https://twitter.com/#!/articsun1/status/1096045976555409410"/>
    <m/>
    <m/>
    <s v="1096045976555409410"/>
    <m/>
    <b v="0"/>
    <n v="1"/>
    <s v=""/>
    <b v="0"/>
    <s v="en"/>
    <m/>
    <s v=""/>
    <b v="0"/>
    <n v="1"/>
    <s v=""/>
    <s v="Twitter Web Client"/>
    <b v="0"/>
    <s v="1096045976555409410"/>
    <s v="Tweet"/>
    <n v="0"/>
    <n v="0"/>
    <m/>
    <m/>
    <m/>
    <m/>
    <m/>
    <m/>
    <m/>
    <m/>
    <n v="1"/>
    <s v="28"/>
    <s v="28"/>
    <n v="0"/>
    <n v="0"/>
    <n v="2"/>
    <n v="7.407407407407407"/>
    <n v="0"/>
    <n v="0"/>
    <n v="25"/>
    <n v="92.5925925925926"/>
    <n v="27"/>
  </r>
  <r>
    <s v="javanhamiltontv"/>
    <s v="articsun1"/>
    <m/>
    <m/>
    <m/>
    <m/>
    <m/>
    <m/>
    <m/>
    <m/>
    <s v="No"/>
    <n v="248"/>
    <m/>
    <m/>
    <x v="0"/>
    <d v="2019-02-14T13:59:11.000"/>
    <s v="RT @ArticSun1: Katty Kay asked Rev Dr Barber about hypocritical Christians and he had to break it down a little bit more for her. #PolicyRa…"/>
    <m/>
    <m/>
    <x v="3"/>
    <m/>
    <s v="http://pbs.twimg.com/profile_images/888455142764359682/Pk_W06yh_normal.jpg"/>
    <x v="227"/>
    <s v="https://twitter.com/#!/javanhamiltontv/status/1096046195267522560"/>
    <m/>
    <m/>
    <s v="1096046195267522560"/>
    <m/>
    <b v="0"/>
    <n v="0"/>
    <s v=""/>
    <b v="0"/>
    <s v="en"/>
    <m/>
    <s v=""/>
    <b v="0"/>
    <n v="1"/>
    <s v="1096045976555409410"/>
    <s v="Twitter for iPhone"/>
    <b v="0"/>
    <s v="1096045976555409410"/>
    <s v="Tweet"/>
    <n v="0"/>
    <n v="0"/>
    <m/>
    <m/>
    <m/>
    <m/>
    <m/>
    <m/>
    <m/>
    <m/>
    <n v="1"/>
    <s v="28"/>
    <s v="28"/>
    <n v="0"/>
    <n v="0"/>
    <n v="2"/>
    <n v="8"/>
    <n v="0"/>
    <n v="0"/>
    <n v="23"/>
    <n v="92"/>
    <n v="25"/>
  </r>
  <r>
    <s v="fiyadup"/>
    <s v="senschumer"/>
    <m/>
    <m/>
    <m/>
    <m/>
    <m/>
    <m/>
    <m/>
    <m/>
    <s v="No"/>
    <n v="249"/>
    <m/>
    <m/>
    <x v="0"/>
    <d v="2019-02-14T14:13:23.000"/>
    <s v="@Morning_Joe @morningmika loved the segment with @RevDrBarber. He spoke the truth. Thanks! _x000a_@senatemajldr needs to Fix the #VotingRightsAct and #stopPolicyRacism_x000a__x000a_💡 maybe Dems should add amendment to reinstate the #VRA to the #GreenNewDeal Senate vote @SenSchumer"/>
    <m/>
    <m/>
    <x v="53"/>
    <m/>
    <s v="http://pbs.twimg.com/profile_images/937346846954962944/65muGqvU_normal.jpg"/>
    <x v="228"/>
    <s v="https://twitter.com/#!/fiyadup/status/1096049769498046464"/>
    <m/>
    <m/>
    <s v="1096049769498046464"/>
    <m/>
    <b v="0"/>
    <n v="0"/>
    <s v="254117355"/>
    <b v="0"/>
    <s v="en"/>
    <m/>
    <s v=""/>
    <b v="0"/>
    <n v="0"/>
    <s v=""/>
    <s v="Twitter for iPhone"/>
    <b v="0"/>
    <s v="1096049769498046464"/>
    <s v="Tweet"/>
    <n v="0"/>
    <n v="0"/>
    <m/>
    <m/>
    <m/>
    <m/>
    <m/>
    <m/>
    <m/>
    <m/>
    <n v="1"/>
    <s v="15"/>
    <s v="15"/>
    <m/>
    <m/>
    <m/>
    <m/>
    <m/>
    <m/>
    <m/>
    <m/>
    <m/>
  </r>
  <r>
    <s v="lucius4justice"/>
    <s v="gkbutterfield"/>
    <m/>
    <m/>
    <m/>
    <m/>
    <m/>
    <m/>
    <m/>
    <m/>
    <s v="No"/>
    <n v="254"/>
    <m/>
    <m/>
    <x v="0"/>
    <d v="2019-02-14T14:35:16.000"/>
    <s v="Racial discrimination in voting clearly continues and the commitment to restore the #vra is importantly in #hr1. TY @RepMarciaFudge &amp;amp; @GKButterfield for raising this at the #ForThePeopleAct hrg and your dedication to restoration."/>
    <m/>
    <m/>
    <x v="54"/>
    <m/>
    <s v="http://pbs.twimg.com/profile_images/1015287585785221120/gGciybeV_normal.jpg"/>
    <x v="229"/>
    <s v="https://twitter.com/#!/lucius4justice/status/1096055278313836546"/>
    <m/>
    <m/>
    <s v="1096055278313836546"/>
    <m/>
    <b v="0"/>
    <n v="3"/>
    <s v=""/>
    <b v="0"/>
    <s v="en"/>
    <m/>
    <s v=""/>
    <b v="0"/>
    <n v="0"/>
    <s v=""/>
    <s v="Twitter for iPhone"/>
    <b v="0"/>
    <s v="1096055278313836546"/>
    <s v="Tweet"/>
    <n v="0"/>
    <n v="0"/>
    <m/>
    <m/>
    <m/>
    <m/>
    <m/>
    <m/>
    <m/>
    <m/>
    <n v="1"/>
    <s v="22"/>
    <s v="22"/>
    <m/>
    <m/>
    <m/>
    <m/>
    <m/>
    <m/>
    <m/>
    <m/>
    <m/>
  </r>
  <r>
    <s v="johan_twit_82"/>
    <s v="vrealizeauto"/>
    <m/>
    <m/>
    <m/>
    <m/>
    <m/>
    <m/>
    <m/>
    <m/>
    <s v="No"/>
    <n v="256"/>
    <m/>
    <m/>
    <x v="0"/>
    <d v="2019-02-14T14:59:41.000"/>
    <s v="RT @vRealizeAuto: Did someone say a more developer-friendly experience while creating #vRO and #vRA content? Learn how with Visual Studio C…"/>
    <m/>
    <m/>
    <x v="49"/>
    <m/>
    <s v="http://pbs.twimg.com/profile_images/1082348209811480576/369AL-aC_normal.jpg"/>
    <x v="230"/>
    <s v="https://twitter.com/#!/johan_twit_82/status/1096061421320851456"/>
    <m/>
    <m/>
    <s v="1096061421320851456"/>
    <m/>
    <b v="0"/>
    <n v="0"/>
    <s v=""/>
    <b v="0"/>
    <s v="en"/>
    <m/>
    <s v=""/>
    <b v="0"/>
    <n v="4"/>
    <s v="1095737460854800384"/>
    <s v="Twitter for Android"/>
    <b v="0"/>
    <s v="1095737460854800384"/>
    <s v="Tweet"/>
    <n v="0"/>
    <n v="0"/>
    <m/>
    <m/>
    <m/>
    <m/>
    <m/>
    <m/>
    <m/>
    <m/>
    <n v="1"/>
    <s v="5"/>
    <s v="5"/>
    <n v="1"/>
    <n v="4.545454545454546"/>
    <n v="0"/>
    <n v="0"/>
    <n v="0"/>
    <n v="0"/>
    <n v="21"/>
    <n v="95.45454545454545"/>
    <n v="22"/>
  </r>
  <r>
    <s v="sovlabs"/>
    <s v="puppetize"/>
    <m/>
    <m/>
    <m/>
    <m/>
    <m/>
    <m/>
    <m/>
    <m/>
    <s v="No"/>
    <n v="257"/>
    <m/>
    <m/>
    <x v="0"/>
    <d v="2019-02-14T16:14:30.000"/>
    <s v="For organizations that employ the power of Puppet Enterprise, SovLabs offers integration and extensibility to combine @puppetize's advanced configuration management with VMware vRealize Automation provisioning. #vRA https://t.co/rj8YFQpqkB"/>
    <s v="https://info.sovlabs.com/puppet-enterprise?utm_campaign=Sov Labs&amp;utm_content=84885242&amp;utm_medium=social&amp;utm_source=twitter&amp;hss_channel=tw-3407251486"/>
    <s v="sovlabs.com"/>
    <x v="1"/>
    <m/>
    <s v="http://pbs.twimg.com/profile_images/635193611735334912/Y3ZOMLnA_normal.jpg"/>
    <x v="231"/>
    <s v="https://twitter.com/#!/sovlabs/status/1096080248259731462"/>
    <m/>
    <m/>
    <s v="1096080248259731462"/>
    <m/>
    <b v="0"/>
    <n v="0"/>
    <s v=""/>
    <b v="0"/>
    <s v="en"/>
    <m/>
    <s v=""/>
    <b v="0"/>
    <n v="0"/>
    <s v=""/>
    <s v="HubSpot"/>
    <b v="0"/>
    <s v="1096080248259731462"/>
    <s v="Tweet"/>
    <n v="0"/>
    <n v="0"/>
    <m/>
    <m/>
    <m/>
    <m/>
    <m/>
    <m/>
    <m/>
    <m/>
    <n v="1"/>
    <s v="27"/>
    <s v="27"/>
    <n v="1"/>
    <n v="3.8461538461538463"/>
    <n v="1"/>
    <n v="3.8461538461538463"/>
    <n v="0"/>
    <n v="0"/>
    <n v="24"/>
    <n v="92.3076923076923"/>
    <n v="26"/>
  </r>
  <r>
    <s v="lostmapletx"/>
    <s v="alexazura"/>
    <m/>
    <m/>
    <m/>
    <m/>
    <m/>
    <m/>
    <m/>
    <m/>
    <s v="No"/>
    <n v="258"/>
    <m/>
    <m/>
    <x v="0"/>
    <d v="2019-02-14T16:15:30.000"/>
    <s v="@TexasTribune I nominate @alexazura for #VotingRights Hero for her dogged reporting to expose this #VoterPurge. I nominate Whitley and Boss Abbott for criminal investigation for violations of the #VRA. The #TxSen must not approve an agent of #VoterSuppression as #TxSOS. #TXlege"/>
    <m/>
    <m/>
    <x v="55"/>
    <m/>
    <s v="http://pbs.twimg.com/profile_images/842048355630964737/fCDNmDK0_normal.jpg"/>
    <x v="232"/>
    <s v="https://twitter.com/#!/lostmapletx/status/1096080500668678144"/>
    <m/>
    <m/>
    <s v="1096080500668678144"/>
    <s v="1096044373739921408"/>
    <b v="0"/>
    <n v="0"/>
    <s v="44513878"/>
    <b v="0"/>
    <s v="en"/>
    <m/>
    <s v=""/>
    <b v="0"/>
    <n v="0"/>
    <s v=""/>
    <s v="Twitter for Android"/>
    <b v="0"/>
    <s v="1096044373739921408"/>
    <s v="Tweet"/>
    <n v="0"/>
    <n v="0"/>
    <m/>
    <m/>
    <m/>
    <m/>
    <m/>
    <m/>
    <m/>
    <m/>
    <n v="1"/>
    <s v="8"/>
    <s v="8"/>
    <m/>
    <m/>
    <m/>
    <m/>
    <m/>
    <m/>
    <m/>
    <m/>
    <m/>
  </r>
  <r>
    <s v="camhaight"/>
    <s v="dpryor22"/>
    <m/>
    <m/>
    <m/>
    <m/>
    <m/>
    <m/>
    <m/>
    <m/>
    <s v="No"/>
    <n v="260"/>
    <m/>
    <m/>
    <x v="0"/>
    <d v="2019-02-14T16:54:05.000"/>
    <s v="RT @dpryor22: As more users adopt #VMware and VMware #vRealize #Automation (#vRA), Dell EMC’s deep integration with VMware’s user interface…"/>
    <m/>
    <m/>
    <x v="35"/>
    <m/>
    <s v="http://pbs.twimg.com/profile_images/968695523854004224/E7o-7Bcp_normal.jpg"/>
    <x v="233"/>
    <s v="https://twitter.com/#!/camhaight/status/1096090212092993536"/>
    <m/>
    <m/>
    <s v="1096090212092993536"/>
    <m/>
    <b v="0"/>
    <n v="0"/>
    <s v=""/>
    <b v="0"/>
    <s v="en"/>
    <m/>
    <s v=""/>
    <b v="0"/>
    <n v="7"/>
    <s v="1095378366381899777"/>
    <s v="TweetDeck"/>
    <b v="0"/>
    <s v="1095378366381899777"/>
    <s v="Tweet"/>
    <n v="0"/>
    <n v="0"/>
    <m/>
    <m/>
    <m/>
    <m/>
    <m/>
    <m/>
    <m/>
    <m/>
    <n v="1"/>
    <s v="9"/>
    <s v="9"/>
    <n v="0"/>
    <n v="0"/>
    <n v="0"/>
    <n v="0"/>
    <n v="0"/>
    <n v="0"/>
    <n v="22"/>
    <n v="100"/>
    <n v="22"/>
  </r>
  <r>
    <s v="vmwarecloudmgmt"/>
    <s v="vrealizeauto"/>
    <m/>
    <m/>
    <m/>
    <m/>
    <m/>
    <m/>
    <m/>
    <m/>
    <s v="No"/>
    <n v="261"/>
    <m/>
    <m/>
    <x v="0"/>
    <d v="2019-02-06T00:12:48.000"/>
    <s v="RT @vRealizeAuto: What do real users think of #vRA? Hear honest feedback about the solution without vendor bias: https://t.co/vHLnGHAONR"/>
    <s v="http://bit.ly/2REtwu1"/>
    <s v="bit.ly"/>
    <x v="1"/>
    <m/>
    <s v="http://pbs.twimg.com/profile_images/884658628682055680/qmz_RPlt_normal.jpg"/>
    <x v="234"/>
    <s v="https://twitter.com/#!/vmwarecloudmgmt/status/1092939126842650624"/>
    <m/>
    <m/>
    <s v="1092939126842650624"/>
    <m/>
    <b v="0"/>
    <n v="0"/>
    <s v=""/>
    <b v="0"/>
    <s v="en"/>
    <m/>
    <s v=""/>
    <b v="0"/>
    <n v="3"/>
    <s v="1092618830277472256"/>
    <s v="Twitter Web Client"/>
    <b v="0"/>
    <s v="1092618830277472256"/>
    <s v="Tweet"/>
    <n v="0"/>
    <n v="0"/>
    <m/>
    <m/>
    <m/>
    <m/>
    <m/>
    <m/>
    <m/>
    <m/>
    <n v="3"/>
    <s v="5"/>
    <s v="5"/>
    <n v="1"/>
    <n v="5.555555555555555"/>
    <n v="1"/>
    <n v="5.555555555555555"/>
    <n v="0"/>
    <n v="0"/>
    <n v="16"/>
    <n v="88.88888888888889"/>
    <n v="18"/>
  </r>
  <r>
    <s v="vmwarecloudmgmt"/>
    <s v="vrealizeauto"/>
    <m/>
    <m/>
    <m/>
    <m/>
    <m/>
    <m/>
    <m/>
    <m/>
    <s v="No"/>
    <n v="262"/>
    <m/>
    <m/>
    <x v="0"/>
    <d v="2019-02-14T18:35:17.000"/>
    <s v="RT @vRealizeAuto: Scale development efficiently with #vRO and #vRA. Here's how: https://t.co/6sqkm22tXu https://t.co/zh1h0toDJB"/>
    <s v="http://r.socialstudio.radian6.com/e9d7fb6a-bcc1-43d7-98d1-c31f08229775"/>
    <s v="radian6.com"/>
    <x v="49"/>
    <s v="https://pbs.twimg.com/media/DzUG-FPV4AA49Ga.png"/>
    <s v="https://pbs.twimg.com/media/DzUG-FPV4AA49Ga.png"/>
    <x v="235"/>
    <s v="https://twitter.com/#!/vmwarecloudmgmt/status/1096115679579627520"/>
    <m/>
    <m/>
    <s v="1096115679579627520"/>
    <m/>
    <b v="0"/>
    <n v="0"/>
    <s v=""/>
    <b v="0"/>
    <s v="en"/>
    <m/>
    <s v=""/>
    <b v="0"/>
    <n v="5"/>
    <s v="1095789753696432131"/>
    <s v="Twitter Web Client"/>
    <b v="0"/>
    <s v="1095789753696432131"/>
    <s v="Tweet"/>
    <n v="0"/>
    <n v="0"/>
    <m/>
    <m/>
    <m/>
    <m/>
    <m/>
    <m/>
    <m/>
    <m/>
    <n v="3"/>
    <s v="5"/>
    <s v="5"/>
    <n v="1"/>
    <n v="9.090909090909092"/>
    <n v="0"/>
    <n v="0"/>
    <n v="0"/>
    <n v="0"/>
    <n v="10"/>
    <n v="90.9090909090909"/>
    <n v="11"/>
  </r>
  <r>
    <s v="vmwarecloudmgmt"/>
    <s v="vrealizeauto"/>
    <m/>
    <m/>
    <m/>
    <m/>
    <m/>
    <m/>
    <m/>
    <m/>
    <s v="No"/>
    <n v="263"/>
    <m/>
    <m/>
    <x v="0"/>
    <d v="2019-02-14T18:35:21.000"/>
    <s v="RT @vRealizeAuto: Did someone say a more developer-friendly experience while creating #vRO and #vRA content? Learn how with Visual Studio C…"/>
    <m/>
    <m/>
    <x v="49"/>
    <m/>
    <s v="http://pbs.twimg.com/profile_images/884658628682055680/qmz_RPlt_normal.jpg"/>
    <x v="236"/>
    <s v="https://twitter.com/#!/vmwarecloudmgmt/status/1096115696050683904"/>
    <m/>
    <m/>
    <s v="1096115696050683904"/>
    <m/>
    <b v="0"/>
    <n v="0"/>
    <s v=""/>
    <b v="0"/>
    <s v="en"/>
    <m/>
    <s v=""/>
    <b v="0"/>
    <n v="4"/>
    <s v="1095737460854800384"/>
    <s v="Twitter Web Client"/>
    <b v="0"/>
    <s v="1095737460854800384"/>
    <s v="Tweet"/>
    <n v="0"/>
    <n v="0"/>
    <m/>
    <m/>
    <m/>
    <m/>
    <m/>
    <m/>
    <m/>
    <m/>
    <n v="3"/>
    <s v="5"/>
    <s v="5"/>
    <n v="1"/>
    <n v="4.545454545454546"/>
    <n v="0"/>
    <n v="0"/>
    <n v="0"/>
    <n v="0"/>
    <n v="21"/>
    <n v="95.45454545454545"/>
    <n v="22"/>
  </r>
  <r>
    <s v="plooger"/>
    <s v="arimelber"/>
    <m/>
    <m/>
    <m/>
    <m/>
    <m/>
    <m/>
    <m/>
    <m/>
    <s v="No"/>
    <n v="264"/>
    <m/>
    <m/>
    <x v="2"/>
    <d v="2019-02-14T21:58:08.000"/>
    <s v="@AriMelber Which is why the commentary that a Dem Pres could declare emergency on healthcare, guns or climate is mildly comical. How naive must one be to think the increasingly RW court system would be consistent? #BushGore #CitizensUnited #VRA"/>
    <m/>
    <m/>
    <x v="56"/>
    <m/>
    <s v="http://pbs.twimg.com/profile_images/849702856005263360/CwQxbvBl_normal.jpg"/>
    <x v="237"/>
    <s v="https://twitter.com/#!/plooger/status/1096166728428650498"/>
    <m/>
    <m/>
    <s v="1096166728428650498"/>
    <s v="1096150242590896130"/>
    <b v="0"/>
    <n v="1"/>
    <s v="15441965"/>
    <b v="0"/>
    <s v="en"/>
    <m/>
    <s v=""/>
    <b v="0"/>
    <n v="0"/>
    <s v=""/>
    <s v="Twitter Web App"/>
    <b v="0"/>
    <s v="1096150242590896130"/>
    <s v="Tweet"/>
    <n v="0"/>
    <n v="0"/>
    <m/>
    <m/>
    <m/>
    <m/>
    <m/>
    <m/>
    <m/>
    <m/>
    <n v="1"/>
    <s v="26"/>
    <s v="26"/>
    <n v="1"/>
    <n v="2.5641025641025643"/>
    <n v="3"/>
    <n v="7.6923076923076925"/>
    <n v="0"/>
    <n v="0"/>
    <n v="35"/>
    <n v="89.74358974358974"/>
    <n v="39"/>
  </r>
  <r>
    <s v="taehwalee"/>
    <s v="vrealizeauto"/>
    <m/>
    <m/>
    <m/>
    <m/>
    <m/>
    <m/>
    <m/>
    <m/>
    <s v="No"/>
    <n v="265"/>
    <m/>
    <m/>
    <x v="0"/>
    <d v="2019-02-14T22:13:48.000"/>
    <s v="RT @vRealizeAuto: Scale development efficiently with #vRO and #vRA. Here's how: https://t.co/6sqkm22tXu https://t.co/zh1h0toDJB"/>
    <s v="http://r.socialstudio.radian6.com/e9d7fb6a-bcc1-43d7-98d1-c31f08229775"/>
    <s v="radian6.com"/>
    <x v="49"/>
    <s v="https://pbs.twimg.com/media/DzUG-FPV4AA49Ga.png"/>
    <s v="https://pbs.twimg.com/media/DzUG-FPV4AA49Ga.png"/>
    <x v="238"/>
    <s v="https://twitter.com/#!/taehwalee/status/1096170672642879489"/>
    <m/>
    <m/>
    <s v="1096170672642879489"/>
    <m/>
    <b v="0"/>
    <n v="0"/>
    <s v=""/>
    <b v="0"/>
    <s v="en"/>
    <m/>
    <s v=""/>
    <b v="0"/>
    <n v="5"/>
    <s v="1095789753696432131"/>
    <s v="Twitter for Android"/>
    <b v="0"/>
    <s v="1095789753696432131"/>
    <s v="Tweet"/>
    <n v="0"/>
    <n v="0"/>
    <m/>
    <m/>
    <m/>
    <m/>
    <m/>
    <m/>
    <m/>
    <m/>
    <n v="1"/>
    <s v="5"/>
    <s v="5"/>
    <n v="1"/>
    <n v="9.090909090909092"/>
    <n v="0"/>
    <n v="0"/>
    <n v="0"/>
    <n v="0"/>
    <n v="10"/>
    <n v="90.9090909090909"/>
    <n v="11"/>
  </r>
  <r>
    <s v="vivalavoices"/>
    <s v="realdonaldtrump"/>
    <m/>
    <m/>
    <m/>
    <m/>
    <m/>
    <m/>
    <m/>
    <m/>
    <s v="No"/>
    <n v="266"/>
    <m/>
    <m/>
    <x v="0"/>
    <d v="2019-02-14T23:38:51.000"/>
    <s v="But didn't @DHS &amp;amp; @realDonaldTrump just GUT the task forces that makes sure there is no interference in our election system by domestic or foreign meddling? #VRA needs to be restored as well as making a national right to vote fairly by all Americans, including those in prison https://t.co/pZPNNi3SWz"/>
    <s v="https://twitter.com/SpeakerPelosi/status/1095846547869364224"/>
    <s v="twitter.com"/>
    <x v="1"/>
    <m/>
    <s v="http://pbs.twimg.com/profile_images/677291669029433344/2OdBJk69_normal.jpg"/>
    <x v="239"/>
    <s v="https://twitter.com/#!/vivalavoices/status/1096192073672392705"/>
    <m/>
    <m/>
    <s v="1096192073672392705"/>
    <m/>
    <b v="0"/>
    <n v="0"/>
    <s v=""/>
    <b v="1"/>
    <s v="en"/>
    <m/>
    <s v="1095846547869364224"/>
    <b v="0"/>
    <n v="0"/>
    <s v=""/>
    <s v="Twitter Web Client"/>
    <b v="0"/>
    <s v="1096192073672392705"/>
    <s v="Tweet"/>
    <n v="0"/>
    <n v="0"/>
    <m/>
    <m/>
    <m/>
    <m/>
    <m/>
    <m/>
    <m/>
    <m/>
    <n v="1"/>
    <s v="21"/>
    <s v="21"/>
    <m/>
    <m/>
    <m/>
    <m/>
    <m/>
    <m/>
    <m/>
    <m/>
    <m/>
  </r>
  <r>
    <s v="dechainelouv"/>
    <s v="o_oweil"/>
    <m/>
    <m/>
    <m/>
    <m/>
    <m/>
    <m/>
    <m/>
    <m/>
    <s v="No"/>
    <n v="268"/>
    <m/>
    <m/>
    <x v="0"/>
    <d v="2019-02-09T00:29:24.000"/>
    <s v="RT @o_oweil: #CIV225 _x000a_GUILLAUME SORO DIT AU REVOIR A L'ASSEMBLEE NATIONALE A BORD D'UNE FIAT !_x000a__x000a_L'ex chef rebelle et PAN ivoirien qui pèse…"/>
    <m/>
    <m/>
    <x v="23"/>
    <m/>
    <s v="http://pbs.twimg.com/profile_images/1088746006425075712/RwzdlMeW_normal.jpg"/>
    <x v="240"/>
    <s v="https://twitter.com/#!/dechainelouv/status/1094030470394925056"/>
    <m/>
    <m/>
    <s v="1094030470394925056"/>
    <m/>
    <b v="0"/>
    <n v="0"/>
    <s v=""/>
    <b v="0"/>
    <s v="fr"/>
    <m/>
    <s v=""/>
    <b v="0"/>
    <n v="1"/>
    <s v="1094027626170208258"/>
    <s v="Twitter Web App"/>
    <b v="0"/>
    <s v="1094027626170208258"/>
    <s v="Tweet"/>
    <n v="0"/>
    <n v="0"/>
    <m/>
    <m/>
    <m/>
    <m/>
    <m/>
    <m/>
    <m/>
    <m/>
    <n v="4"/>
    <s v="6"/>
    <s v="6"/>
    <n v="0"/>
    <n v="0"/>
    <n v="1"/>
    <n v="4.3478260869565215"/>
    <n v="0"/>
    <n v="0"/>
    <n v="22"/>
    <n v="95.65217391304348"/>
    <n v="23"/>
  </r>
  <r>
    <s v="dechainelouv"/>
    <s v="sorokguillaume"/>
    <m/>
    <m/>
    <m/>
    <m/>
    <m/>
    <m/>
    <m/>
    <m/>
    <s v="No"/>
    <n v="269"/>
    <m/>
    <m/>
    <x v="0"/>
    <d v="2019-02-10T16:57:50.000"/>
    <s v="RT @o_oweil: #CIV225_x000a_MON YAKO A SORO ET UNE INTERROGATION!_x000a__x000a_Cher @SOROKGUILLAUME, yako! Mais tu as donné le pvoir -par les armes avec l'aid…"/>
    <m/>
    <m/>
    <x v="23"/>
    <m/>
    <s v="http://pbs.twimg.com/profile_images/1088746006425075712/RwzdlMeW_normal.jpg"/>
    <x v="241"/>
    <s v="https://twitter.com/#!/dechainelouv/status/1094641606039343105"/>
    <m/>
    <m/>
    <s v="1094641606039343105"/>
    <m/>
    <b v="0"/>
    <n v="0"/>
    <s v=""/>
    <b v="0"/>
    <s v="fr"/>
    <m/>
    <s v=""/>
    <b v="0"/>
    <n v="1"/>
    <s v="1094634357661282304"/>
    <s v="Twitter Web App"/>
    <b v="0"/>
    <s v="1094634357661282304"/>
    <s v="Tweet"/>
    <n v="0"/>
    <n v="0"/>
    <m/>
    <m/>
    <m/>
    <m/>
    <m/>
    <m/>
    <m/>
    <m/>
    <n v="1"/>
    <s v="6"/>
    <s v="6"/>
    <n v="0"/>
    <n v="0"/>
    <n v="0"/>
    <n v="0"/>
    <n v="0"/>
    <n v="0"/>
    <n v="24"/>
    <n v="100"/>
    <n v="24"/>
  </r>
  <r>
    <s v="dechainelouv"/>
    <s v="o_oweil"/>
    <m/>
    <m/>
    <m/>
    <m/>
    <m/>
    <m/>
    <m/>
    <m/>
    <s v="No"/>
    <n v="271"/>
    <m/>
    <m/>
    <x v="0"/>
    <d v="2019-02-11T14:30:22.000"/>
    <s v="RT @o_oweil: #CIV225_x000a_QUAND DAO L'OUVRE, LE MENSONGE ENVAHIT LA TERRE D'EBURNIE! _x000a__x000a_Pquoi ALLASSANE DRAMANE OUATTARA ne dit jamais la vérité…"/>
    <m/>
    <m/>
    <x v="23"/>
    <m/>
    <s v="http://pbs.twimg.com/profile_images/1088746006425075712/RwzdlMeW_normal.jpg"/>
    <x v="242"/>
    <s v="https://twitter.com/#!/dechainelouv/status/1094966881763688448"/>
    <m/>
    <m/>
    <s v="1094966881763688448"/>
    <m/>
    <b v="0"/>
    <n v="0"/>
    <s v=""/>
    <b v="0"/>
    <s v="fr"/>
    <m/>
    <s v=""/>
    <b v="0"/>
    <n v="1"/>
    <s v="1094939223256457217"/>
    <s v="Twitter Web App"/>
    <b v="0"/>
    <s v="1094939223256457217"/>
    <s v="Tweet"/>
    <n v="0"/>
    <n v="0"/>
    <m/>
    <m/>
    <m/>
    <m/>
    <m/>
    <m/>
    <m/>
    <m/>
    <n v="4"/>
    <s v="6"/>
    <s v="6"/>
    <n v="0"/>
    <n v="0"/>
    <n v="0"/>
    <n v="0"/>
    <n v="0"/>
    <n v="0"/>
    <n v="21"/>
    <n v="100"/>
    <n v="21"/>
  </r>
  <r>
    <s v="dechainelouv"/>
    <s v="o_oweil"/>
    <m/>
    <m/>
    <m/>
    <m/>
    <m/>
    <m/>
    <m/>
    <m/>
    <s v="No"/>
    <n v="272"/>
    <m/>
    <m/>
    <x v="0"/>
    <d v="2019-02-14T23:38:53.000"/>
    <s v="RT @o_oweil: #CIV225_x000a_DITES A SORO DE ME DEBLOQUER!_x000a__x000a_Qd on veut gouverner 1pays comme la Côte d'Ivoire, il faut ouvrir le débat pr k les ivo…"/>
    <m/>
    <m/>
    <x v="23"/>
    <m/>
    <s v="http://pbs.twimg.com/profile_images/1088746006425075712/RwzdlMeW_normal.jpg"/>
    <x v="243"/>
    <s v="https://twitter.com/#!/dechainelouv/status/1096192084523081730"/>
    <m/>
    <m/>
    <s v="1096192084523081730"/>
    <m/>
    <b v="0"/>
    <n v="0"/>
    <s v=""/>
    <b v="0"/>
    <s v="fr"/>
    <m/>
    <s v=""/>
    <b v="0"/>
    <n v="1"/>
    <s v="1096191583647608833"/>
    <s v="Twitter Web App"/>
    <b v="0"/>
    <s v="1096191583647608833"/>
    <s v="Tweet"/>
    <n v="0"/>
    <n v="0"/>
    <m/>
    <m/>
    <m/>
    <m/>
    <m/>
    <m/>
    <m/>
    <m/>
    <n v="4"/>
    <s v="6"/>
    <s v="6"/>
    <n v="0"/>
    <n v="0"/>
    <n v="0"/>
    <n v="0"/>
    <n v="0"/>
    <n v="0"/>
    <n v="27"/>
    <n v="100"/>
    <n v="27"/>
  </r>
  <r>
    <s v="itsysrich"/>
    <s v="itsysrich"/>
    <m/>
    <m/>
    <m/>
    <m/>
    <m/>
    <m/>
    <m/>
    <m/>
    <s v="No"/>
    <n v="273"/>
    <m/>
    <m/>
    <x v="1"/>
    <d v="2019-02-15T02:16:50.000"/>
    <s v="#vRA 7.5 #Cloud and On-Premise Management._x000a_What is new Automation IT in 7.5 #Stillthe#King for ITAutomation Integration #Extensibility Support #Docker #Puppet #IPAM #DNS #PAAS #SAAS #IAAS #TarForm #YAML #CI and #Artifactory # As Co…https://t.co/vpmMmH3sbN https://t.co/R9C84W7djC"/>
    <s v="https://lnkd.in/ehVtAR6 https://lnkd.in/eMHsPBQ"/>
    <s v="lnkd.in lnkd.in"/>
    <x v="57"/>
    <m/>
    <s v="http://pbs.twimg.com/profile_images/539629254913191936/UtGGxArg_normal.jpeg"/>
    <x v="244"/>
    <s v="https://twitter.com/#!/itsysrich/status/1096231831412920320"/>
    <m/>
    <m/>
    <s v="1096231831412920320"/>
    <m/>
    <b v="0"/>
    <n v="0"/>
    <s v=""/>
    <b v="0"/>
    <s v="en"/>
    <m/>
    <s v=""/>
    <b v="0"/>
    <n v="0"/>
    <s v=""/>
    <s v="LinkedIn"/>
    <b v="0"/>
    <s v="1096231831412920320"/>
    <s v="Tweet"/>
    <n v="0"/>
    <n v="0"/>
    <m/>
    <m/>
    <m/>
    <m/>
    <m/>
    <m/>
    <m/>
    <m/>
    <n v="1"/>
    <s v="3"/>
    <s v="3"/>
    <n v="1"/>
    <n v="2.4390243902439024"/>
    <n v="2"/>
    <n v="4.878048780487805"/>
    <n v="0"/>
    <n v="0"/>
    <n v="38"/>
    <n v="92.6829268292683"/>
    <n v="41"/>
  </r>
  <r>
    <s v="fjhettinga"/>
    <s v="fjhettinga"/>
    <m/>
    <m/>
    <m/>
    <m/>
    <m/>
    <m/>
    <m/>
    <m/>
    <s v="No"/>
    <n v="274"/>
    <m/>
    <m/>
    <x v="1"/>
    <d v="2019-02-15T09:18:17.000"/>
    <s v="Great to speak on ‘Exercise Physiology in Rehabilitation and Sport’ in the course ‘Active Lifestyle, Exercise, Sport and Rehabilitation’ #rehabilitationmedicine #vra #umcg, including a nice Tour and dinner in ‘The Green Cathedral’. https://t.co/bIGggXrDiL"/>
    <m/>
    <m/>
    <x v="58"/>
    <s v="https://pbs.twimg.com/media/Dzb5f_lWoAAX1Qo.jpg"/>
    <s v="https://pbs.twimg.com/media/Dzb5f_lWoAAX1Qo.jpg"/>
    <x v="245"/>
    <s v="https://twitter.com/#!/fjhettinga/status/1096337893646364672"/>
    <m/>
    <m/>
    <s v="1096337893646364672"/>
    <m/>
    <b v="0"/>
    <n v="8"/>
    <s v=""/>
    <b v="0"/>
    <s v="en"/>
    <m/>
    <s v=""/>
    <b v="0"/>
    <n v="0"/>
    <s v=""/>
    <s v="Twitter for iPhone"/>
    <b v="0"/>
    <s v="1096337893646364672"/>
    <s v="Tweet"/>
    <n v="0"/>
    <n v="0"/>
    <m/>
    <m/>
    <m/>
    <m/>
    <m/>
    <m/>
    <m/>
    <m/>
    <n v="1"/>
    <s v="3"/>
    <s v="3"/>
    <n v="2"/>
    <n v="6.25"/>
    <n v="0"/>
    <n v="0"/>
    <n v="0"/>
    <n v="0"/>
    <n v="30"/>
    <n v="93.75"/>
    <n v="32"/>
  </r>
  <r>
    <s v="vmbaggum"/>
    <s v="alexsutlian"/>
    <m/>
    <m/>
    <m/>
    <m/>
    <m/>
    <m/>
    <m/>
    <m/>
    <s v="No"/>
    <n v="275"/>
    <m/>
    <m/>
    <x v="0"/>
    <d v="2019-02-15T13:24:29.000"/>
    <s v="GVA 🛫 AMS after an awesome week talking automation, monitoring, security and many many other topics with @ekrejci and @AlexSutlian thanks for having (and challenging) me guys! #RunNSX #vRLI #vRNI #vRA #PKS"/>
    <m/>
    <m/>
    <x v="59"/>
    <m/>
    <s v="http://pbs.twimg.com/profile_images/431931073153351681/BiIvBQF3_normal.jpeg"/>
    <x v="246"/>
    <s v="https://twitter.com/#!/vmbaggum/status/1096399850718015488"/>
    <m/>
    <m/>
    <s v="1096399850718015488"/>
    <m/>
    <b v="0"/>
    <n v="4"/>
    <s v=""/>
    <b v="0"/>
    <s v="en"/>
    <m/>
    <s v=""/>
    <b v="0"/>
    <n v="0"/>
    <s v=""/>
    <s v="Twitter for iPhone"/>
    <b v="0"/>
    <s v="1096399850718015488"/>
    <s v="Tweet"/>
    <n v="0"/>
    <n v="0"/>
    <s v="6.046126,46.2171765 _x000a_6.111891,46.2171765 _x000a_6.111891,46.247236 _x000a_6.046126,46.247236"/>
    <s v="Switzerland"/>
    <s v="CH"/>
    <s v="Meyrin, Suisse"/>
    <s v="068c70be7b3a4cc2"/>
    <s v="Meyrin"/>
    <s v="city"/>
    <s v="https://api.twitter.com/1.1/geo/id/068c70be7b3a4cc2.json"/>
    <n v="1"/>
    <s v="5"/>
    <s v="5"/>
    <m/>
    <m/>
    <m/>
    <m/>
    <m/>
    <m/>
    <m/>
    <m/>
    <m/>
  </r>
  <r>
    <s v="ekrejci"/>
    <s v="vrealizeauto"/>
    <m/>
    <m/>
    <m/>
    <m/>
    <m/>
    <m/>
    <m/>
    <m/>
    <s v="No"/>
    <n v="276"/>
    <m/>
    <m/>
    <x v="0"/>
    <d v="2019-02-14T11:22:24.000"/>
    <s v="RT @vRealizeAuto: Scale development efficiently with #vRO and #vRA. Here's how: https://t.co/6sqkm22tXu https://t.co/zh1h0toDJB"/>
    <s v="http://r.socialstudio.radian6.com/e9d7fb6a-bcc1-43d7-98d1-c31f08229775"/>
    <s v="radian6.com"/>
    <x v="49"/>
    <s v="https://pbs.twimg.com/media/DzUG-FPV4AA49Ga.png"/>
    <s v="https://pbs.twimg.com/media/DzUG-FPV4AA49Ga.png"/>
    <x v="247"/>
    <s v="https://twitter.com/#!/ekrejci/status/1096006740531908613"/>
    <m/>
    <m/>
    <s v="1096006740531908613"/>
    <m/>
    <b v="0"/>
    <n v="0"/>
    <s v=""/>
    <b v="0"/>
    <s v="en"/>
    <m/>
    <s v=""/>
    <b v="0"/>
    <n v="5"/>
    <s v="1095789753696432131"/>
    <s v="Twitter for Android"/>
    <b v="0"/>
    <s v="1095789753696432131"/>
    <s v="Tweet"/>
    <n v="0"/>
    <n v="0"/>
    <m/>
    <m/>
    <m/>
    <m/>
    <m/>
    <m/>
    <m/>
    <m/>
    <n v="1"/>
    <s v="5"/>
    <s v="5"/>
    <n v="1"/>
    <n v="9.090909090909092"/>
    <n v="0"/>
    <n v="0"/>
    <n v="0"/>
    <n v="0"/>
    <n v="10"/>
    <n v="90.9090909090909"/>
    <n v="11"/>
  </r>
  <r>
    <s v="bdgolf1"/>
    <s v="bdgolf1"/>
    <m/>
    <m/>
    <m/>
    <m/>
    <m/>
    <m/>
    <m/>
    <m/>
    <s v="No"/>
    <n v="278"/>
    <m/>
    <m/>
    <x v="1"/>
    <d v="2019-02-15T16:53:43.000"/>
    <s v="4.15pm middle of #february What an amazing day #sunny #vra #valeroyal #abbey #golfcourse #golfclub #clubhouse #fairway #northwich #winsford #hartford #weaverham #cuddington #sandiway @… https://t.co/na15jMtYly"/>
    <s v="https://www.instagram.com/p/Bt6OuxcFsPO/?utm_source=ig_twitter_share&amp;igshid=p3b8jwbd7h65"/>
    <s v="instagram.com"/>
    <x v="60"/>
    <m/>
    <s v="http://pbs.twimg.com/profile_images/847360672316837888/TfMRn8Rf_normal.jpg"/>
    <x v="248"/>
    <s v="https://twitter.com/#!/bdgolf1/status/1096452506496815105"/>
    <n v="53.1921"/>
    <n v="-2.891"/>
    <s v="1096452506496815105"/>
    <m/>
    <b v="0"/>
    <n v="0"/>
    <s v=""/>
    <b v="0"/>
    <s v="en"/>
    <m/>
    <s v=""/>
    <b v="0"/>
    <n v="0"/>
    <s v=""/>
    <s v="Instagram"/>
    <b v="0"/>
    <s v="1096452506496815105"/>
    <s v="Tweet"/>
    <n v="0"/>
    <n v="0"/>
    <s v="-2.942763,53.164802 _x000a_-2.847002,53.164802 _x000a_-2.847002,53.229897 _x000a_-2.942763,53.229897"/>
    <s v="United Kingdom"/>
    <s v="GB"/>
    <s v="Chester, England"/>
    <s v="70392b0b6ad1f95b"/>
    <s v="Chester"/>
    <s v="city"/>
    <s v="https://api.twitter.com/1.1/geo/id/70392b0b6ad1f95b.json"/>
    <n v="1"/>
    <s v="3"/>
    <s v="3"/>
    <n v="1"/>
    <n v="4.3478260869565215"/>
    <n v="0"/>
    <n v="0"/>
    <n v="0"/>
    <n v="0"/>
    <n v="22"/>
    <n v="95.65217391304348"/>
    <n v="23"/>
  </r>
  <r>
    <s v="derrelldurrett"/>
    <s v="derrelldurrett"/>
    <m/>
    <m/>
    <m/>
    <m/>
    <m/>
    <m/>
    <m/>
    <m/>
    <s v="No"/>
    <n v="279"/>
    <m/>
    <m/>
    <x v="1"/>
    <d v="2019-02-15T17:38:05.000"/>
    <s v="The smart way to restore the #VRA is to strip out the provisions that limited its application to only those places where discrimination had previously occurred._x000a__x000a_There's no reason to give racists a free pass until they get caught. https://t.co/a3PKKxtYJy"/>
    <s v="https://twitter.com/McClatchyDC/status/1096450995180261376"/>
    <s v="twitter.com"/>
    <x v="1"/>
    <m/>
    <s v="http://pbs.twimg.com/profile_images/840312071053021190/a1OdqMsH_normal.jpg"/>
    <x v="249"/>
    <s v="https://twitter.com/#!/derrelldurrett/status/1096463670740103168"/>
    <m/>
    <m/>
    <s v="1096463670740103168"/>
    <m/>
    <b v="0"/>
    <n v="0"/>
    <s v=""/>
    <b v="1"/>
    <s v="en"/>
    <m/>
    <s v="1096450995180261376"/>
    <b v="0"/>
    <n v="0"/>
    <s v=""/>
    <s v="Twitter for Android"/>
    <b v="0"/>
    <s v="1096463670740103168"/>
    <s v="Tweet"/>
    <n v="0"/>
    <n v="0"/>
    <m/>
    <m/>
    <m/>
    <m/>
    <m/>
    <m/>
    <m/>
    <m/>
    <n v="1"/>
    <s v="3"/>
    <s v="3"/>
    <n v="2"/>
    <n v="5.128205128205129"/>
    <n v="3"/>
    <n v="7.6923076923076925"/>
    <n v="0"/>
    <n v="0"/>
    <n v="34"/>
    <n v="87.17948717948718"/>
    <n v="39"/>
  </r>
  <r>
    <s v="lolosube"/>
    <s v="lwvtexas"/>
    <m/>
    <m/>
    <m/>
    <m/>
    <m/>
    <m/>
    <m/>
    <m/>
    <s v="No"/>
    <n v="280"/>
    <m/>
    <m/>
    <x v="0"/>
    <d v="2019-02-15T18:24:10.000"/>
    <s v="RT @LWVTexas: History reveals true voter fraud in Texas!_x000a_according to the &quot;Handbook of Texas,&quot; a great historical resource, the first effor…"/>
    <m/>
    <m/>
    <x v="3"/>
    <m/>
    <s v="http://pbs.twimg.com/profile_images/3489946019/2ae6ac3f9070561b3e1a62e780a18425_normal.jpeg"/>
    <x v="250"/>
    <s v="https://twitter.com/#!/lolosube/status/1096475271618879488"/>
    <m/>
    <m/>
    <s v="1096475271618879488"/>
    <m/>
    <b v="0"/>
    <n v="0"/>
    <s v=""/>
    <b v="0"/>
    <s v="en"/>
    <m/>
    <s v=""/>
    <b v="0"/>
    <n v="2"/>
    <s v="1096469434301067264"/>
    <s v="Twitter for iPhone"/>
    <b v="0"/>
    <s v="1096469434301067264"/>
    <s v="Tweet"/>
    <n v="0"/>
    <n v="0"/>
    <m/>
    <m/>
    <m/>
    <m/>
    <m/>
    <m/>
    <m/>
    <m/>
    <n v="1"/>
    <s v="8"/>
    <s v="8"/>
    <n v="1"/>
    <n v="4.545454545454546"/>
    <n v="1"/>
    <n v="4.545454545454546"/>
    <n v="0"/>
    <n v="0"/>
    <n v="20"/>
    <n v="90.9090909090909"/>
    <n v="22"/>
  </r>
  <r>
    <s v="rcu001"/>
    <s v="crns"/>
    <m/>
    <m/>
    <m/>
    <m/>
    <m/>
    <m/>
    <m/>
    <m/>
    <s v="No"/>
    <n v="281"/>
    <m/>
    <m/>
    <x v="0"/>
    <d v="2019-02-15T18:25:40.000"/>
    <s v="RT @vRealizeAuto: Watch this quick video for a sneak-peek behind the doors at @CRNS for how they renewed their IT infrastructure with #vRA,…"/>
    <m/>
    <m/>
    <x v="1"/>
    <m/>
    <s v="http://pbs.twimg.com/profile_images/3581903123/800cfcd450d8cf69a444ab1389d48c15_normal.jpeg"/>
    <x v="251"/>
    <s v="https://twitter.com/#!/rcu001/status/1096475648376401922"/>
    <m/>
    <m/>
    <s v="1096475648376401922"/>
    <m/>
    <b v="0"/>
    <n v="0"/>
    <s v=""/>
    <b v="0"/>
    <s v="en"/>
    <m/>
    <s v=""/>
    <b v="0"/>
    <n v="1"/>
    <s v="1096431473735987200"/>
    <s v="Twitter for iPhone"/>
    <b v="0"/>
    <s v="1096431473735987200"/>
    <s v="Tweet"/>
    <n v="0"/>
    <n v="0"/>
    <m/>
    <m/>
    <m/>
    <m/>
    <m/>
    <m/>
    <m/>
    <m/>
    <n v="1"/>
    <s v="5"/>
    <s v="5"/>
    <m/>
    <m/>
    <m/>
    <m/>
    <m/>
    <m/>
    <m/>
    <m/>
    <m/>
  </r>
  <r>
    <s v="josecavalheri"/>
    <s v="vrealizeauto"/>
    <m/>
    <m/>
    <m/>
    <m/>
    <m/>
    <m/>
    <m/>
    <m/>
    <s v="No"/>
    <n v="283"/>
    <m/>
    <m/>
    <x v="2"/>
    <d v="2019-02-15T19:02:32.000"/>
    <s v="@vRealizeAuto #vRA #vRA4U https://t.co/InZ4Zgkn6z"/>
    <s v="https://twitter.com/josecavalheri/status/1096427677332975623"/>
    <s v="twitter.com"/>
    <x v="61"/>
    <m/>
    <s v="http://pbs.twimg.com/profile_images/1007680899410997248/q1ox-JdI_normal.jpg"/>
    <x v="252"/>
    <s v="https://twitter.com/#!/josecavalheri/status/1096484924654321665"/>
    <m/>
    <m/>
    <s v="1096484924654321665"/>
    <m/>
    <b v="0"/>
    <n v="0"/>
    <s v="3980180038"/>
    <b v="1"/>
    <s v="und"/>
    <m/>
    <s v="1096427677332975623"/>
    <b v="0"/>
    <n v="0"/>
    <s v=""/>
    <s v="Twitter for iPhone"/>
    <b v="0"/>
    <s v="1096484924654321665"/>
    <s v="Tweet"/>
    <n v="0"/>
    <n v="0"/>
    <m/>
    <m/>
    <m/>
    <m/>
    <m/>
    <m/>
    <m/>
    <m/>
    <n v="1"/>
    <s v="5"/>
    <s v="5"/>
    <n v="0"/>
    <n v="0"/>
    <n v="0"/>
    <n v="0"/>
    <n v="0"/>
    <n v="0"/>
    <n v="3"/>
    <n v="100"/>
    <n v="3"/>
  </r>
  <r>
    <s v="cre8cre9"/>
    <s v="lwvtexas"/>
    <m/>
    <m/>
    <m/>
    <m/>
    <m/>
    <m/>
    <m/>
    <m/>
    <s v="No"/>
    <n v="284"/>
    <m/>
    <m/>
    <x v="0"/>
    <d v="2019-02-15T19:34:13.000"/>
    <s v="RT @LWVTexas: History reveals true voter fraud in Texas!_x000a_according to the &quot;Handbook of Texas,&quot; a great historical resource, the first effor…"/>
    <m/>
    <m/>
    <x v="3"/>
    <m/>
    <s v="http://pbs.twimg.com/profile_images/975564981436633090/NCbRvXis_normal.jpg"/>
    <x v="253"/>
    <s v="https://twitter.com/#!/cre8cre9/status/1096492897195773952"/>
    <m/>
    <m/>
    <s v="1096492897195773952"/>
    <m/>
    <b v="0"/>
    <n v="0"/>
    <s v=""/>
    <b v="0"/>
    <s v="en"/>
    <m/>
    <s v=""/>
    <b v="0"/>
    <n v="2"/>
    <s v="1096469434301067264"/>
    <s v="Twitter for iPhone"/>
    <b v="0"/>
    <s v="1096469434301067264"/>
    <s v="Tweet"/>
    <n v="0"/>
    <n v="0"/>
    <m/>
    <m/>
    <m/>
    <m/>
    <m/>
    <m/>
    <m/>
    <m/>
    <n v="1"/>
    <s v="8"/>
    <s v="8"/>
    <n v="1"/>
    <n v="4.545454545454546"/>
    <n v="1"/>
    <n v="4.545454545454546"/>
    <n v="0"/>
    <n v="0"/>
    <n v="20"/>
    <n v="90.9090909090909"/>
    <n v="22"/>
  </r>
  <r>
    <s v="osseopd"/>
    <s v="plymouthmnpd"/>
    <m/>
    <m/>
    <m/>
    <m/>
    <m/>
    <m/>
    <m/>
    <m/>
    <s v="No"/>
    <n v="285"/>
    <m/>
    <m/>
    <x v="0"/>
    <d v="2019-02-15T20:13:16.000"/>
    <s v="Join us &amp;amp; several other agencies, as we do another statewide #VRA tomorrow Feb 16 beginning @ 6pm. Follow #MNcopsVRA for all the shenanigans_x000a_@WestStPaulPD @StAnthonyPolice @ElyPolice @ChisagoCountySO @DakotaMNSheriff @IGHpdMN @MoundsView_PD @OsseoPD @DuluthMNPolice @PlymouthMNPD https://t.co/u08zNFLiK6"/>
    <m/>
    <m/>
    <x v="62"/>
    <s v="https://pbs.twimg.com/tweet_video_thumb/DzePaAlW0AIPbb6.jpg"/>
    <s v="https://pbs.twimg.com/tweet_video_thumb/DzePaAlW0AIPbb6.jpg"/>
    <x v="254"/>
    <s v="https://twitter.com/#!/osseopd/status/1096502727180500992"/>
    <m/>
    <m/>
    <s v="1096502727180500992"/>
    <m/>
    <b v="0"/>
    <n v="7"/>
    <s v=""/>
    <b v="0"/>
    <s v="en"/>
    <m/>
    <s v=""/>
    <b v="0"/>
    <n v="0"/>
    <s v=""/>
    <s v="Twitter for iPhone"/>
    <b v="0"/>
    <s v="1096502727180500992"/>
    <s v="Tweet"/>
    <n v="0"/>
    <n v="0"/>
    <m/>
    <m/>
    <m/>
    <m/>
    <m/>
    <m/>
    <m/>
    <m/>
    <n v="1"/>
    <s v="4"/>
    <s v="4"/>
    <m/>
    <m/>
    <m/>
    <m/>
    <m/>
    <m/>
    <m/>
    <m/>
    <m/>
  </r>
  <r>
    <s v="ighpdmn"/>
    <s v="ighpdmn"/>
    <m/>
    <m/>
    <m/>
    <m/>
    <m/>
    <m/>
    <m/>
    <m/>
    <s v="No"/>
    <n v="288"/>
    <m/>
    <m/>
    <x v="1"/>
    <d v="2019-02-13T16:41:08.000"/>
    <s v="Officer Meade is going to do her first #VRA today. I’ll get you caught up for the morning, shortly!"/>
    <m/>
    <m/>
    <x v="1"/>
    <m/>
    <s v="http://pbs.twimg.com/profile_images/954396456764325888/YTFVhNMz_normal.jpg"/>
    <x v="255"/>
    <s v="https://twitter.com/#!/ighpdmn/status/1095724565051949056"/>
    <m/>
    <m/>
    <s v="1095724565051949056"/>
    <m/>
    <b v="0"/>
    <n v="6"/>
    <s v=""/>
    <b v="0"/>
    <s v="en"/>
    <m/>
    <s v=""/>
    <b v="0"/>
    <n v="1"/>
    <s v=""/>
    <s v="Twitter for iPhone"/>
    <b v="0"/>
    <s v="1095724565051949056"/>
    <s v="Tweet"/>
    <n v="0"/>
    <n v="0"/>
    <m/>
    <m/>
    <m/>
    <m/>
    <m/>
    <m/>
    <m/>
    <m/>
    <n v="8"/>
    <s v="4"/>
    <s v="4"/>
    <n v="0"/>
    <n v="0"/>
    <n v="0"/>
    <n v="0"/>
    <n v="0"/>
    <n v="0"/>
    <n v="20"/>
    <n v="100"/>
    <n v="20"/>
  </r>
  <r>
    <s v="ighpdmn"/>
    <s v="ighpdmn"/>
    <m/>
    <m/>
    <m/>
    <m/>
    <m/>
    <m/>
    <m/>
    <m/>
    <s v="No"/>
    <n v="289"/>
    <m/>
    <m/>
    <x v="1"/>
    <d v="2019-02-13T16:44:10.000"/>
    <s v="6:18AM: dispatched to a medical for back pain._x000a_6:20AM: rerouted for an injury accident at 55/Argenta. Minor injuries.  #VRA"/>
    <m/>
    <m/>
    <x v="1"/>
    <m/>
    <s v="http://pbs.twimg.com/profile_images/954396456764325888/YTFVhNMz_normal.jpg"/>
    <x v="256"/>
    <s v="https://twitter.com/#!/ighpdmn/status/1095725328000081921"/>
    <m/>
    <m/>
    <s v="1095725328000081921"/>
    <m/>
    <b v="0"/>
    <n v="0"/>
    <s v=""/>
    <b v="0"/>
    <s v="en"/>
    <m/>
    <s v=""/>
    <b v="0"/>
    <n v="1"/>
    <s v=""/>
    <s v="Twitter for iPhone"/>
    <b v="0"/>
    <s v="1095725328000081921"/>
    <s v="Tweet"/>
    <n v="0"/>
    <n v="0"/>
    <m/>
    <m/>
    <m/>
    <m/>
    <m/>
    <m/>
    <m/>
    <m/>
    <n v="8"/>
    <s v="4"/>
    <s v="4"/>
    <n v="0"/>
    <n v="0"/>
    <n v="2"/>
    <n v="9.090909090909092"/>
    <n v="0"/>
    <n v="0"/>
    <n v="20"/>
    <n v="90.9090909090909"/>
    <n v="22"/>
  </r>
  <r>
    <s v="ighpdmn"/>
    <s v="ighpdmn"/>
    <m/>
    <m/>
    <m/>
    <m/>
    <m/>
    <m/>
    <m/>
    <m/>
    <s v="No"/>
    <n v="290"/>
    <m/>
    <m/>
    <x v="1"/>
    <d v="2019-02-13T16:46:05.000"/>
    <s v="7:19AM: Dad and daughter weren’t seeing eye to eye. Both were referred to a counselor and social worker.  #VRA"/>
    <m/>
    <m/>
    <x v="1"/>
    <m/>
    <s v="http://pbs.twimg.com/profile_images/954396456764325888/YTFVhNMz_normal.jpg"/>
    <x v="257"/>
    <s v="https://twitter.com/#!/ighpdmn/status/1095725810105925632"/>
    <m/>
    <m/>
    <s v="1095725810105925632"/>
    <m/>
    <b v="0"/>
    <n v="1"/>
    <s v=""/>
    <b v="0"/>
    <s v="en"/>
    <m/>
    <s v=""/>
    <b v="0"/>
    <n v="1"/>
    <s v=""/>
    <s v="Twitter for iPhone"/>
    <b v="0"/>
    <s v="1095725810105925632"/>
    <s v="Tweet"/>
    <n v="0"/>
    <n v="0"/>
    <m/>
    <m/>
    <m/>
    <m/>
    <m/>
    <m/>
    <m/>
    <m/>
    <n v="8"/>
    <s v="4"/>
    <s v="4"/>
    <n v="0"/>
    <n v="0"/>
    <n v="0"/>
    <n v="0"/>
    <n v="0"/>
    <n v="0"/>
    <n v="21"/>
    <n v="100"/>
    <n v="21"/>
  </r>
  <r>
    <s v="ighpdmn"/>
    <s v="ighpdmn"/>
    <m/>
    <m/>
    <m/>
    <m/>
    <m/>
    <m/>
    <m/>
    <m/>
    <s v="No"/>
    <n v="291"/>
    <m/>
    <m/>
    <x v="1"/>
    <d v="2019-02-13T16:48:04.000"/>
    <s v="9:41AM: dispatched to an accident. No injuries. _x000a_10:18AM: assisted IGHFD at a fire alarm. Was a false alarm. #VRA"/>
    <m/>
    <m/>
    <x v="1"/>
    <m/>
    <s v="http://pbs.twimg.com/profile_images/954396456764325888/YTFVhNMz_normal.jpg"/>
    <x v="258"/>
    <s v="https://twitter.com/#!/ighpdmn/status/1095726307831369730"/>
    <m/>
    <m/>
    <s v="1095726307831369730"/>
    <m/>
    <b v="0"/>
    <n v="0"/>
    <s v=""/>
    <b v="0"/>
    <s v="en"/>
    <m/>
    <s v=""/>
    <b v="0"/>
    <n v="0"/>
    <s v=""/>
    <s v="Twitter for iPhone"/>
    <b v="0"/>
    <s v="1095726307831369730"/>
    <s v="Tweet"/>
    <n v="0"/>
    <n v="0"/>
    <m/>
    <m/>
    <m/>
    <m/>
    <m/>
    <m/>
    <m/>
    <m/>
    <n v="8"/>
    <s v="4"/>
    <s v="4"/>
    <n v="0"/>
    <n v="0"/>
    <n v="3"/>
    <n v="14.285714285714286"/>
    <n v="0"/>
    <n v="0"/>
    <n v="18"/>
    <n v="85.71428571428571"/>
    <n v="21"/>
  </r>
  <r>
    <s v="ighpdmn"/>
    <s v="ighpdmn"/>
    <m/>
    <m/>
    <m/>
    <m/>
    <m/>
    <m/>
    <m/>
    <m/>
    <s v="No"/>
    <n v="292"/>
    <m/>
    <m/>
    <x v="1"/>
    <d v="2019-02-13T17:22:33.000"/>
    <s v="11:17AM 911 hangup at a bank. Dispatch advised it sounded like a fax machine. Everything checked ok and no issues. #VRA"/>
    <m/>
    <m/>
    <x v="1"/>
    <m/>
    <s v="http://pbs.twimg.com/profile_images/954396456764325888/YTFVhNMz_normal.jpg"/>
    <x v="259"/>
    <s v="https://twitter.com/#!/ighpdmn/status/1095734986144206848"/>
    <m/>
    <m/>
    <s v="1095734986144206848"/>
    <m/>
    <b v="0"/>
    <n v="1"/>
    <s v=""/>
    <b v="0"/>
    <s v="en"/>
    <m/>
    <s v=""/>
    <b v="0"/>
    <n v="0"/>
    <s v=""/>
    <s v="Twitter for iPhone"/>
    <b v="0"/>
    <s v="1095734986144206848"/>
    <s v="Tweet"/>
    <n v="0"/>
    <n v="0"/>
    <m/>
    <m/>
    <m/>
    <m/>
    <m/>
    <m/>
    <m/>
    <m/>
    <n v="8"/>
    <s v="4"/>
    <s v="4"/>
    <n v="1"/>
    <n v="4.545454545454546"/>
    <n v="1"/>
    <n v="4.545454545454546"/>
    <n v="0"/>
    <n v="0"/>
    <n v="20"/>
    <n v="90.9090909090909"/>
    <n v="22"/>
  </r>
  <r>
    <s v="ighpdmn"/>
    <s v="ighpdmn"/>
    <m/>
    <m/>
    <m/>
    <m/>
    <m/>
    <m/>
    <m/>
    <m/>
    <s v="No"/>
    <n v="293"/>
    <m/>
    <m/>
    <x v="1"/>
    <d v="2019-02-13T19:35:36.000"/>
    <s v="1:33PM Things have slowed down considerably. Even having trouble finding a car to stop! Everyone’s behaving on this beautiful day. #VRA"/>
    <m/>
    <m/>
    <x v="1"/>
    <m/>
    <s v="http://pbs.twimg.com/profile_images/954396456764325888/YTFVhNMz_normal.jpg"/>
    <x v="260"/>
    <s v="https://twitter.com/#!/ighpdmn/status/1095768472112513024"/>
    <m/>
    <m/>
    <s v="1095768472112513024"/>
    <m/>
    <b v="0"/>
    <n v="6"/>
    <s v=""/>
    <b v="0"/>
    <s v="en"/>
    <m/>
    <s v=""/>
    <b v="0"/>
    <n v="0"/>
    <s v=""/>
    <s v="Twitter for iPhone"/>
    <b v="0"/>
    <s v="1095768472112513024"/>
    <s v="Tweet"/>
    <n v="0"/>
    <n v="0"/>
    <m/>
    <m/>
    <m/>
    <m/>
    <m/>
    <m/>
    <m/>
    <m/>
    <n v="8"/>
    <s v="4"/>
    <s v="4"/>
    <n v="1"/>
    <n v="4.3478260869565215"/>
    <n v="2"/>
    <n v="8.695652173913043"/>
    <n v="0"/>
    <n v="0"/>
    <n v="20"/>
    <n v="86.95652173913044"/>
    <n v="23"/>
  </r>
  <r>
    <s v="ighpdmn"/>
    <s v="ighpdmn"/>
    <m/>
    <m/>
    <m/>
    <m/>
    <m/>
    <m/>
    <m/>
    <m/>
    <s v="No"/>
    <n v="294"/>
    <m/>
    <m/>
    <x v="1"/>
    <d v="2019-02-13T21:08:58.000"/>
    <s v="2:39PM My partner located a stolen vehicle. I assisted with stopping the vehicle. The driver turned out to be the owner &amp;amp; the veh was still listed stolen. He was understanding &amp;amp; compliant and it all got figured out! #VRA"/>
    <m/>
    <m/>
    <x v="1"/>
    <m/>
    <s v="http://pbs.twimg.com/profile_images/954396456764325888/YTFVhNMz_normal.jpg"/>
    <x v="261"/>
    <s v="https://twitter.com/#!/ighpdmn/status/1095791966753828867"/>
    <m/>
    <m/>
    <s v="1095791966753828867"/>
    <m/>
    <b v="0"/>
    <n v="2"/>
    <s v=""/>
    <b v="0"/>
    <s v="en"/>
    <m/>
    <s v=""/>
    <b v="0"/>
    <n v="0"/>
    <s v=""/>
    <s v="Twitter for iPhone"/>
    <b v="0"/>
    <s v="1095791966753828867"/>
    <s v="Tweet"/>
    <n v="0"/>
    <n v="0"/>
    <m/>
    <m/>
    <m/>
    <m/>
    <m/>
    <m/>
    <m/>
    <m/>
    <n v="8"/>
    <s v="4"/>
    <s v="4"/>
    <n v="1"/>
    <n v="2.4390243902439024"/>
    <n v="2"/>
    <n v="4.878048780487805"/>
    <n v="0"/>
    <n v="0"/>
    <n v="38"/>
    <n v="92.6829268292683"/>
    <n v="41"/>
  </r>
  <r>
    <s v="ighpdmn"/>
    <s v="ighpdmn"/>
    <m/>
    <m/>
    <m/>
    <m/>
    <m/>
    <m/>
    <m/>
    <m/>
    <s v="No"/>
    <n v="295"/>
    <m/>
    <m/>
    <x v="1"/>
    <d v="2019-02-13T22:53:27.000"/>
    <s v="4:00PM Took a report of possible theft of medication.  Time to catch up on reports and paperwork. Thanks for following! #VRA"/>
    <m/>
    <m/>
    <x v="1"/>
    <m/>
    <s v="http://pbs.twimg.com/profile_images/954396456764325888/YTFVhNMz_normal.jpg"/>
    <x v="262"/>
    <s v="https://twitter.com/#!/ighpdmn/status/1095818261789323269"/>
    <m/>
    <m/>
    <s v="1095818261789323269"/>
    <m/>
    <b v="0"/>
    <n v="4"/>
    <s v=""/>
    <b v="0"/>
    <s v="en"/>
    <m/>
    <s v=""/>
    <b v="0"/>
    <n v="0"/>
    <s v=""/>
    <s v="Twitter for iPhone"/>
    <b v="0"/>
    <s v="1095818261789323269"/>
    <s v="Tweet"/>
    <n v="0"/>
    <n v="0"/>
    <m/>
    <m/>
    <m/>
    <m/>
    <m/>
    <m/>
    <m/>
    <m/>
    <n v="8"/>
    <s v="4"/>
    <s v="4"/>
    <n v="0"/>
    <n v="0"/>
    <n v="0"/>
    <n v="0"/>
    <n v="0"/>
    <n v="0"/>
    <n v="22"/>
    <n v="100"/>
    <n v="22"/>
  </r>
  <r>
    <s v="champlinlive"/>
    <s v="champlinlive"/>
    <m/>
    <m/>
    <m/>
    <m/>
    <m/>
    <m/>
    <m/>
    <m/>
    <s v="No"/>
    <n v="301"/>
    <m/>
    <m/>
    <x v="1"/>
    <d v="2019-02-15T20:26:05.000"/>
    <s v="rt OsseoPD_x000a__x000a_Join us &amp;amp; several other agencies, as we do another statewide #VRA tomorrow Feb 16 beginning @ 6pm. Follow #MNcopsVRA for all the shenanigansWestStPaulPD StAnthonyPolice ElyPolice ChisagoCountySO DakotaMNSheriff IGHpdMN MoundsView_PD OsseoPD DuluthMNPolice Plymout…"/>
    <m/>
    <m/>
    <x v="62"/>
    <m/>
    <s v="http://pbs.twimg.com/profile_images/1002022364127739904/9a-V1jWD_normal.jpg"/>
    <x v="263"/>
    <s v="https://twitter.com/#!/champlinlive/status/1096505951979560960"/>
    <m/>
    <m/>
    <s v="1096505951979560960"/>
    <m/>
    <b v="0"/>
    <n v="0"/>
    <s v=""/>
    <b v="0"/>
    <s v="en"/>
    <m/>
    <s v=""/>
    <b v="0"/>
    <n v="0"/>
    <s v=""/>
    <s v="IFTTT"/>
    <b v="0"/>
    <s v="1096505951979560960"/>
    <s v="Tweet"/>
    <n v="0"/>
    <n v="0"/>
    <m/>
    <m/>
    <m/>
    <m/>
    <m/>
    <m/>
    <m/>
    <m/>
    <n v="1"/>
    <s v="3"/>
    <s v="3"/>
    <n v="0"/>
    <n v="0"/>
    <n v="0"/>
    <n v="0"/>
    <n v="0"/>
    <n v="0"/>
    <n v="34"/>
    <n v="100"/>
    <n v="34"/>
  </r>
  <r>
    <s v="trextrip"/>
    <s v="kherriage"/>
    <m/>
    <m/>
    <m/>
    <m/>
    <m/>
    <m/>
    <m/>
    <m/>
    <s v="No"/>
    <n v="302"/>
    <m/>
    <m/>
    <x v="0"/>
    <d v="2019-02-15T20:59:43.000"/>
    <s v="RT @KHerriage: Dow Jones +425 points. _x000a__x000a_DJ, S&amp;amp;P 500 &amp;amp; Nasdaq back above 200 day moving averages. _x000a__x000a_And yes, the 200 dma still matters a gre…"/>
    <m/>
    <m/>
    <x v="3"/>
    <m/>
    <s v="http://pbs.twimg.com/profile_images/757413388569849856/i9saTLEB_normal.jpg"/>
    <x v="264"/>
    <s v="https://twitter.com/#!/trextrip/status/1096514415061594112"/>
    <m/>
    <m/>
    <s v="1096514415061594112"/>
    <m/>
    <b v="0"/>
    <n v="0"/>
    <s v=""/>
    <b v="0"/>
    <s v="en"/>
    <m/>
    <s v=""/>
    <b v="0"/>
    <n v="2"/>
    <s v="1096514218256404481"/>
    <s v="Twitter for iPhone"/>
    <b v="0"/>
    <s v="1096514218256404481"/>
    <s v="Tweet"/>
    <n v="0"/>
    <n v="0"/>
    <m/>
    <m/>
    <m/>
    <m/>
    <m/>
    <m/>
    <m/>
    <m/>
    <n v="1"/>
    <s v="7"/>
    <s v="7"/>
    <n v="0"/>
    <n v="0"/>
    <n v="0"/>
    <n v="0"/>
    <n v="0"/>
    <n v="0"/>
    <n v="28"/>
    <n v="100"/>
    <n v="28"/>
  </r>
  <r>
    <s v="bullmarketmaddy"/>
    <s v="kherriage"/>
    <m/>
    <m/>
    <m/>
    <m/>
    <m/>
    <m/>
    <m/>
    <m/>
    <s v="No"/>
    <n v="303"/>
    <m/>
    <m/>
    <x v="0"/>
    <d v="2019-02-15T21:04:50.000"/>
    <s v="RT @KHerriage: Dow Jones +425 points. _x000a__x000a_DJ, S&amp;amp;P 500 &amp;amp; Nasdaq back above 200 day moving averages. _x000a__x000a_And yes, the 200 dma still matters a gre…"/>
    <m/>
    <m/>
    <x v="3"/>
    <m/>
    <s v="http://pbs.twimg.com/profile_images/820289996469006337/nJiIhe52_normal.jpg"/>
    <x v="265"/>
    <s v="https://twitter.com/#!/bullmarketmaddy/status/1096515703488897027"/>
    <m/>
    <m/>
    <s v="1096515703488897027"/>
    <m/>
    <b v="0"/>
    <n v="0"/>
    <s v=""/>
    <b v="0"/>
    <s v="en"/>
    <m/>
    <s v=""/>
    <b v="0"/>
    <n v="2"/>
    <s v="1096514218256404481"/>
    <s v="Twitter for iPhone"/>
    <b v="0"/>
    <s v="1096514218256404481"/>
    <s v="Tweet"/>
    <n v="0"/>
    <n v="0"/>
    <m/>
    <m/>
    <m/>
    <m/>
    <m/>
    <m/>
    <m/>
    <m/>
    <n v="1"/>
    <s v="7"/>
    <s v="7"/>
    <n v="0"/>
    <n v="0"/>
    <n v="0"/>
    <n v="0"/>
    <n v="0"/>
    <n v="0"/>
    <n v="28"/>
    <n v="100"/>
    <n v="28"/>
  </r>
  <r>
    <s v="jenrobertson2o2"/>
    <s v="joycewhitevance"/>
    <m/>
    <m/>
    <m/>
    <m/>
    <m/>
    <m/>
    <m/>
    <m/>
    <s v="No"/>
    <n v="304"/>
    <m/>
    <m/>
    <x v="0"/>
    <d v="2019-02-15T22:51:25.000"/>
    <s v="@Redbonegirl175 @PresentLaw @JoyceWhiteVance It’s a #VRA #VotingRightsAct question and non-citizens can’t register to vote or vote. https://t.co/pkvthxYayR"/>
    <m/>
    <m/>
    <x v="63"/>
    <s v="https://pbs.twimg.com/media/DzezkLzX4AMcI20.jpg"/>
    <s v="https://pbs.twimg.com/media/DzezkLzX4AMcI20.jpg"/>
    <x v="266"/>
    <s v="https://twitter.com/#!/jenrobertson2o2/status/1096542524854976512"/>
    <m/>
    <m/>
    <s v="1096542524854976512"/>
    <s v="1096511215713566721"/>
    <b v="0"/>
    <n v="0"/>
    <s v="991368907821744128"/>
    <b v="0"/>
    <s v="en"/>
    <m/>
    <s v=""/>
    <b v="0"/>
    <n v="0"/>
    <s v=""/>
    <s v="Twitter for iPhone"/>
    <b v="0"/>
    <s v="1096511215713566721"/>
    <s v="Tweet"/>
    <n v="0"/>
    <n v="0"/>
    <m/>
    <m/>
    <m/>
    <m/>
    <m/>
    <m/>
    <m/>
    <m/>
    <n v="1"/>
    <s v="17"/>
    <s v="17"/>
    <m/>
    <m/>
    <m/>
    <m/>
    <m/>
    <m/>
    <m/>
    <m/>
    <m/>
  </r>
  <r>
    <s v="williesband"/>
    <s v="williesband"/>
    <m/>
    <m/>
    <m/>
    <m/>
    <m/>
    <m/>
    <m/>
    <m/>
    <s v="No"/>
    <n v="307"/>
    <m/>
    <m/>
    <x v="1"/>
    <d v="2016-07-29T18:42:27.000"/>
    <s v="2012 Voter Fraud debunked. Republicans have been passing racist #VoterID laws. #VRA https://t.co/uL2rrFOHiK https://t.co/b1YQEpng05"/>
    <s v="http://www.snopes.com/politics/ballot/2012fraud.asp"/>
    <s v="snopes.com"/>
    <x v="64"/>
    <s v="https://pbs.twimg.com/media/CojYZyxUEAEC1au.jpg"/>
    <s v="https://pbs.twimg.com/media/CojYZyxUEAEC1au.jpg"/>
    <x v="267"/>
    <s v="https://twitter.com/#!/williesband/status/759096766138507264"/>
    <m/>
    <m/>
    <s v="759096766138507264"/>
    <m/>
    <b v="0"/>
    <n v="5"/>
    <s v=""/>
    <b v="0"/>
    <s v="en"/>
    <m/>
    <s v=""/>
    <b v="0"/>
    <n v="7"/>
    <s v=""/>
    <s v="Twitter Web Client"/>
    <b v="0"/>
    <s v="759096766138507264"/>
    <s v="Retweet"/>
    <n v="0"/>
    <n v="0"/>
    <m/>
    <m/>
    <m/>
    <m/>
    <m/>
    <m/>
    <m/>
    <m/>
    <n v="2"/>
    <s v="3"/>
    <s v="3"/>
    <n v="0"/>
    <n v="0"/>
    <n v="2"/>
    <n v="16.666666666666668"/>
    <n v="0"/>
    <n v="0"/>
    <n v="10"/>
    <n v="83.33333333333333"/>
    <n v="12"/>
  </r>
  <r>
    <s v="williesband"/>
    <s v="williesband"/>
    <m/>
    <m/>
    <m/>
    <m/>
    <m/>
    <m/>
    <m/>
    <m/>
    <s v="No"/>
    <n v="308"/>
    <m/>
    <m/>
    <x v="1"/>
    <d v="2019-02-16T02:05:38.000"/>
    <s v="RT @williesband: 2012 Voter Fraud debunked. Republicans have been passing racist #VoterID laws. #VRA https://t.co/uL2rrFOHiK https://t.co/b…"/>
    <s v="http://www.snopes.com/politics/ballot/2012fraud.asp"/>
    <s v="snopes.com"/>
    <x v="64"/>
    <m/>
    <s v="http://pbs.twimg.com/profile_images/459943701439987712/rZEWrmDX_normal.jpeg"/>
    <x v="268"/>
    <s v="https://twitter.com/#!/williesband/status/1096591403608625152"/>
    <m/>
    <m/>
    <s v="1096591403608625152"/>
    <m/>
    <b v="0"/>
    <n v="0"/>
    <s v=""/>
    <b v="0"/>
    <s v="en"/>
    <m/>
    <s v=""/>
    <b v="0"/>
    <n v="7"/>
    <s v="759096766138507264"/>
    <s v="Twitter Web Client"/>
    <b v="0"/>
    <s v="759096766138507264"/>
    <s v="Tweet"/>
    <n v="0"/>
    <n v="0"/>
    <m/>
    <m/>
    <m/>
    <m/>
    <m/>
    <m/>
    <m/>
    <m/>
    <n v="2"/>
    <s v="3"/>
    <s v="3"/>
    <n v="0"/>
    <n v="0"/>
    <n v="2"/>
    <n v="14.285714285714286"/>
    <n v="0"/>
    <n v="0"/>
    <n v="12"/>
    <n v="85.71428571428571"/>
    <n v="14"/>
  </r>
  <r>
    <s v="chancewilliams"/>
    <s v="sbingcb"/>
    <m/>
    <m/>
    <m/>
    <m/>
    <m/>
    <m/>
    <m/>
    <m/>
    <s v="No"/>
    <n v="309"/>
    <m/>
    <m/>
    <x v="0"/>
    <d v="2019-02-16T02:13:59.000"/>
    <s v="RT @sbingcb: &quot;Your rights matter, because you never know when you're going to need them.&quot; - Edward Snowden #HRA #VRA #NetNeutrality #EndCen…"/>
    <m/>
    <m/>
    <x v="65"/>
    <m/>
    <s v="http://pbs.twimg.com/profile_images/1096592867047354368/0TF5yxx7_normal.png"/>
    <x v="269"/>
    <s v="https://twitter.com/#!/chancewilliams/status/1096593503780462593"/>
    <m/>
    <m/>
    <s v="1096593503780462593"/>
    <m/>
    <b v="0"/>
    <n v="0"/>
    <s v=""/>
    <b v="0"/>
    <s v="en"/>
    <m/>
    <s v=""/>
    <b v="0"/>
    <n v="146"/>
    <s v="778047540142931968"/>
    <s v="Twitter Web Client"/>
    <b v="0"/>
    <s v="778047540142931968"/>
    <s v="Tweet"/>
    <n v="0"/>
    <n v="0"/>
    <m/>
    <m/>
    <m/>
    <m/>
    <m/>
    <m/>
    <m/>
    <m/>
    <n v="1"/>
    <s v="20"/>
    <s v="20"/>
    <n v="0"/>
    <n v="0"/>
    <n v="0"/>
    <n v="0"/>
    <n v="0"/>
    <n v="0"/>
    <n v="21"/>
    <n v="100"/>
    <n v="21"/>
  </r>
  <r>
    <s v="1aptenok"/>
    <s v="1aptenok"/>
    <m/>
    <m/>
    <m/>
    <m/>
    <m/>
    <m/>
    <m/>
    <m/>
    <s v="No"/>
    <n v="310"/>
    <m/>
    <m/>
    <x v="1"/>
    <d v="2019-02-16T08:10:42.000"/>
    <s v="#vra Kak kupit: Барахолка Красноярского Края: Твой Мозг НЕ Будет П... https://t.co/T0BU3eEBlK"/>
    <s v="https://slogm.blogspot.com/2019/01/blog-post.html?spref=tw"/>
    <s v="blogspot.com"/>
    <x v="1"/>
    <m/>
    <s v="http://pbs.twimg.com/profile_images/974618860081987585/gBWQM-qE_normal.jpg"/>
    <x v="270"/>
    <s v="https://twitter.com/#!/1aptenok/status/1096683275572076544"/>
    <m/>
    <m/>
    <s v="1096683275572076544"/>
    <m/>
    <b v="0"/>
    <n v="0"/>
    <s v=""/>
    <b v="0"/>
    <s v="ru"/>
    <m/>
    <s v=""/>
    <b v="0"/>
    <n v="0"/>
    <s v=""/>
    <s v="Twitter Web Client"/>
    <b v="0"/>
    <s v="1096683275572076544"/>
    <s v="Tweet"/>
    <n v="0"/>
    <n v="0"/>
    <m/>
    <m/>
    <m/>
    <m/>
    <m/>
    <m/>
    <m/>
    <m/>
    <n v="1"/>
    <s v="3"/>
    <s v="3"/>
    <n v="0"/>
    <n v="0"/>
    <n v="0"/>
    <n v="0"/>
    <n v="0"/>
    <n v="0"/>
    <n v="11"/>
    <n v="100"/>
    <n v="11"/>
  </r>
  <r>
    <s v="cdelbosc"/>
    <s v="crns"/>
    <m/>
    <m/>
    <m/>
    <m/>
    <m/>
    <m/>
    <m/>
    <m/>
    <s v="No"/>
    <n v="311"/>
    <m/>
    <m/>
    <x v="0"/>
    <d v="2019-02-16T09:53:38.000"/>
    <s v="RT @vRealizeAuto: Watch this quick video for a sneak-peek behind the doors at @CRNS for how they renewed their IT infrastructure with #vRA,…"/>
    <m/>
    <m/>
    <x v="1"/>
    <m/>
    <s v="http://pbs.twimg.com/profile_images/2726863283/2b5c3ec8ff3a18ca19f77063fbf7fc26_normal.jpeg"/>
    <x v="271"/>
    <s v="https://twitter.com/#!/cdelbosc/status/1096709179375534081"/>
    <m/>
    <m/>
    <s v="1096709179375534081"/>
    <m/>
    <b v="0"/>
    <n v="0"/>
    <s v=""/>
    <b v="0"/>
    <s v="en"/>
    <m/>
    <s v=""/>
    <b v="0"/>
    <n v="3"/>
    <s v="1096431473735987200"/>
    <s v="Twitter for iPhone"/>
    <b v="0"/>
    <s v="1096431473735987200"/>
    <s v="Tweet"/>
    <n v="0"/>
    <n v="0"/>
    <m/>
    <m/>
    <m/>
    <m/>
    <m/>
    <m/>
    <m/>
    <m/>
    <n v="1"/>
    <s v="5"/>
    <s v="5"/>
    <m/>
    <m/>
    <m/>
    <m/>
    <m/>
    <m/>
    <m/>
    <m/>
    <m/>
  </r>
  <r>
    <s v="kherriage"/>
    <s v="kherriage"/>
    <m/>
    <m/>
    <m/>
    <m/>
    <m/>
    <m/>
    <m/>
    <m/>
    <s v="No"/>
    <n v="313"/>
    <m/>
    <m/>
    <x v="1"/>
    <d v="2019-02-05T21:44:09.000"/>
    <s v="Still seeing &quot;professional&quot; investors top calling this market on a daily basis._x000a__x000a_Please stop. It's embarrassing &amp;amp; hard to watch._x000a__x000a_As long as the internals continue to power ahead &amp;amp; key leadership groups continue to lead, this markets going in one direction only._x000a__x000a_Higher_x000a__x000a_#VRA"/>
    <m/>
    <m/>
    <x v="1"/>
    <m/>
    <s v="http://pbs.twimg.com/profile_images/378800000742943236/e3aecdcfb9ae468a7aa5fdf45582e6a0_normal.jpeg"/>
    <x v="272"/>
    <s v="https://twitter.com/#!/kherriage/status/1092901716654211072"/>
    <m/>
    <m/>
    <s v="1092901716654211072"/>
    <m/>
    <b v="0"/>
    <n v="30"/>
    <s v=""/>
    <b v="0"/>
    <s v="en"/>
    <m/>
    <s v=""/>
    <b v="0"/>
    <n v="12"/>
    <s v=""/>
    <s v="Twitter for iPhone"/>
    <b v="0"/>
    <s v="1092901716654211072"/>
    <s v="Tweet"/>
    <n v="0"/>
    <n v="0"/>
    <m/>
    <m/>
    <m/>
    <m/>
    <m/>
    <m/>
    <m/>
    <m/>
    <n v="3"/>
    <s v="7"/>
    <s v="7"/>
    <n v="2"/>
    <n v="4.444444444444445"/>
    <n v="2"/>
    <n v="4.444444444444445"/>
    <n v="0"/>
    <n v="0"/>
    <n v="41"/>
    <n v="91.11111111111111"/>
    <n v="45"/>
  </r>
  <r>
    <s v="kherriage"/>
    <s v="kherriage"/>
    <m/>
    <m/>
    <m/>
    <m/>
    <m/>
    <m/>
    <m/>
    <m/>
    <s v="No"/>
    <n v="314"/>
    <m/>
    <m/>
    <x v="1"/>
    <d v="2019-02-15T20:58:56.000"/>
    <s v="Dow Jones +425 points. _x000a__x000a_DJ, S&amp;amp;P 500 &amp;amp; Nasdaq back above 200 day moving averages. _x000a__x000a_And yes, the 200 dma still matters a great deal. _x000a__x000a_If you're still bearish, you may be listening to the wrong permabears. _x000a__x000a_DJ 35,000 by end of 2020. _x000a__x000a_Long &amp;amp; strong. _x000a__x000a_#VRA"/>
    <m/>
    <m/>
    <x v="1"/>
    <m/>
    <s v="http://pbs.twimg.com/profile_images/378800000742943236/e3aecdcfb9ae468a7aa5fdf45582e6a0_normal.jpeg"/>
    <x v="273"/>
    <s v="https://twitter.com/#!/kherriage/status/1096514218256404481"/>
    <m/>
    <m/>
    <s v="1096514218256404481"/>
    <m/>
    <b v="0"/>
    <n v="11"/>
    <s v=""/>
    <b v="0"/>
    <s v="en"/>
    <m/>
    <s v=""/>
    <b v="0"/>
    <n v="2"/>
    <s v=""/>
    <s v="Twitter for iPhone"/>
    <b v="0"/>
    <s v="1096514218256404481"/>
    <s v="Tweet"/>
    <n v="0"/>
    <n v="0"/>
    <m/>
    <m/>
    <m/>
    <m/>
    <m/>
    <m/>
    <m/>
    <m/>
    <n v="3"/>
    <s v="7"/>
    <s v="7"/>
    <n v="2"/>
    <n v="4"/>
    <n v="2"/>
    <n v="4"/>
    <n v="0"/>
    <n v="0"/>
    <n v="46"/>
    <n v="92"/>
    <n v="50"/>
  </r>
  <r>
    <s v="kherriage"/>
    <s v="kherriage"/>
    <m/>
    <m/>
    <m/>
    <m/>
    <m/>
    <m/>
    <m/>
    <m/>
    <s v="No"/>
    <n v="315"/>
    <m/>
    <m/>
    <x v="1"/>
    <d v="2019-02-15T21:14:49.000"/>
    <s v="RT @KHerriage: Still seeing &quot;professional&quot; investors top calling this market on a daily basis._x000a__x000a_Please stop. It's embarrassing &amp;amp; hard to wa…"/>
    <m/>
    <m/>
    <x v="3"/>
    <m/>
    <s v="http://pbs.twimg.com/profile_images/378800000742943236/e3aecdcfb9ae468a7aa5fdf45582e6a0_normal.jpeg"/>
    <x v="274"/>
    <s v="https://twitter.com/#!/kherriage/status/1096518213570125826"/>
    <m/>
    <m/>
    <s v="1096518213570125826"/>
    <m/>
    <b v="0"/>
    <n v="0"/>
    <s v=""/>
    <b v="0"/>
    <s v="en"/>
    <m/>
    <s v=""/>
    <b v="0"/>
    <n v="20"/>
    <s v="1092901716654211072"/>
    <s v="Twitter for iPhone"/>
    <b v="0"/>
    <s v="1092901716654211072"/>
    <s v="Tweet"/>
    <n v="0"/>
    <n v="0"/>
    <m/>
    <m/>
    <m/>
    <m/>
    <m/>
    <m/>
    <m/>
    <m/>
    <n v="3"/>
    <s v="7"/>
    <s v="7"/>
    <n v="1"/>
    <n v="4.545454545454546"/>
    <n v="2"/>
    <n v="9.090909090909092"/>
    <n v="0"/>
    <n v="0"/>
    <n v="19"/>
    <n v="86.36363636363636"/>
    <n v="22"/>
  </r>
  <r>
    <s v="biggreencandle"/>
    <s v="kherriage"/>
    <m/>
    <m/>
    <m/>
    <m/>
    <m/>
    <m/>
    <m/>
    <m/>
    <s v="No"/>
    <n v="316"/>
    <m/>
    <m/>
    <x v="0"/>
    <d v="2019-02-16T10:17:12.000"/>
    <s v="RT @KHerriage: Dow Jones +425 points. _x000a__x000a_DJ, S&amp;amp;P 500 &amp;amp; Nasdaq back above 200 day moving averages. _x000a__x000a_And yes, the 200 dma still matters a gre…"/>
    <m/>
    <m/>
    <x v="3"/>
    <m/>
    <s v="http://pbs.twimg.com/profile_images/1090153437873012737/57ZGYqra_normal.jpg"/>
    <x v="275"/>
    <s v="https://twitter.com/#!/biggreencandle/status/1096715108003270656"/>
    <m/>
    <m/>
    <s v="1096715108003270656"/>
    <m/>
    <b v="0"/>
    <n v="0"/>
    <s v=""/>
    <b v="0"/>
    <s v="en"/>
    <m/>
    <s v=""/>
    <b v="0"/>
    <n v="3"/>
    <s v="1096514218256404481"/>
    <s v="Twitter for iPhone"/>
    <b v="0"/>
    <s v="1096514218256404481"/>
    <s v="Tweet"/>
    <n v="0"/>
    <n v="0"/>
    <m/>
    <m/>
    <m/>
    <m/>
    <m/>
    <m/>
    <m/>
    <m/>
    <n v="1"/>
    <s v="7"/>
    <s v="7"/>
    <n v="0"/>
    <n v="0"/>
    <n v="0"/>
    <n v="0"/>
    <n v="0"/>
    <n v="0"/>
    <n v="28"/>
    <n v="100"/>
    <n v="28"/>
  </r>
  <r>
    <s v="roxanemody"/>
    <s v="dellemcprotect"/>
    <m/>
    <m/>
    <m/>
    <m/>
    <m/>
    <m/>
    <m/>
    <m/>
    <s v="No"/>
    <n v="317"/>
    <m/>
    <m/>
    <x v="0"/>
    <d v="2019-02-12T19:29:31.000"/>
    <s v="As more users adopt #VMware and VMware #vRealize #Automation (#vRA), #DellEMC @DellEMCProtect deep integration with VMware’s user interface becomes more and more important… Read more: https://t.co/B4nCve0EVz https://t.co/rv3NtGhcyx"/>
    <s v="https://blog.dellemc.com/en-us/simplify-automate-organizations-data-protection-dell-emc/"/>
    <s v="dellemc.com"/>
    <x v="42"/>
    <s v="https://pbs.twimg.com/media/DzOonIxUcAAwOTg.jpg"/>
    <s v="https://pbs.twimg.com/media/DzOonIxUcAAwOTg.jpg"/>
    <x v="276"/>
    <s v="https://twitter.com/#!/roxanemody/status/1095404553271459845"/>
    <m/>
    <m/>
    <s v="1095404553271459845"/>
    <m/>
    <b v="0"/>
    <n v="1"/>
    <s v=""/>
    <b v="0"/>
    <s v="en"/>
    <m/>
    <s v=""/>
    <b v="0"/>
    <n v="0"/>
    <s v=""/>
    <s v="Twitter Web Client"/>
    <b v="0"/>
    <s v="1095404553271459845"/>
    <s v="Tweet"/>
    <n v="0"/>
    <n v="0"/>
    <m/>
    <m/>
    <m/>
    <m/>
    <m/>
    <m/>
    <m/>
    <m/>
    <n v="1"/>
    <s v="9"/>
    <s v="9"/>
    <n v="1"/>
    <n v="3.8461538461538463"/>
    <n v="0"/>
    <n v="0"/>
    <n v="0"/>
    <n v="0"/>
    <n v="25"/>
    <n v="96.15384615384616"/>
    <n v="26"/>
  </r>
  <r>
    <s v="gersongn"/>
    <s v="dellemcprotect"/>
    <m/>
    <m/>
    <m/>
    <m/>
    <m/>
    <m/>
    <m/>
    <m/>
    <s v="No"/>
    <n v="318"/>
    <m/>
    <m/>
    <x v="0"/>
    <d v="2019-02-13T23:10:09.000"/>
    <s v="RT @roxanemody: As more users adopt #VMware and VMware #vRealize #Automation (#vRA), #DellEMC @DellEMCProtect deep integration with VMware’…"/>
    <m/>
    <m/>
    <x v="42"/>
    <m/>
    <s v="http://abs.twimg.com/sticky/default_profile_images/default_profile_normal.png"/>
    <x v="277"/>
    <s v="https://twitter.com/#!/gersongn/status/1095822463185928194"/>
    <m/>
    <m/>
    <s v="1095822463185928194"/>
    <m/>
    <b v="0"/>
    <n v="0"/>
    <s v=""/>
    <b v="0"/>
    <s v="en"/>
    <m/>
    <s v=""/>
    <b v="0"/>
    <n v="4"/>
    <s v="1095404553271459845"/>
    <s v="Twitter for iPhone"/>
    <b v="0"/>
    <s v="1095404553271459845"/>
    <s v="Tweet"/>
    <n v="0"/>
    <n v="0"/>
    <m/>
    <m/>
    <m/>
    <m/>
    <m/>
    <m/>
    <m/>
    <m/>
    <n v="1"/>
    <s v="9"/>
    <s v="9"/>
    <m/>
    <m/>
    <m/>
    <m/>
    <m/>
    <m/>
    <m/>
    <m/>
    <m/>
  </r>
  <r>
    <s v="gersongn"/>
    <s v="vrealizeauto"/>
    <m/>
    <m/>
    <m/>
    <m/>
    <m/>
    <m/>
    <m/>
    <m/>
    <s v="No"/>
    <n v="320"/>
    <m/>
    <m/>
    <x v="0"/>
    <d v="2019-02-16T10:33:42.000"/>
    <s v="RT @vRealizeAuto: #vRA is ranked as a top #cloudmanagement tool, but what do real users think of the solution? Here's honest feedback witho…"/>
    <m/>
    <m/>
    <x v="66"/>
    <m/>
    <s v="http://abs.twimg.com/sticky/default_profile_images/default_profile_normal.png"/>
    <x v="278"/>
    <s v="https://twitter.com/#!/gersongn/status/1096719259542175745"/>
    <m/>
    <m/>
    <s v="1096719259542175745"/>
    <m/>
    <b v="0"/>
    <n v="0"/>
    <s v=""/>
    <b v="0"/>
    <s v="en"/>
    <m/>
    <s v=""/>
    <b v="0"/>
    <n v="3"/>
    <s v="1096605103946166272"/>
    <s v="Twitter for iPhone"/>
    <b v="0"/>
    <s v="1096605103946166272"/>
    <s v="Tweet"/>
    <n v="0"/>
    <n v="0"/>
    <m/>
    <m/>
    <m/>
    <m/>
    <m/>
    <m/>
    <m/>
    <m/>
    <n v="1"/>
    <s v="9"/>
    <s v="5"/>
    <n v="2"/>
    <n v="8.695652173913043"/>
    <n v="0"/>
    <n v="0"/>
    <n v="0"/>
    <n v="0"/>
    <n v="21"/>
    <n v="91.30434782608695"/>
    <n v="23"/>
  </r>
  <r>
    <s v="santchiweb"/>
    <s v="sivasankargnv"/>
    <m/>
    <m/>
    <m/>
    <m/>
    <m/>
    <m/>
    <m/>
    <m/>
    <s v="No"/>
    <n v="322"/>
    <m/>
    <m/>
    <x v="0"/>
    <d v="2019-02-08T00:20:16.000"/>
    <s v="RT @sivasankargnv: Start your #Automation journey with #VMWare #vRealizeAutomation (#VRA) with this detailed installation and configuration…"/>
    <m/>
    <m/>
    <x v="13"/>
    <m/>
    <s v="http://pbs.twimg.com/profile_images/593803027737387008/RLmHoyff_normal.png"/>
    <x v="279"/>
    <s v="https://twitter.com/#!/santchiweb/status/1093665784025571329"/>
    <m/>
    <m/>
    <s v="1093665784025571329"/>
    <m/>
    <b v="0"/>
    <n v="0"/>
    <s v=""/>
    <b v="0"/>
    <s v="en"/>
    <m/>
    <s v=""/>
    <b v="0"/>
    <n v="2"/>
    <s v="1093604758810697730"/>
    <s v="Santchi App"/>
    <b v="0"/>
    <s v="1093604758810697730"/>
    <s v="Tweet"/>
    <n v="0"/>
    <n v="0"/>
    <m/>
    <m/>
    <m/>
    <m/>
    <m/>
    <m/>
    <m/>
    <m/>
    <n v="1"/>
    <s v="9"/>
    <s v="10"/>
    <n v="0"/>
    <n v="0"/>
    <n v="0"/>
    <n v="0"/>
    <n v="0"/>
    <n v="0"/>
    <n v="16"/>
    <n v="100"/>
    <n v="16"/>
  </r>
  <r>
    <s v="dpryor22"/>
    <s v="dpryor22"/>
    <m/>
    <m/>
    <m/>
    <m/>
    <m/>
    <m/>
    <m/>
    <m/>
    <s v="No"/>
    <n v="323"/>
    <m/>
    <m/>
    <x v="1"/>
    <d v="2019-02-12T17:45:28.000"/>
    <s v="As more users adopt #VMware and VMware #vRealize #Automation (#vRA), Dell EMC’s deep integration with VMware’s user interface becomes more and more important… Read more:  _x000a_#DellEMCProtect #Automation #Orchestration #BaaS #VMware #vRealizeSuite https://t.co/BZcNdxX3Uj"/>
    <s v="https://lnkd.in/e6JKuCm"/>
    <s v="lnkd.in"/>
    <x v="67"/>
    <m/>
    <s v="http://pbs.twimg.com/profile_images/1057283381107388416/XWjWtP9d_normal.jpg"/>
    <x v="280"/>
    <s v="https://twitter.com/#!/dpryor22/status/1095378366381899777"/>
    <m/>
    <m/>
    <s v="1095378366381899777"/>
    <m/>
    <b v="0"/>
    <n v="2"/>
    <s v=""/>
    <b v="0"/>
    <s v="en"/>
    <m/>
    <s v=""/>
    <b v="0"/>
    <n v="4"/>
    <s v=""/>
    <s v="LinkedIn"/>
    <b v="0"/>
    <s v="1095378366381899777"/>
    <s v="Tweet"/>
    <n v="0"/>
    <n v="0"/>
    <m/>
    <m/>
    <m/>
    <m/>
    <m/>
    <m/>
    <m/>
    <m/>
    <n v="1"/>
    <s v="9"/>
    <s v="9"/>
    <n v="1"/>
    <n v="3.0303030303030303"/>
    <n v="0"/>
    <n v="0"/>
    <n v="0"/>
    <n v="0"/>
    <n v="32"/>
    <n v="96.96969696969697"/>
    <n v="33"/>
  </r>
  <r>
    <s v="santchiweb"/>
    <s v="dpryor22"/>
    <m/>
    <m/>
    <m/>
    <m/>
    <m/>
    <m/>
    <m/>
    <m/>
    <s v="No"/>
    <n v="324"/>
    <m/>
    <m/>
    <x v="0"/>
    <d v="2019-02-13T10:56:50.000"/>
    <s v="RT @dpryor22: As more users adopt #VMware and VMware #vRealize #Automation (#vRA), Dell EMC’s deep integration with VMware’s user interface…"/>
    <m/>
    <m/>
    <x v="35"/>
    <m/>
    <s v="http://pbs.twimg.com/profile_images/593803027737387008/RLmHoyff_normal.png"/>
    <x v="281"/>
    <s v="https://twitter.com/#!/santchiweb/status/1095637917622566912"/>
    <m/>
    <m/>
    <s v="1095637917622566912"/>
    <m/>
    <b v="0"/>
    <n v="0"/>
    <s v=""/>
    <b v="0"/>
    <s v="en"/>
    <m/>
    <s v=""/>
    <b v="0"/>
    <n v="6"/>
    <s v="1095378366381899777"/>
    <s v="Santchi App"/>
    <b v="0"/>
    <s v="1095378366381899777"/>
    <s v="Tweet"/>
    <n v="0"/>
    <n v="0"/>
    <m/>
    <m/>
    <m/>
    <m/>
    <m/>
    <m/>
    <m/>
    <m/>
    <n v="1"/>
    <s v="9"/>
    <s v="9"/>
    <n v="0"/>
    <n v="0"/>
    <n v="0"/>
    <n v="0"/>
    <n v="0"/>
    <n v="0"/>
    <n v="22"/>
    <n v="100"/>
    <n v="22"/>
  </r>
  <r>
    <s v="santchiweb"/>
    <s v="vrealizeauto"/>
    <m/>
    <m/>
    <m/>
    <m/>
    <m/>
    <m/>
    <m/>
    <m/>
    <s v="No"/>
    <n v="325"/>
    <m/>
    <m/>
    <x v="0"/>
    <d v="2019-02-16T10:34:31.000"/>
    <s v="RT @vRealizeAuto: #vRA is ranked as a top #cloudmanagement tool, but what do real users think of the solution? Here's honest feedback witho…"/>
    <m/>
    <m/>
    <x v="66"/>
    <m/>
    <s v="http://pbs.twimg.com/profile_images/593803027737387008/RLmHoyff_normal.png"/>
    <x v="282"/>
    <s v="https://twitter.com/#!/santchiweb/status/1096719467281829888"/>
    <m/>
    <m/>
    <s v="1096719467281829888"/>
    <m/>
    <b v="0"/>
    <n v="0"/>
    <s v=""/>
    <b v="0"/>
    <s v="en"/>
    <m/>
    <s v=""/>
    <b v="0"/>
    <n v="3"/>
    <s v="1096605103946166272"/>
    <s v="Santchi App"/>
    <b v="0"/>
    <s v="1096605103946166272"/>
    <s v="Tweet"/>
    <n v="0"/>
    <n v="0"/>
    <m/>
    <m/>
    <m/>
    <m/>
    <m/>
    <m/>
    <m/>
    <m/>
    <n v="1"/>
    <s v="9"/>
    <s v="5"/>
    <n v="2"/>
    <n v="8.695652173913043"/>
    <n v="0"/>
    <n v="0"/>
    <n v="0"/>
    <n v="0"/>
    <n v="21"/>
    <n v="91.30434782608695"/>
    <n v="23"/>
  </r>
  <r>
    <s v="sbingcb"/>
    <s v="sbingcb"/>
    <m/>
    <m/>
    <m/>
    <m/>
    <m/>
    <m/>
    <m/>
    <m/>
    <s v="No"/>
    <n v="326"/>
    <m/>
    <m/>
    <x v="1"/>
    <d v="2016-09-20T01:46:03.000"/>
    <s v="&quot;Your rights matter, because you never know when you're going to need them.&quot; - Edward Snowden #HRA #VRA #NetNeutrality #EndCensorship #NoTPP https://t.co/DdYFA4J82x"/>
    <m/>
    <m/>
    <x v="68"/>
    <s v="https://pbs.twimg.com/media/CswtrLPXEAEUtC5.jpg"/>
    <s v="https://pbs.twimg.com/media/CswtrLPXEAEUtC5.jpg"/>
    <x v="283"/>
    <s v="https://twitter.com/#!/sbingcb/status/778047540142931968"/>
    <m/>
    <m/>
    <s v="778047540142931968"/>
    <m/>
    <b v="0"/>
    <n v="150"/>
    <s v=""/>
    <b v="0"/>
    <s v="en"/>
    <m/>
    <s v=""/>
    <b v="0"/>
    <n v="146"/>
    <s v=""/>
    <s v="Twitter Web Client"/>
    <b v="0"/>
    <s v="778047540142931968"/>
    <s v="Retweet"/>
    <n v="0"/>
    <n v="0"/>
    <m/>
    <m/>
    <m/>
    <m/>
    <m/>
    <m/>
    <m/>
    <m/>
    <n v="1"/>
    <s v="20"/>
    <s v="20"/>
    <n v="0"/>
    <n v="0"/>
    <n v="0"/>
    <n v="0"/>
    <n v="0"/>
    <n v="0"/>
    <n v="20"/>
    <n v="100"/>
    <n v="20"/>
  </r>
  <r>
    <s v="ashot_"/>
    <s v="sbingcb"/>
    <m/>
    <m/>
    <m/>
    <m/>
    <m/>
    <m/>
    <m/>
    <m/>
    <s v="No"/>
    <n v="327"/>
    <m/>
    <m/>
    <x v="0"/>
    <d v="2019-02-16T13:04:44.000"/>
    <s v="RT @sbingcb: &quot;Your rights matter, because you never know when you're going to need them.&quot; - Edward Snowden #HRA #VRA #NetNeutrality #EndCen…"/>
    <m/>
    <m/>
    <x v="65"/>
    <m/>
    <s v="http://pbs.twimg.com/profile_images/969331682179502081/vYy7er_C_normal.jpg"/>
    <x v="284"/>
    <s v="https://twitter.com/#!/ashot_/status/1096757271596548097"/>
    <m/>
    <m/>
    <s v="1096757271596548097"/>
    <m/>
    <b v="0"/>
    <n v="0"/>
    <s v=""/>
    <b v="0"/>
    <s v="en"/>
    <m/>
    <s v=""/>
    <b v="0"/>
    <n v="146"/>
    <s v="778047540142931968"/>
    <s v="Media_Post_V_1"/>
    <b v="0"/>
    <s v="778047540142931968"/>
    <s v="Tweet"/>
    <n v="0"/>
    <n v="0"/>
    <m/>
    <m/>
    <m/>
    <m/>
    <m/>
    <m/>
    <m/>
    <m/>
    <n v="1"/>
    <s v="20"/>
    <s v="20"/>
    <n v="0"/>
    <n v="0"/>
    <n v="0"/>
    <n v="0"/>
    <n v="0"/>
    <n v="0"/>
    <n v="21"/>
    <n v="100"/>
    <n v="21"/>
  </r>
  <r>
    <s v="lwvtexas"/>
    <s v="lwvtx"/>
    <m/>
    <m/>
    <m/>
    <m/>
    <m/>
    <m/>
    <m/>
    <m/>
    <s v="No"/>
    <n v="328"/>
    <m/>
    <m/>
    <x v="0"/>
    <d v="2019-02-05T13:28:54.000"/>
    <s v=".@LWVTX joined the lawsuit against the Secretary of State. Our mission is empowering voters and defending democracy! #lwv #VRA_x000a__x000a_Another group of civil rights organizations sues Texas over voter citizenship review _x000a__x000a_https://t.co/bmrJplrUYk via @TexasTribune"/>
    <s v="https://www.texastribune.org/2019/02/04/civil-rights-groups-sue-texas-over-voter-citizenship-review/?utm_campaign=trib-social-buttons&amp;utm_source=twitter&amp;utm_medium=social"/>
    <s v="texastribune.org"/>
    <x v="36"/>
    <m/>
    <s v="http://pbs.twimg.com/profile_images/1027186868624871424/1IMt28OM_normal.jpg"/>
    <x v="285"/>
    <s v="https://twitter.com/#!/lwvtexas/status/1092777084894748672"/>
    <m/>
    <m/>
    <s v="1092777084894748672"/>
    <m/>
    <b v="0"/>
    <n v="9"/>
    <s v=""/>
    <b v="0"/>
    <s v="en"/>
    <m/>
    <s v=""/>
    <b v="0"/>
    <n v="2"/>
    <s v=""/>
    <s v="Twitter Web Client"/>
    <b v="0"/>
    <s v="1092777084894748672"/>
    <s v="Tweet"/>
    <n v="0"/>
    <n v="0"/>
    <m/>
    <m/>
    <m/>
    <m/>
    <m/>
    <m/>
    <m/>
    <m/>
    <n v="1"/>
    <s v="8"/>
    <s v="8"/>
    <m/>
    <m/>
    <m/>
    <m/>
    <m/>
    <m/>
    <m/>
    <m/>
    <m/>
  </r>
  <r>
    <s v="lwvtexas"/>
    <s v="texastribune"/>
    <m/>
    <m/>
    <m/>
    <m/>
    <m/>
    <m/>
    <m/>
    <m/>
    <s v="No"/>
    <n v="330"/>
    <m/>
    <m/>
    <x v="0"/>
    <d v="2019-02-08T12:50:34.000"/>
    <s v=".@LWVTexas provided testimony at the Senate’s nomination committee meeting to express our deep concern._x000a_#lwv #VRA _x000a__x000a_Analysis: A green appointee’s harsh introduction to Texas election politics _x000a_https://t.co/ZCVhgRA9Y0 via @TexasTribune"/>
    <s v="https://www.texastribune.org/2019/02/08/green-appointees-harsh-introduction-texas-election-politics/?utm_campaign=trib-social-buttons&amp;utm_source=twitter&amp;utm_medium=social"/>
    <s v="texastribune.org"/>
    <x v="36"/>
    <m/>
    <s v="http://pbs.twimg.com/profile_images/1027186868624871424/1IMt28OM_normal.jpg"/>
    <x v="286"/>
    <s v="https://twitter.com/#!/lwvtexas/status/1093854602875817986"/>
    <m/>
    <m/>
    <s v="1093854602875817986"/>
    <m/>
    <b v="0"/>
    <n v="2"/>
    <s v=""/>
    <b v="0"/>
    <s v="en"/>
    <m/>
    <s v=""/>
    <b v="0"/>
    <n v="0"/>
    <s v=""/>
    <s v="Twitter for iPad"/>
    <b v="0"/>
    <s v="1093854602875817986"/>
    <s v="Tweet"/>
    <n v="0"/>
    <n v="0"/>
    <m/>
    <m/>
    <m/>
    <m/>
    <m/>
    <m/>
    <m/>
    <m/>
    <n v="2"/>
    <s v="8"/>
    <s v="8"/>
    <n v="0"/>
    <n v="0"/>
    <n v="2"/>
    <n v="6.666666666666667"/>
    <n v="0"/>
    <n v="0"/>
    <n v="28"/>
    <n v="93.33333333333333"/>
    <n v="30"/>
  </r>
  <r>
    <s v="lwvtexas"/>
    <s v="lwvtexas"/>
    <m/>
    <m/>
    <m/>
    <m/>
    <m/>
    <m/>
    <m/>
    <m/>
    <s v="No"/>
    <n v="331"/>
    <m/>
    <m/>
    <x v="1"/>
    <d v="2019-02-05T19:31:55.000"/>
    <s v="LWV Texas Joins Lawsuit to Combat Voter Suppression | League of Women Voters https://t.co/IQSEzyJbSK #lwv #VRA #txlege"/>
    <s v="https://www.lwv.org/newsroom/press-releases/lwv-texas-joins-lawsuit-combat-voter-suppression#.XFnkgzlg5io.twitter"/>
    <s v="lwv.org"/>
    <x v="14"/>
    <m/>
    <s v="http://pbs.twimg.com/profile_images/1027186868624871424/1IMt28OM_normal.jpg"/>
    <x v="287"/>
    <s v="https://twitter.com/#!/lwvtexas/status/1092868439746723840"/>
    <m/>
    <m/>
    <s v="1092868439746723840"/>
    <m/>
    <b v="0"/>
    <n v="0"/>
    <s v=""/>
    <b v="0"/>
    <s v="en"/>
    <m/>
    <s v=""/>
    <b v="0"/>
    <n v="0"/>
    <s v=""/>
    <s v="Twitter Web Client"/>
    <b v="0"/>
    <s v="1092868439746723840"/>
    <s v="Tweet"/>
    <n v="0"/>
    <n v="0"/>
    <m/>
    <m/>
    <m/>
    <m/>
    <m/>
    <m/>
    <m/>
    <m/>
    <n v="4"/>
    <s v="8"/>
    <s v="8"/>
    <n v="0"/>
    <n v="0"/>
    <n v="1"/>
    <n v="6.666666666666667"/>
    <n v="0"/>
    <n v="0"/>
    <n v="14"/>
    <n v="93.33333333333333"/>
    <n v="15"/>
  </r>
  <r>
    <s v="lwvtexas"/>
    <s v="lwvtexas"/>
    <m/>
    <m/>
    <m/>
    <m/>
    <m/>
    <m/>
    <m/>
    <m/>
    <s v="No"/>
    <n v="332"/>
    <m/>
    <m/>
    <x v="1"/>
    <d v="2019-02-14T00:38:56.000"/>
    <s v="As a naturalized citizen, you have a right to vote and participate fully in your democracy! We know you are excited and ready to celebrate your new citizenship by registering to vote and voting in every election!_x000a_We can help! #lwv #vra #vote _x000a_https://t.co/iiVn80ufYn"/>
    <s v="https://my.lwv.org/texas/naturalized-citizens-voter-registration"/>
    <s v="lwv.org"/>
    <x v="69"/>
    <m/>
    <s v="http://pbs.twimg.com/profile_images/1027186868624871424/1IMt28OM_normal.jpg"/>
    <x v="288"/>
    <s v="https://twitter.com/#!/lwvtexas/status/1095844808139161602"/>
    <m/>
    <m/>
    <s v="1095844808139161602"/>
    <m/>
    <b v="0"/>
    <n v="0"/>
    <s v=""/>
    <b v="0"/>
    <s v="en"/>
    <m/>
    <s v=""/>
    <b v="0"/>
    <n v="0"/>
    <s v=""/>
    <s v="Twitter Web Client"/>
    <b v="0"/>
    <s v="1095844808139161602"/>
    <s v="Tweet"/>
    <n v="0"/>
    <n v="0"/>
    <m/>
    <m/>
    <m/>
    <m/>
    <m/>
    <m/>
    <m/>
    <m/>
    <n v="4"/>
    <s v="8"/>
    <s v="8"/>
    <n v="4"/>
    <n v="9.30232558139535"/>
    <n v="0"/>
    <n v="0"/>
    <n v="0"/>
    <n v="0"/>
    <n v="39"/>
    <n v="90.69767441860465"/>
    <n v="43"/>
  </r>
  <r>
    <s v="lwvtexas"/>
    <s v="lwvtexas"/>
    <m/>
    <m/>
    <m/>
    <m/>
    <m/>
    <m/>
    <m/>
    <m/>
    <s v="No"/>
    <n v="333"/>
    <m/>
    <m/>
    <x v="1"/>
    <d v="2019-02-15T18:00:59.000"/>
    <s v="History reveals true voter fraud in Texas!_x000a_according to the &quot;Handbook of Texas,&quot; a great historical resource, the first effort to suppress the political power of ex-slaves after the Civil War was, of all things, election fraud. #lwv #VotingRights #vra_x000a_https://t.co/gptiQ9K2ot https://t.co/E38BA1E0GX"/>
    <s v="https://www.houstonchronicle.com/opinion/outlook/article/Casey-History-reveals-true-voter-fraud-in-Texas-9954625.php?fbclid=IwAR1rfXymuckqHGcHNhwPVPsRbbOcVe2yS8p9enz0iZR1KizOXe2cUA2LEtM"/>
    <s v="houstonchronicle.com"/>
    <x v="70"/>
    <s v="https://pbs.twimg.com/media/DzdxI5nW0AAHD73.jpg"/>
    <s v="https://pbs.twimg.com/media/DzdxI5nW0AAHD73.jpg"/>
    <x v="289"/>
    <s v="https://twitter.com/#!/lwvtexas/status/1096469434301067264"/>
    <m/>
    <m/>
    <s v="1096469434301067264"/>
    <m/>
    <b v="0"/>
    <n v="2"/>
    <s v=""/>
    <b v="0"/>
    <s v="en"/>
    <m/>
    <s v=""/>
    <b v="0"/>
    <n v="2"/>
    <s v=""/>
    <s v="Buffer"/>
    <b v="0"/>
    <s v="1096469434301067264"/>
    <s v="Tweet"/>
    <n v="0"/>
    <n v="0"/>
    <m/>
    <m/>
    <m/>
    <m/>
    <m/>
    <m/>
    <m/>
    <m/>
    <n v="4"/>
    <s v="8"/>
    <s v="8"/>
    <n v="1"/>
    <n v="2.4390243902439024"/>
    <n v="4"/>
    <n v="9.75609756097561"/>
    <n v="0"/>
    <n v="0"/>
    <n v="36"/>
    <n v="87.8048780487805"/>
    <n v="41"/>
  </r>
  <r>
    <s v="lwvtexas"/>
    <s v="lwvtexas"/>
    <m/>
    <m/>
    <m/>
    <m/>
    <m/>
    <m/>
    <m/>
    <m/>
    <s v="No"/>
    <n v="334"/>
    <m/>
    <m/>
    <x v="1"/>
    <d v="2019-02-16T15:10:31.000"/>
    <s v="HR1 comprises a bold, transformative set of reforms to strengthen our democracy and return political power to the people. _x000a_Click here to send an email to your Texas U.S. House Representative. tell them to support HR1. _x000a_https://t.co/EJac0WDEI2_x000a_Share your power_x000a_#LWV #VRA #democracy https://t.co/ZbFl33yzlH"/>
    <s v="https://my.lwv.org/texas/action-alert/support-hr1-people-act"/>
    <s v="lwv.org"/>
    <x v="71"/>
    <s v="https://pbs.twimg.com/media/DziTtlDXgAEewQ-.png"/>
    <s v="https://pbs.twimg.com/media/DziTtlDXgAEewQ-.png"/>
    <x v="290"/>
    <s v="https://twitter.com/#!/lwvtexas/status/1096788922439516160"/>
    <m/>
    <m/>
    <s v="1096788922439516160"/>
    <m/>
    <b v="0"/>
    <n v="2"/>
    <s v=""/>
    <b v="0"/>
    <s v="en"/>
    <m/>
    <s v=""/>
    <b v="0"/>
    <n v="1"/>
    <s v=""/>
    <s v="Buffer"/>
    <b v="0"/>
    <s v="1096788922439516160"/>
    <s v="Tweet"/>
    <n v="0"/>
    <n v="0"/>
    <m/>
    <m/>
    <m/>
    <m/>
    <m/>
    <m/>
    <m/>
    <m/>
    <n v="4"/>
    <s v="8"/>
    <s v="8"/>
    <n v="2"/>
    <n v="4.651162790697675"/>
    <n v="0"/>
    <n v="0"/>
    <n v="0"/>
    <n v="0"/>
    <n v="41"/>
    <n v="95.34883720930233"/>
    <n v="43"/>
  </r>
  <r>
    <s v="lyntilla"/>
    <s v="lwvtexas"/>
    <m/>
    <m/>
    <m/>
    <m/>
    <m/>
    <m/>
    <m/>
    <m/>
    <s v="No"/>
    <n v="335"/>
    <m/>
    <m/>
    <x v="0"/>
    <d v="2019-02-16T15:11:40.000"/>
    <s v="RT @LWVTexas: HR1 comprises a bold, transformative set of reforms to strengthen our democracy and return political power to the people. _x000a_Cl…"/>
    <m/>
    <m/>
    <x v="3"/>
    <m/>
    <s v="http://pbs.twimg.com/profile_images/1062931042749710336/nhFn1HUt_normal.jpg"/>
    <x v="291"/>
    <s v="https://twitter.com/#!/lyntilla/status/1096789212718866432"/>
    <m/>
    <m/>
    <s v="1096789212718866432"/>
    <m/>
    <b v="0"/>
    <n v="0"/>
    <s v=""/>
    <b v="0"/>
    <s v="en"/>
    <m/>
    <s v=""/>
    <b v="0"/>
    <n v="1"/>
    <s v="1096788922439516160"/>
    <s v="Twitter Web Client"/>
    <b v="0"/>
    <s v="1096788922439516160"/>
    <s v="Tweet"/>
    <n v="0"/>
    <n v="0"/>
    <m/>
    <m/>
    <m/>
    <m/>
    <m/>
    <m/>
    <m/>
    <m/>
    <n v="1"/>
    <s v="8"/>
    <s v="8"/>
    <n v="1"/>
    <n v="4.545454545454546"/>
    <n v="0"/>
    <n v="0"/>
    <n v="0"/>
    <n v="0"/>
    <n v="21"/>
    <n v="95.45454545454545"/>
    <n v="22"/>
  </r>
  <r>
    <s v="figgron"/>
    <s v="stanthonypolice"/>
    <m/>
    <m/>
    <m/>
    <m/>
    <m/>
    <m/>
    <m/>
    <m/>
    <s v="No"/>
    <n v="336"/>
    <m/>
    <m/>
    <x v="0"/>
    <d v="2019-02-16T17:02:52.000"/>
    <s v="RT @StAnthonyPolice: Ride with us all day!  Follow here and search #MNcopsVRA for all the agencies participating today!  We will be on all…"/>
    <m/>
    <m/>
    <x v="72"/>
    <m/>
    <s v="http://abs.twimg.com/sticky/default_profile_images/default_profile_normal.png"/>
    <x v="292"/>
    <s v="https://twitter.com/#!/figgron/status/1096817198922903554"/>
    <m/>
    <m/>
    <s v="1096817198922903554"/>
    <m/>
    <b v="0"/>
    <n v="0"/>
    <s v=""/>
    <b v="0"/>
    <s v="en"/>
    <m/>
    <s v=""/>
    <b v="0"/>
    <n v="10"/>
    <s v="1096816838015664131"/>
    <s v="Twitter Web Client"/>
    <b v="0"/>
    <s v="1096816838015664131"/>
    <s v="Tweet"/>
    <n v="0"/>
    <n v="0"/>
    <m/>
    <m/>
    <m/>
    <m/>
    <m/>
    <m/>
    <m/>
    <m/>
    <n v="1"/>
    <s v="4"/>
    <s v="4"/>
    <n v="0"/>
    <n v="0"/>
    <n v="0"/>
    <n v="0"/>
    <n v="0"/>
    <n v="0"/>
    <n v="23"/>
    <n v="100"/>
    <n v="23"/>
  </r>
  <r>
    <s v="hagantabatha"/>
    <s v="stanthonypolice"/>
    <m/>
    <m/>
    <m/>
    <m/>
    <m/>
    <m/>
    <m/>
    <m/>
    <s v="No"/>
    <n v="337"/>
    <m/>
    <m/>
    <x v="0"/>
    <d v="2019-02-16T17:03:12.000"/>
    <s v="RT @StAnthonyPolice: Ride with us all day!  Follow here and search #MNcopsVRA for all the agencies participating today!  We will be on all…"/>
    <m/>
    <m/>
    <x v="72"/>
    <m/>
    <s v="http://pbs.twimg.com/profile_images/883841030277259264/kmoNdbs__normal.jpg"/>
    <x v="293"/>
    <s v="https://twitter.com/#!/hagantabatha/status/1096817280741228546"/>
    <m/>
    <m/>
    <s v="1096817280741228546"/>
    <m/>
    <b v="0"/>
    <n v="0"/>
    <s v=""/>
    <b v="0"/>
    <s v="en"/>
    <m/>
    <s v=""/>
    <b v="0"/>
    <n v="10"/>
    <s v="1096816838015664131"/>
    <s v="Twitter for Android"/>
    <b v="0"/>
    <s v="1096816838015664131"/>
    <s v="Tweet"/>
    <n v="0"/>
    <n v="0"/>
    <m/>
    <m/>
    <m/>
    <m/>
    <m/>
    <m/>
    <m/>
    <m/>
    <n v="1"/>
    <s v="4"/>
    <s v="4"/>
    <n v="0"/>
    <n v="0"/>
    <n v="0"/>
    <n v="0"/>
    <n v="0"/>
    <n v="0"/>
    <n v="23"/>
    <n v="100"/>
    <n v="23"/>
  </r>
  <r>
    <s v="mrsfunnypants"/>
    <s v="osseopd"/>
    <m/>
    <m/>
    <m/>
    <m/>
    <m/>
    <m/>
    <m/>
    <m/>
    <s v="No"/>
    <n v="339"/>
    <m/>
    <m/>
    <x v="0"/>
    <d v="2019-02-16T13:11:14.000"/>
    <s v="RT @OsseoPD: Join us &amp;amp; several other agencies, as we do another statewide #VRA tomorrow Feb 16 beginning @ 6pm. Follow #MNcopsVRA for all t…"/>
    <m/>
    <m/>
    <x v="62"/>
    <m/>
    <s v="http://pbs.twimg.com/profile_images/1096789343237271552/zYocrhcu_normal.jpg"/>
    <x v="294"/>
    <s v="https://twitter.com/#!/mrsfunnypants/status/1096758905106059264"/>
    <m/>
    <m/>
    <s v="1096758905106059264"/>
    <m/>
    <b v="0"/>
    <n v="0"/>
    <s v=""/>
    <b v="0"/>
    <s v="en"/>
    <m/>
    <s v=""/>
    <b v="0"/>
    <n v="2"/>
    <s v="1096502727180500992"/>
    <s v="Twitter for iPhone"/>
    <b v="0"/>
    <s v="1096502727180500992"/>
    <s v="Tweet"/>
    <n v="0"/>
    <n v="0"/>
    <m/>
    <m/>
    <m/>
    <m/>
    <m/>
    <m/>
    <m/>
    <m/>
    <n v="1"/>
    <s v="4"/>
    <s v="4"/>
    <n v="0"/>
    <n v="0"/>
    <n v="0"/>
    <n v="0"/>
    <n v="0"/>
    <n v="0"/>
    <n v="24"/>
    <n v="100"/>
    <n v="24"/>
  </r>
  <r>
    <s v="mrsfunnypants"/>
    <s v="stanthonypolice"/>
    <m/>
    <m/>
    <m/>
    <m/>
    <m/>
    <m/>
    <m/>
    <m/>
    <s v="No"/>
    <n v="340"/>
    <m/>
    <m/>
    <x v="0"/>
    <d v="2019-02-16T17:07:16.000"/>
    <s v="RT @StAnthonyPolice: Ride with us all day!  Follow here and search #MNcopsVRA for all the agencies participating today!  We will be on all…"/>
    <m/>
    <m/>
    <x v="72"/>
    <m/>
    <s v="http://pbs.twimg.com/profile_images/1096789343237271552/zYocrhcu_normal.jpg"/>
    <x v="295"/>
    <s v="https://twitter.com/#!/mrsfunnypants/status/1096818303803293701"/>
    <m/>
    <m/>
    <s v="1096818303803293701"/>
    <m/>
    <b v="0"/>
    <n v="0"/>
    <s v=""/>
    <b v="0"/>
    <s v="en"/>
    <m/>
    <s v=""/>
    <b v="0"/>
    <n v="10"/>
    <s v="1096816838015664131"/>
    <s v="Twitter Web App"/>
    <b v="0"/>
    <s v="1096816838015664131"/>
    <s v="Tweet"/>
    <n v="0"/>
    <n v="0"/>
    <m/>
    <m/>
    <m/>
    <m/>
    <m/>
    <m/>
    <m/>
    <m/>
    <n v="1"/>
    <s v="4"/>
    <s v="4"/>
    <n v="0"/>
    <n v="0"/>
    <n v="0"/>
    <n v="0"/>
    <n v="0"/>
    <n v="0"/>
    <n v="23"/>
    <n v="100"/>
    <n v="23"/>
  </r>
  <r>
    <s v="mgarcia1701"/>
    <s v="stanthonypolice"/>
    <m/>
    <m/>
    <m/>
    <m/>
    <m/>
    <m/>
    <m/>
    <m/>
    <s v="No"/>
    <n v="341"/>
    <m/>
    <m/>
    <x v="0"/>
    <d v="2019-02-16T17:22:19.000"/>
    <s v="RT @StAnthonyPolice: Ride with us all day!  Follow here and search #MNcopsVRA for all the agencies participating today!  We will be on all…"/>
    <m/>
    <m/>
    <x v="72"/>
    <m/>
    <s v="http://pbs.twimg.com/profile_images/1095084114741321728/6OG1QcO9_normal.jpg"/>
    <x v="296"/>
    <s v="https://twitter.com/#!/mgarcia1701/status/1096822091922329600"/>
    <m/>
    <m/>
    <s v="1096822091922329600"/>
    <m/>
    <b v="0"/>
    <n v="0"/>
    <s v=""/>
    <b v="0"/>
    <s v="en"/>
    <m/>
    <s v=""/>
    <b v="0"/>
    <n v="10"/>
    <s v="1096816838015664131"/>
    <s v="Twitter for iPhone"/>
    <b v="0"/>
    <s v="1096816838015664131"/>
    <s v="Tweet"/>
    <n v="0"/>
    <n v="0"/>
    <m/>
    <m/>
    <m/>
    <m/>
    <m/>
    <m/>
    <m/>
    <m/>
    <n v="1"/>
    <s v="4"/>
    <s v="4"/>
    <n v="0"/>
    <n v="0"/>
    <n v="0"/>
    <n v="0"/>
    <n v="0"/>
    <n v="0"/>
    <n v="23"/>
    <n v="100"/>
    <n v="23"/>
  </r>
  <r>
    <s v="chopperguy05"/>
    <s v="stanthonypolice"/>
    <m/>
    <m/>
    <m/>
    <m/>
    <m/>
    <m/>
    <m/>
    <m/>
    <s v="No"/>
    <n v="342"/>
    <m/>
    <m/>
    <x v="0"/>
    <d v="2019-02-16T17:23:29.000"/>
    <s v="RT @StAnthonyPolice: Ride with us all day!  Follow here and search #MNcopsVRA for all the agencies participating today!  We will be on all…"/>
    <m/>
    <m/>
    <x v="72"/>
    <m/>
    <s v="http://pbs.twimg.com/profile_images/417305777112485888/CPF1Z5Tw_normal.jpeg"/>
    <x v="297"/>
    <s v="https://twitter.com/#!/chopperguy05/status/1096822385943199746"/>
    <m/>
    <m/>
    <s v="1096822385943199746"/>
    <m/>
    <b v="0"/>
    <n v="0"/>
    <s v=""/>
    <b v="0"/>
    <s v="en"/>
    <m/>
    <s v=""/>
    <b v="0"/>
    <n v="10"/>
    <s v="1096816838015664131"/>
    <s v="Twitter for iPhone"/>
    <b v="0"/>
    <s v="1096816838015664131"/>
    <s v="Tweet"/>
    <n v="0"/>
    <n v="0"/>
    <m/>
    <m/>
    <m/>
    <m/>
    <m/>
    <m/>
    <m/>
    <m/>
    <n v="1"/>
    <s v="4"/>
    <s v="4"/>
    <n v="0"/>
    <n v="0"/>
    <n v="0"/>
    <n v="0"/>
    <n v="0"/>
    <n v="0"/>
    <n v="23"/>
    <n v="100"/>
    <n v="23"/>
  </r>
  <r>
    <s v="pandafreakak"/>
    <s v="stanthonypolice"/>
    <m/>
    <m/>
    <m/>
    <m/>
    <m/>
    <m/>
    <m/>
    <m/>
    <s v="No"/>
    <n v="343"/>
    <m/>
    <m/>
    <x v="0"/>
    <d v="2019-02-16T20:19:53.000"/>
    <s v="RT @StAnthonyPolice: Ride with us all day!  Follow here and search #MNcopsVRA for all the agencies participating today!  We will be on all…"/>
    <m/>
    <m/>
    <x v="72"/>
    <m/>
    <s v="http://pbs.twimg.com/profile_images/3021658416/06fa512f78288c2aabcf45e416c14ee7_normal.jpeg"/>
    <x v="298"/>
    <s v="https://twitter.com/#!/pandafreakak/status/1096866780721537024"/>
    <m/>
    <m/>
    <s v="1096866780721537024"/>
    <m/>
    <b v="0"/>
    <n v="0"/>
    <s v=""/>
    <b v="0"/>
    <s v="en"/>
    <m/>
    <s v=""/>
    <b v="0"/>
    <n v="10"/>
    <s v="1096816838015664131"/>
    <s v="Twitter for iPad"/>
    <b v="0"/>
    <s v="1096816838015664131"/>
    <s v="Tweet"/>
    <n v="0"/>
    <n v="0"/>
    <m/>
    <m/>
    <m/>
    <m/>
    <m/>
    <m/>
    <m/>
    <m/>
    <n v="1"/>
    <s v="4"/>
    <s v="4"/>
    <n v="0"/>
    <n v="0"/>
    <n v="0"/>
    <n v="0"/>
    <n v="0"/>
    <n v="0"/>
    <n v="23"/>
    <n v="100"/>
    <n v="23"/>
  </r>
  <r>
    <s v="philyaccino"/>
    <s v="vrealizeauto"/>
    <m/>
    <m/>
    <m/>
    <m/>
    <m/>
    <m/>
    <m/>
    <m/>
    <s v="No"/>
    <n v="344"/>
    <m/>
    <m/>
    <x v="0"/>
    <d v="2019-02-14T14:50:10.000"/>
    <s v="RT @vRealizeAuto: Scale development efficiently with #vRO and #vRA. Here's how: https://t.co/6sqkm22tXu https://t.co/zh1h0toDJB"/>
    <s v="http://r.socialstudio.radian6.com/e9d7fb6a-bcc1-43d7-98d1-c31f08229775"/>
    <s v="radian6.com"/>
    <x v="49"/>
    <s v="https://pbs.twimg.com/media/DzUG-FPV4AA49Ga.png"/>
    <s v="https://pbs.twimg.com/media/DzUG-FPV4AA49Ga.png"/>
    <x v="299"/>
    <s v="https://twitter.com/#!/philyaccino/status/1096059025601581056"/>
    <m/>
    <m/>
    <s v="1096059025601581056"/>
    <m/>
    <b v="0"/>
    <n v="0"/>
    <s v=""/>
    <b v="0"/>
    <s v="en"/>
    <m/>
    <s v=""/>
    <b v="0"/>
    <n v="5"/>
    <s v="1095789753696432131"/>
    <s v="Twitter for iPhone"/>
    <b v="0"/>
    <s v="1095789753696432131"/>
    <s v="Tweet"/>
    <n v="0"/>
    <n v="0"/>
    <m/>
    <m/>
    <m/>
    <m/>
    <m/>
    <m/>
    <m/>
    <m/>
    <n v="3"/>
    <s v="5"/>
    <s v="5"/>
    <n v="1"/>
    <n v="9.090909090909092"/>
    <n v="0"/>
    <n v="0"/>
    <n v="0"/>
    <n v="0"/>
    <n v="10"/>
    <n v="90.9090909090909"/>
    <n v="11"/>
  </r>
  <r>
    <s v="philyaccino"/>
    <s v="vrealizeauto"/>
    <m/>
    <m/>
    <m/>
    <m/>
    <m/>
    <m/>
    <m/>
    <m/>
    <s v="No"/>
    <n v="345"/>
    <m/>
    <m/>
    <x v="0"/>
    <d v="2019-02-16T20:39:45.000"/>
    <s v="RT @vRealizeAuto: #vRA is ranked as a top #cloudmanagement tool, but what do real users think of the solution? Here's honest feedback witho…"/>
    <m/>
    <m/>
    <x v="66"/>
    <m/>
    <s v="http://pbs.twimg.com/profile_images/882674269053964288/dOnqFe6p_normal.jpg"/>
    <x v="300"/>
    <s v="https://twitter.com/#!/philyaccino/status/1096871778851454977"/>
    <m/>
    <m/>
    <s v="1096871778851454977"/>
    <m/>
    <b v="0"/>
    <n v="0"/>
    <s v=""/>
    <b v="0"/>
    <s v="en"/>
    <m/>
    <s v=""/>
    <b v="0"/>
    <n v="3"/>
    <s v="1096605103946166272"/>
    <s v="Twitter for iPhone"/>
    <b v="0"/>
    <s v="1096605103946166272"/>
    <s v="Tweet"/>
    <n v="0"/>
    <n v="0"/>
    <m/>
    <m/>
    <m/>
    <m/>
    <m/>
    <m/>
    <m/>
    <m/>
    <n v="3"/>
    <s v="5"/>
    <s v="5"/>
    <n v="2"/>
    <n v="8.695652173913043"/>
    <n v="0"/>
    <n v="0"/>
    <n v="0"/>
    <n v="0"/>
    <n v="21"/>
    <n v="91.30434782608695"/>
    <n v="23"/>
  </r>
  <r>
    <s v="philyaccino"/>
    <s v="crns"/>
    <m/>
    <m/>
    <m/>
    <m/>
    <m/>
    <m/>
    <m/>
    <m/>
    <s v="No"/>
    <n v="346"/>
    <m/>
    <m/>
    <x v="0"/>
    <d v="2019-02-16T20:42:20.000"/>
    <s v="RT @vRealizeAuto: Watch this quick video for a sneak-peek behind the doors at @CRNS for how they renewed their IT infrastructure with #vRA,…"/>
    <m/>
    <m/>
    <x v="1"/>
    <m/>
    <s v="http://pbs.twimg.com/profile_images/882674269053964288/dOnqFe6p_normal.jpg"/>
    <x v="301"/>
    <s v="https://twitter.com/#!/philyaccino/status/1096872427215380481"/>
    <m/>
    <m/>
    <s v="1096872427215380481"/>
    <m/>
    <b v="0"/>
    <n v="0"/>
    <s v=""/>
    <b v="0"/>
    <s v="en"/>
    <m/>
    <s v=""/>
    <b v="0"/>
    <n v="3"/>
    <s v="1096431473735987200"/>
    <s v="Twitter for iPhone"/>
    <b v="0"/>
    <s v="1096431473735987200"/>
    <s v="Tweet"/>
    <n v="0"/>
    <n v="0"/>
    <m/>
    <m/>
    <m/>
    <m/>
    <m/>
    <m/>
    <m/>
    <m/>
    <n v="1"/>
    <s v="5"/>
    <s v="5"/>
    <m/>
    <m/>
    <m/>
    <m/>
    <m/>
    <m/>
    <m/>
    <m/>
    <m/>
  </r>
  <r>
    <s v="margaret_aduffy"/>
    <s v="stanthonypolice"/>
    <m/>
    <m/>
    <m/>
    <m/>
    <m/>
    <m/>
    <m/>
    <m/>
    <s v="No"/>
    <n v="348"/>
    <m/>
    <m/>
    <x v="0"/>
    <d v="2019-02-17T00:27:20.000"/>
    <s v="RT @StAnthonyPolice: Ride with us all day!  Follow here and search #MNcopsVRA for all the agencies participating today!  We will be on all…"/>
    <m/>
    <m/>
    <x v="72"/>
    <m/>
    <s v="http://abs.twimg.com/sticky/default_profile_images/default_profile_normal.png"/>
    <x v="302"/>
    <s v="https://twitter.com/#!/margaret_aduffy/status/1096929051556622336"/>
    <m/>
    <m/>
    <s v="1096929051556622336"/>
    <m/>
    <b v="0"/>
    <n v="0"/>
    <s v=""/>
    <b v="0"/>
    <s v="en"/>
    <m/>
    <s v=""/>
    <b v="0"/>
    <n v="10"/>
    <s v="1096816838015664131"/>
    <s v="Twitter for iPhone"/>
    <b v="0"/>
    <s v="1096816838015664131"/>
    <s v="Tweet"/>
    <n v="0"/>
    <n v="0"/>
    <m/>
    <m/>
    <m/>
    <m/>
    <m/>
    <m/>
    <m/>
    <m/>
    <n v="1"/>
    <s v="4"/>
    <s v="4"/>
    <n v="0"/>
    <n v="0"/>
    <n v="0"/>
    <n v="0"/>
    <n v="0"/>
    <n v="0"/>
    <n v="23"/>
    <n v="100"/>
    <n v="23"/>
  </r>
  <r>
    <s v="wstonym"/>
    <s v="o_oweil"/>
    <m/>
    <m/>
    <m/>
    <m/>
    <m/>
    <m/>
    <m/>
    <m/>
    <s v="No"/>
    <n v="349"/>
    <m/>
    <m/>
    <x v="0"/>
    <d v="2019-02-17T04:58:54.000"/>
    <s v="RT @o_oweil: #CFA _x000a_DRAMANE ET MACKY: LES SEULS A DEFENDRE LA MONNAIE COLONIALE!_x000a__x000a_Au moment où le haro sur le CFA a atteint les pays de l'UE…"/>
    <m/>
    <m/>
    <x v="24"/>
    <m/>
    <s v="http://pbs.twimg.com/profile_images/922165789712683009/QFePCYhD_normal.jpg"/>
    <x v="303"/>
    <s v="https://twitter.com/#!/wstonym/status/1096997393885732864"/>
    <m/>
    <m/>
    <s v="1096997393885732864"/>
    <m/>
    <b v="0"/>
    <n v="0"/>
    <s v=""/>
    <b v="0"/>
    <s v="fr"/>
    <m/>
    <s v=""/>
    <b v="0"/>
    <n v="1"/>
    <s v="1096706803084201984"/>
    <s v="Twitter for iPhone"/>
    <b v="0"/>
    <s v="1096706803084201984"/>
    <s v="Tweet"/>
    <n v="0"/>
    <n v="0"/>
    <m/>
    <m/>
    <m/>
    <m/>
    <m/>
    <m/>
    <m/>
    <m/>
    <n v="1"/>
    <s v="6"/>
    <s v="6"/>
    <n v="0"/>
    <n v="0"/>
    <n v="0"/>
    <n v="0"/>
    <n v="0"/>
    <n v="0"/>
    <n v="27"/>
    <n v="100"/>
    <n v="27"/>
  </r>
  <r>
    <s v="huberw"/>
    <s v="vrealizeauto"/>
    <m/>
    <m/>
    <m/>
    <m/>
    <m/>
    <m/>
    <m/>
    <m/>
    <s v="No"/>
    <n v="350"/>
    <m/>
    <m/>
    <x v="0"/>
    <d v="2019-02-17T07:40:06.000"/>
    <s v="RT @vRealizeAuto: #vRA is ranked as a top #cloudmanagement tool, but what do real users think of the solution? Here's honest feedback witho…"/>
    <m/>
    <m/>
    <x v="66"/>
    <m/>
    <s v="http://pbs.twimg.com/profile_images/972252589302669312/wIfgMBI0_normal.jpg"/>
    <x v="304"/>
    <s v="https://twitter.com/#!/huberw/status/1097037962301317120"/>
    <m/>
    <m/>
    <s v="1097037962301317120"/>
    <m/>
    <b v="0"/>
    <n v="0"/>
    <s v=""/>
    <b v="0"/>
    <s v="en"/>
    <m/>
    <s v=""/>
    <b v="0"/>
    <n v="4"/>
    <s v="1096605103946166272"/>
    <s v="Tweetbot for iΟS"/>
    <b v="0"/>
    <s v="1096605103946166272"/>
    <s v="Tweet"/>
    <n v="0"/>
    <n v="0"/>
    <m/>
    <m/>
    <m/>
    <m/>
    <m/>
    <m/>
    <m/>
    <m/>
    <n v="1"/>
    <s v="5"/>
    <s v="5"/>
    <n v="2"/>
    <n v="8.695652173913043"/>
    <n v="0"/>
    <n v="0"/>
    <n v="0"/>
    <n v="0"/>
    <n v="21"/>
    <n v="91.30434782608695"/>
    <n v="23"/>
  </r>
  <r>
    <s v="adjordan"/>
    <s v="adjordan"/>
    <m/>
    <m/>
    <m/>
    <m/>
    <m/>
    <m/>
    <m/>
    <m/>
    <s v="No"/>
    <n v="351"/>
    <m/>
    <m/>
    <x v="1"/>
    <d v="2017-08-12T07:09:56.000"/>
    <s v="If you're concerned about your voting rights, call the Voter Hotline: (833) 336-VOTE and visit https://t.co/EF44BiaCaE  #Vote2018 #VRA https://t.co/JkdVUlS3a3"/>
    <s v="https://www.letamericavote.org/"/>
    <s v="letamericavote.org"/>
    <x v="73"/>
    <s v="https://pbs.twimg.com/media/DHAugBKUQAAZVfe.jpg"/>
    <s v="https://pbs.twimg.com/media/DHAugBKUQAAZVfe.jpg"/>
    <x v="305"/>
    <s v="https://twitter.com/#!/adjordan/status/896267491323691008"/>
    <m/>
    <m/>
    <s v="896267491323691008"/>
    <m/>
    <b v="0"/>
    <n v="85"/>
    <s v=""/>
    <b v="0"/>
    <s v="en"/>
    <m/>
    <s v=""/>
    <b v="0"/>
    <n v="103"/>
    <s v=""/>
    <s v="Twitter Web Client"/>
    <b v="0"/>
    <s v="896267491323691008"/>
    <s v="Retweet"/>
    <n v="0"/>
    <n v="0"/>
    <m/>
    <m/>
    <m/>
    <m/>
    <m/>
    <m/>
    <m/>
    <m/>
    <n v="1"/>
    <s v="25"/>
    <s v="25"/>
    <n v="0"/>
    <n v="0"/>
    <n v="1"/>
    <n v="5.555555555555555"/>
    <n v="0"/>
    <n v="0"/>
    <n v="17"/>
    <n v="94.44444444444444"/>
    <n v="18"/>
  </r>
  <r>
    <s v="seoraiziri"/>
    <s v="adjordan"/>
    <m/>
    <m/>
    <m/>
    <m/>
    <m/>
    <m/>
    <m/>
    <m/>
    <s v="No"/>
    <n v="352"/>
    <m/>
    <m/>
    <x v="0"/>
    <d v="2019-02-17T09:23:45.000"/>
    <s v="RT @adjordan: If you're concerned about your voting rights, call the Voter Hotline: (833) 336-VOTE and visit https://t.co/EF44BiaCaE  #Vote…"/>
    <s v="https://www.letamericavote.org/"/>
    <s v="letamericavote.org"/>
    <x v="3"/>
    <m/>
    <s v="http://pbs.twimg.com/profile_images/1096696453794353152/qzKxik5E_normal.jpg"/>
    <x v="306"/>
    <s v="https://twitter.com/#!/seoraiziri/status/1097064043657990144"/>
    <m/>
    <m/>
    <s v="1097064043657990144"/>
    <m/>
    <b v="0"/>
    <n v="0"/>
    <s v=""/>
    <b v="0"/>
    <s v="en"/>
    <m/>
    <s v=""/>
    <b v="0"/>
    <n v="103"/>
    <s v="896267491323691008"/>
    <s v="Twitter Web App"/>
    <b v="0"/>
    <s v="896267491323691008"/>
    <s v="Tweet"/>
    <n v="0"/>
    <n v="0"/>
    <m/>
    <m/>
    <m/>
    <m/>
    <m/>
    <m/>
    <m/>
    <m/>
    <n v="1"/>
    <s v="25"/>
    <s v="25"/>
    <n v="0"/>
    <n v="0"/>
    <n v="1"/>
    <n v="5.2631578947368425"/>
    <n v="0"/>
    <n v="0"/>
    <n v="18"/>
    <n v="94.73684210526316"/>
    <n v="19"/>
  </r>
  <r>
    <s v="wyomingpd"/>
    <s v="youtube"/>
    <m/>
    <m/>
    <m/>
    <m/>
    <m/>
    <m/>
    <m/>
    <m/>
    <s v="No"/>
    <n v="353"/>
    <m/>
    <m/>
    <x v="0"/>
    <d v="2019-02-17T07:25:14.000"/>
    <s v="#VRA Police statewide host &quot;virtual ride-alongs&quot; https://t.co/IF5i6ZuCk3 via @YouTube"/>
    <s v="https://www.youtube.com/watch?v=gne9pA5TFBc&amp;feature=youtu.be"/>
    <s v="youtube.com"/>
    <x v="1"/>
    <m/>
    <s v="http://pbs.twimg.com/profile_images/749489951293583360/rHFDNJ9U_normal.jpg"/>
    <x v="307"/>
    <s v="https://twitter.com/#!/wyomingpd/status/1097034221602906112"/>
    <m/>
    <m/>
    <s v="1097034221602906112"/>
    <m/>
    <b v="0"/>
    <n v="22"/>
    <s v=""/>
    <b v="0"/>
    <s v="en"/>
    <m/>
    <s v=""/>
    <b v="0"/>
    <n v="1"/>
    <s v=""/>
    <s v="Twitter for iPhone"/>
    <b v="0"/>
    <s v="1097034221602906112"/>
    <s v="Tweet"/>
    <n v="0"/>
    <n v="0"/>
    <m/>
    <m/>
    <m/>
    <m/>
    <m/>
    <m/>
    <m/>
    <m/>
    <n v="1"/>
    <s v="14"/>
    <s v="14"/>
    <n v="0"/>
    <n v="0"/>
    <n v="0"/>
    <n v="0"/>
    <n v="0"/>
    <n v="0"/>
    <n v="9"/>
    <n v="100"/>
    <n v="9"/>
  </r>
  <r>
    <s v="vipmediaevent"/>
    <s v="youtube"/>
    <m/>
    <m/>
    <m/>
    <m/>
    <m/>
    <m/>
    <m/>
    <m/>
    <s v="No"/>
    <n v="354"/>
    <m/>
    <m/>
    <x v="0"/>
    <d v="2019-02-17T13:27:07.000"/>
    <s v="RT @wyomingpd: #VRA Police statewide host &quot;virtual ride-alongs&quot; https://t.co/IF5i6ZuCk3 via @YouTube"/>
    <s v="https://www.youtube.com/watch?v=gne9pA5TFBc&amp;feature=youtu.be"/>
    <s v="youtube.com"/>
    <x v="1"/>
    <m/>
    <s v="http://pbs.twimg.com/profile_images/875516130093301760/R4D9TPbS_normal.jpg"/>
    <x v="308"/>
    <s v="https://twitter.com/#!/vipmediaevent/status/1097125291233816576"/>
    <m/>
    <m/>
    <s v="1097125291233816576"/>
    <m/>
    <b v="0"/>
    <n v="0"/>
    <s v=""/>
    <b v="0"/>
    <s v="en"/>
    <m/>
    <s v=""/>
    <b v="0"/>
    <n v="1"/>
    <s v="1097034221602906112"/>
    <s v="Twitter for Android"/>
    <b v="0"/>
    <s v="1097034221602906112"/>
    <s v="Tweet"/>
    <n v="0"/>
    <n v="0"/>
    <m/>
    <m/>
    <m/>
    <m/>
    <m/>
    <m/>
    <m/>
    <m/>
    <n v="1"/>
    <s v="14"/>
    <s v="14"/>
    <m/>
    <m/>
    <m/>
    <m/>
    <m/>
    <m/>
    <m/>
    <m/>
    <m/>
  </r>
  <r>
    <s v="stanthonypolice"/>
    <s v="stanthonypolice"/>
    <m/>
    <m/>
    <m/>
    <m/>
    <m/>
    <m/>
    <m/>
    <m/>
    <s v="No"/>
    <n v="356"/>
    <m/>
    <m/>
    <x v="1"/>
    <d v="2019-02-16T17:01:26.000"/>
    <s v="Ride with us all day!  Follow here and search #MNcopsVRA for all the agencies participating today!  We will be on all day, and night shift too!! #SAPD #Follow #Twitter #RideAlong #VRA #LESM #LivePD #LetsGo #LauderdaleMN #StAnthonyMN https://t.co/JNTXFctUSx"/>
    <m/>
    <m/>
    <x v="74"/>
    <s v="https://pbs.twimg.com/ext_tw_video_thumb/1096816673619886081/pu/img/7ryhQ5JkMTeqeBbZ.jpg"/>
    <s v="https://pbs.twimg.com/ext_tw_video_thumb/1096816673619886081/pu/img/7ryhQ5JkMTeqeBbZ.jpg"/>
    <x v="309"/>
    <s v="https://twitter.com/#!/stanthonypolice/status/1096816838015664131"/>
    <m/>
    <m/>
    <s v="1096816838015664131"/>
    <m/>
    <b v="0"/>
    <n v="40"/>
    <s v=""/>
    <b v="0"/>
    <s v="en"/>
    <m/>
    <s v=""/>
    <b v="0"/>
    <n v="10"/>
    <s v=""/>
    <s v="Twitter for iPhone"/>
    <b v="0"/>
    <s v="1096816838015664131"/>
    <s v="Tweet"/>
    <n v="0"/>
    <n v="0"/>
    <m/>
    <m/>
    <m/>
    <m/>
    <m/>
    <m/>
    <m/>
    <m/>
    <n v="1"/>
    <s v="4"/>
    <s v="4"/>
    <n v="0"/>
    <n v="0"/>
    <n v="0"/>
    <n v="0"/>
    <n v="0"/>
    <n v="0"/>
    <n v="36"/>
    <n v="100"/>
    <n v="36"/>
  </r>
  <r>
    <s v="mncopsvra"/>
    <s v="stanthonypolice"/>
    <m/>
    <m/>
    <m/>
    <m/>
    <m/>
    <m/>
    <m/>
    <m/>
    <s v="No"/>
    <n v="357"/>
    <m/>
    <m/>
    <x v="0"/>
    <d v="2019-02-16T17:37:21.000"/>
    <s v="RT @StAnthonyPolice: Ride with us all day!  Follow here and search #MNcopsVRA for all the agencies participating today!  We will be on all…"/>
    <m/>
    <m/>
    <x v="72"/>
    <m/>
    <s v="http://pbs.twimg.com/profile_images/1045829157895032832/81sAQuJj_normal.jpg"/>
    <x v="310"/>
    <s v="https://twitter.com/#!/mncopsvra/status/1096825874094145541"/>
    <m/>
    <m/>
    <s v="1096825874094145541"/>
    <m/>
    <b v="0"/>
    <n v="0"/>
    <s v=""/>
    <b v="0"/>
    <s v="en"/>
    <m/>
    <s v=""/>
    <b v="0"/>
    <n v="10"/>
    <s v="1096816838015664131"/>
    <s v="Twitter Web Client"/>
    <b v="0"/>
    <s v="1096816838015664131"/>
    <s v="Tweet"/>
    <n v="0"/>
    <n v="0"/>
    <m/>
    <m/>
    <m/>
    <m/>
    <m/>
    <m/>
    <m/>
    <m/>
    <n v="1"/>
    <s v="4"/>
    <s v="4"/>
    <n v="0"/>
    <n v="0"/>
    <n v="0"/>
    <n v="0"/>
    <n v="0"/>
    <n v="0"/>
    <n v="23"/>
    <n v="100"/>
    <n v="23"/>
  </r>
  <r>
    <s v="bluewalkpoconos"/>
    <s v="stanthonypolice"/>
    <m/>
    <m/>
    <m/>
    <m/>
    <m/>
    <m/>
    <m/>
    <m/>
    <s v="No"/>
    <n v="358"/>
    <m/>
    <m/>
    <x v="0"/>
    <d v="2019-02-16T23:57:45.000"/>
    <s v="RT @StAnthonyPolice: Ride with us all day!  Follow here and search #MNcopsVRA for all the agencies participating today!  We will be on all…"/>
    <m/>
    <m/>
    <x v="72"/>
    <m/>
    <s v="http://pbs.twimg.com/profile_images/730052553707245569/ZoIUcRdN_normal.jpg"/>
    <x v="311"/>
    <s v="https://twitter.com/#!/bluewalkpoconos/status/1096921607346536450"/>
    <m/>
    <m/>
    <s v="1096921607346536450"/>
    <m/>
    <b v="0"/>
    <n v="0"/>
    <s v=""/>
    <b v="0"/>
    <s v="en"/>
    <m/>
    <s v=""/>
    <b v="0"/>
    <n v="10"/>
    <s v="1096816838015664131"/>
    <s v="Twitter for iPad"/>
    <b v="0"/>
    <s v="1096816838015664131"/>
    <s v="Tweet"/>
    <n v="0"/>
    <n v="0"/>
    <m/>
    <m/>
    <m/>
    <m/>
    <m/>
    <m/>
    <m/>
    <m/>
    <n v="1"/>
    <s v="4"/>
    <s v="4"/>
    <n v="0"/>
    <n v="0"/>
    <n v="0"/>
    <n v="0"/>
    <n v="0"/>
    <n v="0"/>
    <n v="23"/>
    <n v="100"/>
    <n v="23"/>
  </r>
  <r>
    <s v="bluewalkpoconos"/>
    <s v="mncopsvra"/>
    <m/>
    <m/>
    <m/>
    <m/>
    <m/>
    <m/>
    <m/>
    <m/>
    <s v="No"/>
    <n v="359"/>
    <m/>
    <m/>
    <x v="0"/>
    <d v="2019-02-17T14:42:46.000"/>
    <s v="We think Minnesota's state-wide virtual ride-along is a fantastic thing! Helps people to connect with our Officers and understand what they do for us. And, have some laughs at the same time! Great job, @MNcopsVRA! 💙 ~M #VRA https://t.co/9A6h2l3o30"/>
    <s v="https://twitter.com/stanthonypolice/status/1096986130355011586"/>
    <s v="twitter.com"/>
    <x v="1"/>
    <m/>
    <s v="http://pbs.twimg.com/profile_images/730052553707245569/ZoIUcRdN_normal.jpg"/>
    <x v="312"/>
    <s v="https://twitter.com/#!/bluewalkpoconos/status/1097144330324754434"/>
    <m/>
    <m/>
    <s v="1097144330324754434"/>
    <m/>
    <b v="0"/>
    <n v="2"/>
    <s v=""/>
    <b v="1"/>
    <s v="en"/>
    <m/>
    <s v="1096986130355011586"/>
    <b v="0"/>
    <n v="1"/>
    <s v=""/>
    <s v="Twitter for iPad"/>
    <b v="0"/>
    <s v="1097144330324754434"/>
    <s v="Tweet"/>
    <n v="0"/>
    <n v="0"/>
    <m/>
    <m/>
    <m/>
    <m/>
    <m/>
    <m/>
    <m/>
    <m/>
    <n v="1"/>
    <s v="4"/>
    <s v="4"/>
    <n v="2"/>
    <n v="5.128205128205129"/>
    <n v="0"/>
    <n v="0"/>
    <n v="0"/>
    <n v="0"/>
    <n v="37"/>
    <n v="94.87179487179488"/>
    <n v="39"/>
  </r>
  <r>
    <s v="thearmoredpig"/>
    <s v="bluewalkpoconos"/>
    <m/>
    <m/>
    <m/>
    <m/>
    <m/>
    <m/>
    <m/>
    <m/>
    <s v="No"/>
    <n v="360"/>
    <m/>
    <m/>
    <x v="0"/>
    <d v="2019-02-17T14:44:52.000"/>
    <s v="RT @BlueWalkPoconos: We think Minnesota's state-wide virtual ride-along is a fantastic thing! Helps people to connect with our Officers and…"/>
    <m/>
    <m/>
    <x v="3"/>
    <m/>
    <s v="http://pbs.twimg.com/profile_images/975019042795806720/xV7KSyPF_normal.jpg"/>
    <x v="313"/>
    <s v="https://twitter.com/#!/thearmoredpig/status/1097144858681069568"/>
    <m/>
    <m/>
    <s v="1097144858681069568"/>
    <m/>
    <b v="0"/>
    <n v="0"/>
    <s v=""/>
    <b v="1"/>
    <s v="en"/>
    <m/>
    <s v="1096986130355011586"/>
    <b v="0"/>
    <n v="1"/>
    <s v="1097144330324754434"/>
    <s v="Twitter Web App"/>
    <b v="0"/>
    <s v="1097144330324754434"/>
    <s v="Tweet"/>
    <n v="0"/>
    <n v="0"/>
    <m/>
    <m/>
    <m/>
    <m/>
    <m/>
    <m/>
    <m/>
    <m/>
    <n v="1"/>
    <s v="4"/>
    <s v="4"/>
    <n v="1"/>
    <n v="4.545454545454546"/>
    <n v="0"/>
    <n v="0"/>
    <n v="0"/>
    <n v="0"/>
    <n v="21"/>
    <n v="95.45454545454545"/>
    <n v="22"/>
  </r>
  <r>
    <s v="anthonychianes1"/>
    <s v="rubrikinc"/>
    <m/>
    <m/>
    <m/>
    <m/>
    <m/>
    <m/>
    <m/>
    <m/>
    <s v="No"/>
    <n v="361"/>
    <m/>
    <m/>
    <x v="0"/>
    <d v="2019-02-17T17:39:23.000"/>
    <s v="RT @rubrikInc: Make testing, development, or monitoring tasks easier with seamless #vRA, #CloudForms, and #Terraform integrations. Learn ho…"/>
    <m/>
    <m/>
    <x v="75"/>
    <m/>
    <s v="http://pbs.twimg.com/profile_images/422934998560550912/0fAACReU_normal.jpeg"/>
    <x v="314"/>
    <s v="https://twitter.com/#!/anthonychianes1/status/1097188775128645633"/>
    <m/>
    <m/>
    <s v="1097188775128645633"/>
    <m/>
    <b v="0"/>
    <n v="0"/>
    <s v=""/>
    <b v="0"/>
    <s v="en"/>
    <m/>
    <s v=""/>
    <b v="0"/>
    <n v="3"/>
    <s v="1096856495076114432"/>
    <s v="Twitter for iPhone"/>
    <b v="0"/>
    <s v="1096856495076114432"/>
    <s v="Tweet"/>
    <n v="0"/>
    <n v="0"/>
    <m/>
    <m/>
    <m/>
    <m/>
    <m/>
    <m/>
    <m/>
    <m/>
    <n v="1"/>
    <s v="11"/>
    <s v="11"/>
    <n v="2"/>
    <n v="11.11111111111111"/>
    <n v="0"/>
    <n v="0"/>
    <n v="0"/>
    <n v="0"/>
    <n v="16"/>
    <n v="88.88888888888889"/>
    <n v="18"/>
  </r>
  <r>
    <s v="sisterdistcasac"/>
    <s v="ariberman"/>
    <m/>
    <m/>
    <m/>
    <m/>
    <m/>
    <m/>
    <m/>
    <m/>
    <s v="No"/>
    <n v="362"/>
    <m/>
    <m/>
    <x v="0"/>
    <d v="2019-02-17T03:54:35.000"/>
    <s v="You know @AriBerman is on vacation, or you would have already heard the news https://t.co/sMSFnEZZtr - Mississippi gets corrected #GiveUsTheBallot #VotingRightsAct #VRA #RacialDiscrimination #Gerrymandering #RedrawThoseLines #BlueWave"/>
    <s v="https://thehill.com/homenews/state-watch/430171-federal-judge-rules-mississippi-state-senate-district-violates-voting"/>
    <s v="thehill.com"/>
    <x v="76"/>
    <m/>
    <s v="http://pbs.twimg.com/profile_images/1031556419244322816/UueZnc9W_normal.jpg"/>
    <x v="315"/>
    <s v="https://twitter.com/#!/sisterdistcasac/status/1096981206288105472"/>
    <m/>
    <m/>
    <s v="1096981206288105472"/>
    <m/>
    <b v="0"/>
    <n v="5"/>
    <s v=""/>
    <b v="0"/>
    <s v="en"/>
    <m/>
    <s v=""/>
    <b v="0"/>
    <n v="1"/>
    <s v=""/>
    <s v="Twitter for iPhone"/>
    <b v="0"/>
    <s v="1096981206288105472"/>
    <s v="Tweet"/>
    <n v="0"/>
    <n v="0"/>
    <s v="-121.576613,38.43792 _x000a_-121.362715,38.43792 _x000a_-121.362715,38.6855236 _x000a_-121.576613,38.6855236"/>
    <s v="United States"/>
    <s v="US"/>
    <s v="Sacramento, CA"/>
    <s v="b71fac2ee9792cbe"/>
    <s v="Sacramento"/>
    <s v="city"/>
    <s v="https://api.twitter.com/1.1/geo/id/b71fac2ee9792cbe.json"/>
    <n v="1"/>
    <s v="19"/>
    <s v="19"/>
    <n v="0"/>
    <n v="0"/>
    <n v="0"/>
    <n v="0"/>
    <n v="0"/>
    <n v="0"/>
    <n v="24"/>
    <n v="100"/>
    <n v="24"/>
  </r>
  <r>
    <s v="cauleyphyllis"/>
    <s v="ariberman"/>
    <m/>
    <m/>
    <m/>
    <m/>
    <m/>
    <m/>
    <m/>
    <m/>
    <s v="No"/>
    <n v="363"/>
    <m/>
    <m/>
    <x v="0"/>
    <d v="2019-02-17T17:44:27.000"/>
    <s v="RT @SisterDistCASac: You know @AriBerman is on vacation, or you would have already heard the news https://t.co/sMSFnEZZtr - Mississippi get…"/>
    <s v="https://thehill.com/homenews/state-watch/430171-federal-judge-rules-mississippi-state-senate-district-violates-voting"/>
    <s v="thehill.com"/>
    <x v="3"/>
    <m/>
    <s v="http://pbs.twimg.com/profile_images/1083888841612701696/zHwyj3w3_normal.jpg"/>
    <x v="316"/>
    <s v="https://twitter.com/#!/cauleyphyllis/status/1097190050670858240"/>
    <m/>
    <m/>
    <s v="1097190050670858240"/>
    <m/>
    <b v="0"/>
    <n v="0"/>
    <s v=""/>
    <b v="0"/>
    <s v="en"/>
    <m/>
    <s v=""/>
    <b v="0"/>
    <n v="1"/>
    <s v="1096981206288105472"/>
    <s v="Twitter for iPhone"/>
    <b v="0"/>
    <s v="1096981206288105472"/>
    <s v="Tweet"/>
    <n v="0"/>
    <n v="0"/>
    <m/>
    <m/>
    <m/>
    <m/>
    <m/>
    <m/>
    <m/>
    <m/>
    <n v="1"/>
    <s v="19"/>
    <s v="19"/>
    <m/>
    <m/>
    <m/>
    <m/>
    <m/>
    <m/>
    <m/>
    <m/>
    <m/>
  </r>
  <r>
    <s v="dataopsman"/>
    <s v="rubrikinc"/>
    <m/>
    <m/>
    <m/>
    <m/>
    <m/>
    <m/>
    <m/>
    <m/>
    <s v="No"/>
    <n v="365"/>
    <m/>
    <m/>
    <x v="0"/>
    <d v="2019-02-17T21:23:04.000"/>
    <s v="RT @rubrikInc: Make testing, development, or monitoring tasks easier with seamless #vRA, #CloudForms, and #Terraform integrations. Learn ho…"/>
    <m/>
    <m/>
    <x v="75"/>
    <m/>
    <s v="http://pbs.twimg.com/profile_images/434112778802970624/1kbRDyW4_normal.jpeg"/>
    <x v="317"/>
    <s v="https://twitter.com/#!/dataopsman/status/1097245066815406080"/>
    <m/>
    <m/>
    <s v="1097245066815406080"/>
    <m/>
    <b v="0"/>
    <n v="0"/>
    <s v=""/>
    <b v="0"/>
    <s v="en"/>
    <m/>
    <s v=""/>
    <b v="0"/>
    <n v="3"/>
    <s v="1096856495076114432"/>
    <s v="Twitter for iPhone"/>
    <b v="0"/>
    <s v="1096856495076114432"/>
    <s v="Tweet"/>
    <n v="0"/>
    <n v="0"/>
    <m/>
    <m/>
    <m/>
    <m/>
    <m/>
    <m/>
    <m/>
    <m/>
    <n v="1"/>
    <s v="11"/>
    <s v="11"/>
    <n v="2"/>
    <n v="11.11111111111111"/>
    <n v="0"/>
    <n v="0"/>
    <n v="0"/>
    <n v="0"/>
    <n v="16"/>
    <n v="88.88888888888889"/>
    <n v="18"/>
  </r>
  <r>
    <s v="o_oweil"/>
    <s v="afriquemedia"/>
    <m/>
    <m/>
    <m/>
    <m/>
    <m/>
    <m/>
    <m/>
    <m/>
    <s v="No"/>
    <n v="366"/>
    <m/>
    <m/>
    <x v="0"/>
    <d v="2019-02-08T10:37:39.000"/>
    <s v="#JoyeuxAnniversaire_x000a_C'est au moment où les chaînes de l'impérialisme se brise peu à peu avec la sortie de LAURENT GBAGBO de la CPI que le jr de ton jr est arrivé. Heureux Anniversaire et Joyeuse Fête cher vice pdt du REZOPANACOM  et journaliste à @afriquemedia _x000a__x000a_#VRA #REZOPANACOM https://t.co/5BRM2pvIs5"/>
    <m/>
    <m/>
    <x v="77"/>
    <s v="https://pbs.twimg.com/media/Dy4IiFkX0AMMbxj.jpg"/>
    <s v="https://pbs.twimg.com/media/Dy4IiFkX0AMMbxj.jpg"/>
    <x v="318"/>
    <s v="https://twitter.com/#!/o_oweil/status/1093821150738681857"/>
    <m/>
    <m/>
    <s v="1093821150738681857"/>
    <m/>
    <b v="0"/>
    <n v="1"/>
    <s v=""/>
    <b v="0"/>
    <s v="fr"/>
    <m/>
    <s v=""/>
    <b v="0"/>
    <n v="0"/>
    <s v=""/>
    <s v="Twitter for Android"/>
    <b v="0"/>
    <s v="1093821150738681857"/>
    <s v="Tweet"/>
    <n v="0"/>
    <n v="0"/>
    <m/>
    <m/>
    <m/>
    <m/>
    <m/>
    <m/>
    <m/>
    <m/>
    <n v="1"/>
    <s v="6"/>
    <s v="6"/>
    <n v="0"/>
    <n v="0"/>
    <n v="1"/>
    <n v="2.127659574468085"/>
    <n v="0"/>
    <n v="0"/>
    <n v="46"/>
    <n v="97.87234042553192"/>
    <n v="47"/>
  </r>
  <r>
    <s v="o_oweil"/>
    <s v="kemiseba1"/>
    <m/>
    <m/>
    <m/>
    <m/>
    <m/>
    <m/>
    <m/>
    <m/>
    <s v="No"/>
    <n v="367"/>
    <m/>
    <m/>
    <x v="0"/>
    <d v="2019-02-08T11:13:19.000"/>
    <s v="#CFA _x000a_DECLARATION DU REZOPANACOM RELATIVE A LA CRISE SUR LE CFA RELANCEE PAR LES AUTORITES ITALIENNES_x000a__x000a_Le REZOPANACOM salue les autorités italiennes et souhaite k ts les panafricanistes participent aux act@ de Urgences Panafr @KemiSeba1_x000a__x000a_https://t.co/GQ2EJboLi6_x000a__x000a_#VRA #REZOPANACOM https://t.co/3yAISPkJmc"/>
    <s v="https://m.facebook.com/story.php?story_fbid=2530219620325863&amp;id=274030672611447"/>
    <s v="facebook.com"/>
    <x v="78"/>
    <s v="https://pbs.twimg.com/media/Dy4QsJbWsAAp1YP.jpg"/>
    <s v="https://pbs.twimg.com/media/Dy4QsJbWsAAp1YP.jpg"/>
    <x v="319"/>
    <s v="https://twitter.com/#!/o_oweil/status/1093830126150787072"/>
    <m/>
    <m/>
    <s v="1093830126150787072"/>
    <m/>
    <b v="0"/>
    <n v="1"/>
    <s v=""/>
    <b v="0"/>
    <s v="fr"/>
    <m/>
    <s v=""/>
    <b v="0"/>
    <n v="0"/>
    <s v=""/>
    <s v="Twitter for Android"/>
    <b v="0"/>
    <s v="1093830126150787072"/>
    <s v="Tweet"/>
    <n v="0"/>
    <n v="0"/>
    <m/>
    <m/>
    <m/>
    <m/>
    <m/>
    <m/>
    <m/>
    <m/>
    <n v="1"/>
    <s v="6"/>
    <s v="6"/>
    <n v="0"/>
    <n v="0"/>
    <n v="0"/>
    <n v="0"/>
    <n v="0"/>
    <n v="0"/>
    <n v="37"/>
    <n v="100"/>
    <n v="37"/>
  </r>
  <r>
    <s v="o_oweil"/>
    <s v="koaci"/>
    <m/>
    <m/>
    <m/>
    <m/>
    <m/>
    <m/>
    <m/>
    <m/>
    <s v="No"/>
    <n v="368"/>
    <m/>
    <m/>
    <x v="0"/>
    <d v="2019-02-11T08:00:26.000"/>
    <s v="#CIV225 _x000a_REVELATION: LE CHARNIER DE YOPOUGON, UN MONTAGE SELON LA MINISTRE DE LA SOLIDARITE !_x000a__x000a_Selon ISSIAKA DIABY (pdt des victimes charnier Yop) @Koaci, le Dircab de Mariatou Koné ministre de la solidarité et de l'indemnisat@, le CHARNIER de Yop n'existe pas._x000a__x000a_#VRA #REZOPANACOM https://t.co/nVuzG7wJjs"/>
    <m/>
    <m/>
    <x v="79"/>
    <s v="https://pbs.twimg.com/media/DzHBTt9WwAAKIAB.jpg"/>
    <s v="https://pbs.twimg.com/media/DzHBTt9WwAAKIAB.jpg"/>
    <x v="320"/>
    <s v="https://twitter.com/#!/o_oweil/status/1094868752242479105"/>
    <m/>
    <m/>
    <s v="1094868752242479105"/>
    <m/>
    <b v="0"/>
    <n v="1"/>
    <s v=""/>
    <b v="0"/>
    <s v="fr"/>
    <m/>
    <s v=""/>
    <b v="0"/>
    <n v="0"/>
    <s v=""/>
    <s v="Twitter for Android"/>
    <b v="0"/>
    <s v="1094868752242479105"/>
    <s v="Tweet"/>
    <n v="0"/>
    <n v="0"/>
    <m/>
    <m/>
    <m/>
    <m/>
    <m/>
    <m/>
    <m/>
    <m/>
    <n v="1"/>
    <s v="6"/>
    <s v="6"/>
    <n v="1"/>
    <n v="2.3255813953488373"/>
    <n v="0"/>
    <n v="0"/>
    <n v="0"/>
    <n v="0"/>
    <n v="42"/>
    <n v="97.67441860465117"/>
    <n v="43"/>
  </r>
  <r>
    <s v="o_oweil"/>
    <s v="rtiofficiel"/>
    <m/>
    <m/>
    <m/>
    <m/>
    <m/>
    <m/>
    <m/>
    <m/>
    <s v="No"/>
    <n v="369"/>
    <m/>
    <m/>
    <x v="0"/>
    <d v="2019-02-12T07:30:40.000"/>
    <s v="#CIV225 _x000a_OUATTARA  DIT QU'IL NE CONNAIT PAS OCAMPO, ET POURTANT..._x000a__x000a_@AOuattara_PRCI dit k'il ne connaît pas OCAMPO. Il l'a appelé 1 ou 2fois; et pourtant il recevait ce dernier en oct2011 à Abidjan. Images @RTIOfficiel_x000a_DRAMANE, pquoi tu fais ça aux ivoiriens?_x000a__x000a_#VRA #REZOPANACOM https://t.co/r6RKv933rx"/>
    <m/>
    <m/>
    <x v="79"/>
    <s v="https://pbs.twimg.com/media/DzMEGm3X4AAaPcC.jpg"/>
    <s v="https://pbs.twimg.com/media/DzMEGm3X4AAaPcC.jpg"/>
    <x v="321"/>
    <s v="https://twitter.com/#!/o_oweil/status/1095223649588649984"/>
    <m/>
    <m/>
    <s v="1095223649588649984"/>
    <m/>
    <b v="0"/>
    <n v="3"/>
    <s v=""/>
    <b v="0"/>
    <s v="fr"/>
    <m/>
    <s v=""/>
    <b v="0"/>
    <n v="0"/>
    <s v=""/>
    <s v="Twitter for Android"/>
    <b v="0"/>
    <s v="1095223649588649984"/>
    <s v="Tweet"/>
    <n v="0"/>
    <n v="0"/>
    <m/>
    <m/>
    <m/>
    <m/>
    <m/>
    <m/>
    <m/>
    <m/>
    <n v="1"/>
    <s v="6"/>
    <s v="6"/>
    <m/>
    <m/>
    <m/>
    <m/>
    <m/>
    <m/>
    <m/>
    <m/>
    <m/>
  </r>
  <r>
    <s v="o_oweil"/>
    <s v="rfi"/>
    <m/>
    <m/>
    <m/>
    <m/>
    <m/>
    <m/>
    <m/>
    <m/>
    <s v="No"/>
    <n v="370"/>
    <m/>
    <m/>
    <x v="0"/>
    <d v="2019-02-11T07:13:33.000"/>
    <s v="#CIV225_x000a_DRAMANE OUATTARA JOUE LES GAMGABAS AU BORD DE LA LAGUNE EBRIE !_x000a__x000a_@AOuattara_PRCI sur @RFI dit k la constitut@ lui permet d'être candidat en 2020. Le candidat exceptionnel de 2010 n'est pas prêt à ce k GBAGBO regagne son pays. Ko le procès continue. Humm_x000a__x000a_#VRA #REZOPANACOM https://t.co/PidA4VTJgi"/>
    <m/>
    <m/>
    <x v="79"/>
    <s v="https://pbs.twimg.com/media/DzG2mEZWkAA5PJe.jpg"/>
    <s v="https://pbs.twimg.com/media/DzG2mEZWkAA5PJe.jpg"/>
    <x v="322"/>
    <s v="https://twitter.com/#!/o_oweil/status/1094856953304662016"/>
    <m/>
    <m/>
    <s v="1094856953304662016"/>
    <m/>
    <b v="0"/>
    <n v="2"/>
    <s v=""/>
    <b v="0"/>
    <s v="fr"/>
    <m/>
    <s v=""/>
    <b v="0"/>
    <n v="0"/>
    <s v=""/>
    <s v="Twitter for Android"/>
    <b v="0"/>
    <s v="1094856953304662016"/>
    <s v="Tweet"/>
    <n v="0"/>
    <n v="0"/>
    <m/>
    <m/>
    <m/>
    <m/>
    <m/>
    <m/>
    <m/>
    <m/>
    <n v="2"/>
    <s v="6"/>
    <s v="6"/>
    <m/>
    <m/>
    <m/>
    <m/>
    <m/>
    <m/>
    <m/>
    <m/>
    <m/>
  </r>
  <r>
    <s v="o_oweil"/>
    <s v="rfi"/>
    <m/>
    <m/>
    <m/>
    <m/>
    <m/>
    <m/>
    <m/>
    <m/>
    <s v="No"/>
    <n v="371"/>
    <m/>
    <m/>
    <x v="0"/>
    <d v="2019-02-12T23:15:18.000"/>
    <s v="#CIV225 _x000a_LES MENSONGES DE DRAMANE L'ENFONCENT!_x000a__x000a_@AOuattara_PRCI pense k s'il dit k'il n'a jamais vu OCAMPO, cela éloigne leurs accointances et complot contre https://t.co/q95pAaUZoR pourtant des vidéos en témoignent.  @RFI même connaît &amp;amp; confirme_x000a_Mentairrrr là _x000a__x000a_#VRA #REZOPANACOM https://t.co/DnZjzKKVhm"/>
    <s v="http://GBAGBO.Et"/>
    <s v="gbagbo.et"/>
    <x v="79"/>
    <s v="https://pbs.twimg.com/media/DzPcUAqXgAYf_pp.jpg"/>
    <s v="https://pbs.twimg.com/media/DzPcUAqXgAYf_pp.jpg"/>
    <x v="323"/>
    <s v="https://twitter.com/#!/o_oweil/status/1095461373759361026"/>
    <m/>
    <m/>
    <s v="1095461373759361026"/>
    <m/>
    <b v="0"/>
    <n v="1"/>
    <s v=""/>
    <b v="0"/>
    <s v="fr"/>
    <m/>
    <s v=""/>
    <b v="0"/>
    <n v="0"/>
    <s v=""/>
    <s v="Twitter for Android"/>
    <b v="0"/>
    <s v="1095461373759361026"/>
    <s v="Tweet"/>
    <n v="0"/>
    <n v="0"/>
    <m/>
    <m/>
    <m/>
    <m/>
    <m/>
    <m/>
    <m/>
    <m/>
    <n v="2"/>
    <s v="6"/>
    <s v="6"/>
    <m/>
    <m/>
    <m/>
    <m/>
    <m/>
    <m/>
    <m/>
    <m/>
    <m/>
  </r>
  <r>
    <s v="o_oweil"/>
    <s v="alainlobog"/>
    <m/>
    <m/>
    <m/>
    <m/>
    <m/>
    <m/>
    <m/>
    <m/>
    <s v="No"/>
    <n v="372"/>
    <m/>
    <m/>
    <x v="0"/>
    <d v="2019-02-13T18:21:41.000"/>
    <s v="#CIV225_x000a_LE DEPUTE LOBONGNON ARBORE DE SON ECHARPE A LA COUR D'APPEL!_x000a__x000a_Condamné à 1an de prison +300 mil FCFA d'amende pr un tweet, le député @Alainlobog ki vient d'avoir 6mois avec sursis et libérat@ immédiate était arboré de son écharpe_x000a__x000a_CI, terre des inédits!_x000a__x000a_#VRA #REZOPANACOM https://t.co/Z6z8sQ6pDU"/>
    <m/>
    <m/>
    <x v="79"/>
    <s v="https://pbs.twimg.com/media/DzTisEHWoAk9X7a.jpg"/>
    <s v="https://pbs.twimg.com/media/DzTisEHWoAk9X7a.jpg"/>
    <x v="324"/>
    <s v="https://twitter.com/#!/o_oweil/status/1095749869568958467"/>
    <m/>
    <m/>
    <s v="1095749869568958467"/>
    <m/>
    <b v="0"/>
    <n v="1"/>
    <s v=""/>
    <b v="0"/>
    <s v="fr"/>
    <m/>
    <s v=""/>
    <b v="0"/>
    <n v="0"/>
    <s v=""/>
    <s v="Twitter for Android"/>
    <b v="0"/>
    <s v="1095749869568958467"/>
    <s v="Tweet"/>
    <n v="0"/>
    <n v="0"/>
    <m/>
    <m/>
    <m/>
    <m/>
    <m/>
    <m/>
    <m/>
    <m/>
    <n v="1"/>
    <s v="6"/>
    <s v="6"/>
    <n v="0"/>
    <n v="0"/>
    <n v="1"/>
    <n v="2.127659574468085"/>
    <n v="0"/>
    <n v="0"/>
    <n v="46"/>
    <n v="97.87234042553192"/>
    <n v="47"/>
  </r>
  <r>
    <s v="o_oweil"/>
    <s v="sorokguillaume"/>
    <m/>
    <m/>
    <m/>
    <m/>
    <m/>
    <m/>
    <m/>
    <m/>
    <s v="No"/>
    <n v="373"/>
    <m/>
    <m/>
    <x v="0"/>
    <d v="2019-02-07T08:56:49.000"/>
    <s v="#CIV225_x000a_BRUIT DE DEMISSION DE GUILLAUME SORO DEMAIN!_x000a__x000a_Je pense que @SOROKGUILLAUME devrait laisser @AOuattara_PRCI à aller jusqu'au bout ...Ainsi, l'histoire retiendra sinon ce serait trop facile pour lui_x000a__x000a_Ps: je sais aussi que la rébellion mange tjrs ses enfts_x000a__x000a_#VRA #REZOPANACOM https://t.co/3gZbserjV2"/>
    <m/>
    <m/>
    <x v="79"/>
    <s v="https://pbs.twimg.com/media/Dyyn316WkAAXM9E.jpg"/>
    <s v="https://pbs.twimg.com/media/Dyyn316WkAAXM9E.jpg"/>
    <x v="325"/>
    <s v="https://twitter.com/#!/o_oweil/status/1093433389854744581"/>
    <m/>
    <m/>
    <s v="1093433389854744581"/>
    <m/>
    <b v="0"/>
    <n v="1"/>
    <s v=""/>
    <b v="0"/>
    <s v="fr"/>
    <m/>
    <s v=""/>
    <b v="0"/>
    <n v="0"/>
    <s v=""/>
    <s v="Twitter for Android"/>
    <b v="0"/>
    <s v="1093433389854744581"/>
    <s v="Tweet"/>
    <n v="0"/>
    <n v="0"/>
    <m/>
    <m/>
    <m/>
    <m/>
    <m/>
    <m/>
    <m/>
    <m/>
    <n v="4"/>
    <s v="6"/>
    <s v="6"/>
    <m/>
    <m/>
    <m/>
    <m/>
    <m/>
    <m/>
    <m/>
    <m/>
    <m/>
  </r>
  <r>
    <s v="o_oweil"/>
    <s v="sorokguillaume"/>
    <m/>
    <m/>
    <m/>
    <m/>
    <m/>
    <m/>
    <m/>
    <m/>
    <s v="No"/>
    <n v="374"/>
    <m/>
    <m/>
    <x v="0"/>
    <d v="2019-02-09T10:52:47.000"/>
    <s v="#CIV225 _x000a_OUATTARA DESHABILLE SORO!_x000a__x000a_@SOROKGUILLAUME rend @AOuattara_PRCI pdt par les armes. Soro veut devenir pdt à son tour, DAO le déstabilise de pdt de l'AN et le rend en pasteur._x000a_DAO a promis k Eburnie va étonner le monde_x000a_Rebondissmnt du petit Gros attendu!_x000a__x000a_#VRA #REZOPANACOM https://t.co/S8FsjuD9zE"/>
    <m/>
    <m/>
    <x v="79"/>
    <s v="https://pbs.twimg.com/media/Dy9Vl8PWoAA1Cu-.jpg"/>
    <s v="https://pbs.twimg.com/media/Dy9Vl8PWoAA1Cu-.jpg"/>
    <x v="326"/>
    <s v="https://twitter.com/#!/o_oweil/status/1094187347703418880"/>
    <m/>
    <m/>
    <s v="1094187347703418880"/>
    <m/>
    <b v="0"/>
    <n v="1"/>
    <s v=""/>
    <b v="0"/>
    <s v="fr"/>
    <m/>
    <s v=""/>
    <b v="0"/>
    <n v="0"/>
    <s v=""/>
    <s v="Twitter for Android"/>
    <b v="0"/>
    <s v="1094187347703418880"/>
    <s v="Tweet"/>
    <n v="0"/>
    <n v="0"/>
    <m/>
    <m/>
    <m/>
    <m/>
    <m/>
    <m/>
    <m/>
    <m/>
    <n v="4"/>
    <s v="6"/>
    <s v="6"/>
    <m/>
    <m/>
    <m/>
    <m/>
    <m/>
    <m/>
    <m/>
    <m/>
    <m/>
  </r>
  <r>
    <s v="o_oweil"/>
    <s v="sorokguillaume"/>
    <m/>
    <m/>
    <m/>
    <m/>
    <m/>
    <m/>
    <m/>
    <m/>
    <s v="No"/>
    <n v="375"/>
    <m/>
    <m/>
    <x v="0"/>
    <d v="2019-02-10T16:29:02.000"/>
    <s v="#CIV225_x000a_MON YAKO A SORO ET UNE INTERROGATION!_x000a__x000a_Cher @SOROKGUILLAUME, yako! Mais tu as donné le pvoir -par les armes avec l'aide de la France- à klk'1 ki ne respecte auc1 loi, 123 prison, toi même conduit à la démission. N'est ce pas ce k tu voulais?Eheee Allah!_x000a__x000a_#VRA #REZOPANACOM https://t.co/D3zDBWxEMD"/>
    <m/>
    <m/>
    <x v="79"/>
    <s v="https://pbs.twimg.com/media/DzDsJQWX4AEgf_0.jpg"/>
    <s v="https://pbs.twimg.com/media/DzDsJQWX4AEgf_0.jpg"/>
    <x v="327"/>
    <s v="https://twitter.com/#!/o_oweil/status/1094634357661282304"/>
    <m/>
    <m/>
    <s v="1094634357661282304"/>
    <m/>
    <b v="0"/>
    <n v="3"/>
    <s v=""/>
    <b v="0"/>
    <s v="fr"/>
    <m/>
    <s v=""/>
    <b v="0"/>
    <n v="1"/>
    <s v=""/>
    <s v="Twitter for Android"/>
    <b v="0"/>
    <s v="1094634357661282304"/>
    <s v="Tweet"/>
    <n v="0"/>
    <n v="0"/>
    <m/>
    <m/>
    <m/>
    <m/>
    <m/>
    <m/>
    <m/>
    <m/>
    <n v="4"/>
    <s v="6"/>
    <s v="6"/>
    <n v="0"/>
    <n v="0"/>
    <n v="1"/>
    <n v="1.9607843137254901"/>
    <n v="0"/>
    <n v="0"/>
    <n v="50"/>
    <n v="98.03921568627452"/>
    <n v="51"/>
  </r>
  <r>
    <s v="o_oweil"/>
    <s v="sorokguillaume"/>
    <m/>
    <m/>
    <m/>
    <m/>
    <m/>
    <m/>
    <m/>
    <m/>
    <s v="No"/>
    <n v="376"/>
    <m/>
    <m/>
    <x v="0"/>
    <d v="2019-02-14T23:36:54.000"/>
    <s v="#CIV225_x000a_DITES A SORO DE ME DEBLOQUER!_x000a__x000a_Qd on veut gouverner 1pays comme la Côte d'Ivoire, il faut ouvrir le débat pr k les ivoiriens sachent le fond de vos ambitions. On ne bloque pas_x000a_Chers frères,  joignez vs à moi pr demander à @SOROKGUILLAUME de me débloquer_x000a__x000a_#VRA #REZOPANACOM https://t.co/o44li8318y"/>
    <m/>
    <m/>
    <x v="79"/>
    <s v="https://pbs.twimg.com/media/DzZ0anPXcAADupq.jpg"/>
    <s v="https://pbs.twimg.com/media/DzZ0anPXcAADupq.jpg"/>
    <x v="328"/>
    <s v="https://twitter.com/#!/o_oweil/status/1096191583647608833"/>
    <m/>
    <m/>
    <s v="1096191583647608833"/>
    <m/>
    <b v="0"/>
    <n v="2"/>
    <s v=""/>
    <b v="0"/>
    <s v="fr"/>
    <m/>
    <s v=""/>
    <b v="0"/>
    <n v="1"/>
    <s v=""/>
    <s v="Twitter for Android"/>
    <b v="0"/>
    <s v="1096191583647608833"/>
    <s v="Tweet"/>
    <n v="0"/>
    <n v="0"/>
    <m/>
    <m/>
    <m/>
    <m/>
    <m/>
    <m/>
    <m/>
    <m/>
    <n v="4"/>
    <s v="6"/>
    <s v="6"/>
    <n v="1"/>
    <n v="2"/>
    <n v="0"/>
    <n v="0"/>
    <n v="0"/>
    <n v="0"/>
    <n v="49"/>
    <n v="98"/>
    <n v="50"/>
  </r>
  <r>
    <s v="o_oweil"/>
    <s v="macky_sall"/>
    <m/>
    <m/>
    <m/>
    <m/>
    <m/>
    <m/>
    <m/>
    <m/>
    <s v="No"/>
    <n v="377"/>
    <m/>
    <m/>
    <x v="0"/>
    <d v="2019-02-16T09:44:12.000"/>
    <s v="#CFA _x000a_DRAMANE ET MACKY: LES SEULS A DEFENDRE LA MONNAIE COLONIALE!_x000a__x000a_Au moment où le haro sur le CFA a atteint les pays de l'UE, +sieurs dirigeants n'applaudissent plus, @AOuattara_PRCI et @Macky_Sall restent les seuls défenseurs de la monnaie d'assujetissement._x000a__x000a_#VRA #REZOPANACOM https://t.co/hmfo7x8lMX"/>
    <m/>
    <m/>
    <x v="78"/>
    <s v="https://pbs.twimg.com/media/DzhJBVmX0AAPIiU.jpg"/>
    <s v="https://pbs.twimg.com/media/DzhJBVmX0AAPIiU.jpg"/>
    <x v="329"/>
    <s v="https://twitter.com/#!/o_oweil/status/1096706803084201984"/>
    <m/>
    <m/>
    <s v="1096706803084201984"/>
    <m/>
    <b v="0"/>
    <n v="3"/>
    <s v=""/>
    <b v="0"/>
    <s v="fr"/>
    <m/>
    <s v=""/>
    <b v="0"/>
    <n v="0"/>
    <s v=""/>
    <s v="Twitter for Android"/>
    <b v="0"/>
    <s v="1096706803084201984"/>
    <s v="Tweet"/>
    <n v="0"/>
    <n v="0"/>
    <m/>
    <m/>
    <m/>
    <m/>
    <m/>
    <m/>
    <m/>
    <m/>
    <n v="1"/>
    <s v="6"/>
    <s v="6"/>
    <m/>
    <m/>
    <m/>
    <m/>
    <m/>
    <m/>
    <m/>
    <m/>
    <m/>
  </r>
  <r>
    <s v="o_oweil"/>
    <s v="emmanuelmacron"/>
    <m/>
    <m/>
    <m/>
    <m/>
    <m/>
    <m/>
    <m/>
    <m/>
    <s v="No"/>
    <n v="378"/>
    <m/>
    <m/>
    <x v="0"/>
    <d v="2019-02-17T23:25:12.000"/>
    <s v="#Paris_x000a_REGARDS DE DEUX PRESIDENTS A L'ELYSEE !_x000a__x000a_@AOuattara_PRCI et @EmmanuelMacron à l'Elysée....._x000a__x000a_C'est après ces 2 regards -dominant/dominé- que DRAMANE OUATTARA chef de l'Etat ivoirien a pondu l'inimaginable déclaration soutien à la monnaie coloniale, #CFA_x000a__x000a_#VRA #REZOPANACOM https://t.co/wa1vOayhmw"/>
    <m/>
    <m/>
    <x v="80"/>
    <s v="https://pbs.twimg.com/media/DzpOhexWwAcEi84.jpg"/>
    <s v="https://pbs.twimg.com/media/DzpOhexWwAcEi84.jpg"/>
    <x v="330"/>
    <s v="https://twitter.com/#!/o_oweil/status/1097275803518320640"/>
    <m/>
    <m/>
    <s v="1097275803518320640"/>
    <m/>
    <b v="0"/>
    <n v="1"/>
    <s v=""/>
    <b v="0"/>
    <s v="fr"/>
    <m/>
    <s v=""/>
    <b v="0"/>
    <n v="0"/>
    <s v=""/>
    <s v="Twitter for Android"/>
    <b v="0"/>
    <s v="1097275803518320640"/>
    <s v="Tweet"/>
    <n v="0"/>
    <n v="0"/>
    <m/>
    <m/>
    <m/>
    <m/>
    <m/>
    <m/>
    <m/>
    <m/>
    <n v="1"/>
    <s v="6"/>
    <s v="6"/>
    <m/>
    <m/>
    <m/>
    <m/>
    <m/>
    <m/>
    <m/>
    <m/>
    <m/>
  </r>
  <r>
    <s v="o_oweil"/>
    <s v="aouattara_prci"/>
    <m/>
    <m/>
    <m/>
    <m/>
    <m/>
    <m/>
    <m/>
    <m/>
    <s v="No"/>
    <n v="379"/>
    <m/>
    <m/>
    <x v="0"/>
    <d v="2019-02-05T21:49:09.000"/>
    <s v="#CIV225_x000a_ENTRE DEUX RIRES, DAO CONTINUE DE VENDRE DES ILLUSIONS AUX IVOIRIENS!_x000a__x000a_ALLASSANE DRAMANE OUATTARA @AOuattara_PRCI &quot;Vous ressentirez davantage les retombÃ©es de la croissance&quot;. _x000a__x000a_(Le Patriote)_x000a__x000a_#VRA #REZOPANACOM https://t.co/0vHyjBxGpS"/>
    <m/>
    <m/>
    <x v="79"/>
    <s v="https://pbs.twimg.com/media/DyrFdrLX4AE4YXN.jpg"/>
    <s v="https://pbs.twimg.com/media/DyrFdrLX4AE4YXN.jpg"/>
    <x v="331"/>
    <s v="https://twitter.com/#!/o_oweil/status/1092902976304439300"/>
    <m/>
    <m/>
    <s v="1092902976304439300"/>
    <m/>
    <b v="0"/>
    <n v="1"/>
    <s v=""/>
    <b v="0"/>
    <s v="fr"/>
    <m/>
    <s v=""/>
    <b v="0"/>
    <n v="0"/>
    <s v=""/>
    <s v="Twitter for Android"/>
    <b v="0"/>
    <s v="1092902976304439300"/>
    <s v="Tweet"/>
    <n v="0"/>
    <n v="0"/>
    <m/>
    <m/>
    <m/>
    <m/>
    <m/>
    <m/>
    <m/>
    <m/>
    <n v="10"/>
    <s v="6"/>
    <s v="6"/>
    <n v="0"/>
    <n v="0"/>
    <n v="1"/>
    <n v="3.4482758620689653"/>
    <n v="0"/>
    <n v="0"/>
    <n v="28"/>
    <n v="96.55172413793103"/>
    <n v="29"/>
  </r>
  <r>
    <s v="o_oweil"/>
    <s v="aouattara_prci"/>
    <m/>
    <m/>
    <m/>
    <m/>
    <m/>
    <m/>
    <m/>
    <m/>
    <s v="No"/>
    <n v="385"/>
    <m/>
    <m/>
    <x v="0"/>
    <d v="2019-02-16T08:52:32.000"/>
    <s v="#CFA_x000a_DRAMANE TENTE ENCORE DE MAQUILLER LA MONNAIE D'AVILISSEMENT ET D'ASSUJETISSEMENT!_x000a__x000a_Excité com un &quot;godé&quot; reçu chez bébé Macron, @AOuattara_PRCI déclare k ns avons librement choisi le #CFA et elle est bien gérée. Depuis quand et où ce libre choix a été fait?_x000a__x000a_#VRA #REZOPANACOM https://t.co/mXLm9lFqq2"/>
    <m/>
    <m/>
    <x v="81"/>
    <s v="https://pbs.twimg.com/media/Dzg9MtxXQAETB_k.jpg"/>
    <s v="https://pbs.twimg.com/media/Dzg9MtxXQAETB_k.jpg"/>
    <x v="332"/>
    <s v="https://twitter.com/#!/o_oweil/status/1096693801370992640"/>
    <m/>
    <m/>
    <s v="1096693801370992640"/>
    <m/>
    <b v="0"/>
    <n v="1"/>
    <s v=""/>
    <b v="0"/>
    <s v="fr"/>
    <m/>
    <s v=""/>
    <b v="0"/>
    <n v="0"/>
    <s v=""/>
    <s v="Twitter for Android"/>
    <b v="0"/>
    <s v="1096693801370992640"/>
    <s v="Tweet"/>
    <n v="0"/>
    <n v="0"/>
    <m/>
    <m/>
    <m/>
    <m/>
    <m/>
    <m/>
    <m/>
    <m/>
    <n v="10"/>
    <s v="6"/>
    <s v="6"/>
    <n v="0"/>
    <n v="0"/>
    <n v="0"/>
    <n v="0"/>
    <n v="0"/>
    <n v="0"/>
    <n v="45"/>
    <n v="100"/>
    <n v="45"/>
  </r>
  <r>
    <s v="o_oweil"/>
    <s v="aouattara_prci"/>
    <m/>
    <m/>
    <m/>
    <m/>
    <m/>
    <m/>
    <m/>
    <m/>
    <s v="No"/>
    <n v="387"/>
    <m/>
    <m/>
    <x v="0"/>
    <d v="2019-02-16T11:00:46.000"/>
    <s v="#CFA_x000a_EN DEHORS DES VILES DECLARATIONS, QUELS SONT LES LIVRES ECRITS PAR DRAMANE SUR LA MONNAIE?_x000a__x000a_L'économiste @AOuattara_PRCI qui se vante de son passé au gouvernorat de la Bceao et adjoint au directeur de Fmi, quels livres a-t-il écrits sur la monnaie: le CFA?_x000a__x000a_#VRA #REZOPANACOM https://t.co/9cijaYXwOG"/>
    <m/>
    <m/>
    <x v="78"/>
    <s v="https://pbs.twimg.com/media/DzhaiwbX4AE5ybH.jpg"/>
    <s v="https://pbs.twimg.com/media/DzhaiwbX4AE5ybH.jpg"/>
    <x v="333"/>
    <s v="https://twitter.com/#!/o_oweil/status/1096726073465884673"/>
    <m/>
    <m/>
    <s v="1096726073465884673"/>
    <m/>
    <b v="0"/>
    <n v="1"/>
    <s v=""/>
    <b v="0"/>
    <s v="fr"/>
    <m/>
    <s v=""/>
    <b v="0"/>
    <n v="0"/>
    <s v=""/>
    <s v="Twitter for Android"/>
    <b v="0"/>
    <s v="1096726073465884673"/>
    <s v="Tweet"/>
    <n v="0"/>
    <n v="0"/>
    <m/>
    <m/>
    <m/>
    <m/>
    <m/>
    <m/>
    <m/>
    <m/>
    <n v="10"/>
    <s v="6"/>
    <s v="6"/>
    <n v="0"/>
    <n v="0"/>
    <n v="0"/>
    <n v="0"/>
    <n v="0"/>
    <n v="0"/>
    <n v="48"/>
    <n v="100"/>
    <n v="48"/>
  </r>
  <r>
    <s v="o_oweil"/>
    <s v="o_oweil"/>
    <m/>
    <m/>
    <m/>
    <m/>
    <m/>
    <m/>
    <m/>
    <m/>
    <s v="No"/>
    <n v="389"/>
    <m/>
    <m/>
    <x v="1"/>
    <d v="2019-02-06T20:41:29.000"/>
    <s v="#CPI_x000a_#France_x000a_LA CPI DEPOSE UNE TACHE NOIRE DANS LES COURS DE DROIT!_x000a__x000a_Un prisonnier peut être acquitté totalement et avoir des restrictions sur sa liberté. _x000a_Devons-nous enseigner cela dans les universités maintenant? Si oui, commençons par celles de l'occident. _x000a__x000a_#VRA #REZOPANACOM https://t.co/JLi8gYKW10"/>
    <m/>
    <m/>
    <x v="82"/>
    <s v="https://pbs.twimg.com/media/Dyv_kMYXgAU_LVS.jpg"/>
    <s v="https://pbs.twimg.com/media/Dyv_kMYXgAU_LVS.jpg"/>
    <x v="334"/>
    <s v="https://twitter.com/#!/o_oweil/status/1093248337107714048"/>
    <m/>
    <m/>
    <s v="1093248337107714048"/>
    <m/>
    <b v="0"/>
    <n v="7"/>
    <s v=""/>
    <b v="0"/>
    <s v="fr"/>
    <m/>
    <s v=""/>
    <b v="0"/>
    <n v="2"/>
    <s v=""/>
    <s v="Twitter for Android"/>
    <b v="0"/>
    <s v="1093248337107714048"/>
    <s v="Retweet"/>
    <n v="0"/>
    <n v="0"/>
    <m/>
    <m/>
    <m/>
    <m/>
    <m/>
    <m/>
    <m/>
    <m/>
    <n v="14"/>
    <s v="6"/>
    <s v="6"/>
    <n v="0"/>
    <n v="0"/>
    <n v="0"/>
    <n v="0"/>
    <n v="0"/>
    <n v="0"/>
    <n v="43"/>
    <n v="100"/>
    <n v="43"/>
  </r>
  <r>
    <s v="o_oweil"/>
    <s v="o_oweil"/>
    <m/>
    <m/>
    <m/>
    <m/>
    <m/>
    <m/>
    <m/>
    <m/>
    <s v="No"/>
    <n v="390"/>
    <m/>
    <m/>
    <x v="1"/>
    <d v="2019-02-05T11:10:25.000"/>
    <s v="DECLARATION DU REZOPANACOM RELATIVE A LA LIBERATION SOUS CONDITIONS DU PRESIDENT LAURENT  GBAGBO ET DU MINISTRE CHARLES BLE GOUDE !_x000a__x000a_LE REZOPANACOM prend acte et souhaite de capitaliser cette issue de cette Ã©tape du procÃ¨s. _x000a__x000a_https://t.co/ja0GnyS8MK_x000a__x000a_#VRA #REZOPANACOM"/>
    <s v="https://m.facebook.com/story.php?story_fbid=2525068060841019&amp;id=274030672611447"/>
    <s v="facebook.com"/>
    <x v="83"/>
    <m/>
    <s v="http://pbs.twimg.com/profile_images/794187300439728128/Q-zBc7pB_normal.jpg"/>
    <x v="335"/>
    <s v="https://twitter.com/#!/o_oweil/status/1092742233361731585"/>
    <m/>
    <m/>
    <s v="1092742233361731585"/>
    <m/>
    <b v="0"/>
    <n v="2"/>
    <s v=""/>
    <b v="0"/>
    <s v="fr"/>
    <m/>
    <s v=""/>
    <b v="0"/>
    <n v="0"/>
    <s v=""/>
    <s v="Twitter for Android"/>
    <b v="0"/>
    <s v="1092742233361731585"/>
    <s v="Tweet"/>
    <n v="0"/>
    <n v="0"/>
    <m/>
    <m/>
    <m/>
    <m/>
    <m/>
    <m/>
    <m/>
    <m/>
    <n v="14"/>
    <s v="6"/>
    <s v="6"/>
    <n v="1"/>
    <n v="2.6315789473684212"/>
    <n v="1"/>
    <n v="2.6315789473684212"/>
    <n v="0"/>
    <n v="0"/>
    <n v="36"/>
    <n v="94.73684210526316"/>
    <n v="38"/>
  </r>
  <r>
    <s v="o_oweil"/>
    <s v="o_oweil"/>
    <m/>
    <m/>
    <m/>
    <m/>
    <m/>
    <m/>
    <m/>
    <m/>
    <s v="No"/>
    <n v="391"/>
    <m/>
    <m/>
    <x v="1"/>
    <d v="2019-02-07T17:57:26.000"/>
    <s v="#Italie_x000a_#France_x000a_RELATION TENDUE ENTRE L'ITALIE ET LA FRANCE!_x000a__x000a_DI MAIO, 33 ans Leader politique, ses sorties et actes font trembler L'Elysée._x000a__x000a_En fait, l'Italie a trop souffert de l'effet migrant pdt que la France se la coule douce avec les pillages en Afrique._x000a__x000a_#VRA #REZOPANACOM https://t.co/CjvQ9xRX5N"/>
    <m/>
    <m/>
    <x v="84"/>
    <s v="https://pbs.twimg.com/media/Dy0jmV9XQAAsDqE.jpg"/>
    <s v="https://pbs.twimg.com/media/Dy0jmV9XQAAsDqE.jpg"/>
    <x v="336"/>
    <s v="https://twitter.com/#!/o_oweil/status/1093569437196795905"/>
    <m/>
    <m/>
    <s v="1093569437196795905"/>
    <m/>
    <b v="0"/>
    <n v="1"/>
    <s v=""/>
    <b v="0"/>
    <s v="fr"/>
    <m/>
    <s v=""/>
    <b v="0"/>
    <n v="1"/>
    <s v=""/>
    <s v="Twitter for Android"/>
    <b v="0"/>
    <s v="1093569437196795905"/>
    <s v="Tweet"/>
    <n v="0"/>
    <n v="0"/>
    <m/>
    <m/>
    <m/>
    <m/>
    <m/>
    <m/>
    <m/>
    <m/>
    <n v="14"/>
    <s v="6"/>
    <s v="6"/>
    <n v="0"/>
    <n v="0"/>
    <n v="0"/>
    <n v="0"/>
    <n v="0"/>
    <n v="0"/>
    <n v="46"/>
    <n v="100"/>
    <n v="46"/>
  </r>
  <r>
    <s v="o_oweil"/>
    <s v="o_oweil"/>
    <m/>
    <m/>
    <m/>
    <m/>
    <m/>
    <m/>
    <m/>
    <m/>
    <s v="No"/>
    <n v="392"/>
    <m/>
    <m/>
    <x v="1"/>
    <d v="2019-02-08T23:33:28.000"/>
    <s v="#Paris_x000a_#ConcertLive_x000a_LA MESSE DU REGGAE AVEC SERGES KASSY AU NEW MORNING !_x000a__x000a_Ce 9 février, la messe du reggae aura lieu avec SERGES KASSY et les ROOTS au NEW MORNING de Paris, 20h._x000a_Abou Galliets, Gadji C, F. Kency, Maga Dindin, Glazai, Mahely seront de la partie_x000a__x000a_#VRA #REZOPANACOM https://t.co/Nwkc4WhcZR"/>
    <m/>
    <m/>
    <x v="85"/>
    <s v="https://pbs.twimg.com/media/Dy66Gu6W0AItAQ6.jpg"/>
    <s v="https://pbs.twimg.com/media/Dy66Gu6W0AItAQ6.jpg"/>
    <x v="337"/>
    <s v="https://twitter.com/#!/o_oweil/status/1094016393341792256"/>
    <m/>
    <m/>
    <s v="1094016393341792256"/>
    <m/>
    <b v="0"/>
    <n v="1"/>
    <s v=""/>
    <b v="0"/>
    <s v="fr"/>
    <m/>
    <s v=""/>
    <b v="0"/>
    <n v="0"/>
    <s v=""/>
    <s v="Twitter for Android"/>
    <b v="0"/>
    <s v="1094016393341792256"/>
    <s v="Tweet"/>
    <n v="0"/>
    <n v="0"/>
    <m/>
    <m/>
    <m/>
    <m/>
    <m/>
    <m/>
    <m/>
    <m/>
    <n v="14"/>
    <s v="6"/>
    <s v="6"/>
    <n v="0"/>
    <n v="0"/>
    <n v="0"/>
    <n v="0"/>
    <n v="0"/>
    <n v="0"/>
    <n v="49"/>
    <n v="100"/>
    <n v="49"/>
  </r>
  <r>
    <s v="o_oweil"/>
    <s v="o_oweil"/>
    <m/>
    <m/>
    <m/>
    <m/>
    <m/>
    <m/>
    <m/>
    <m/>
    <s v="No"/>
    <n v="393"/>
    <m/>
    <m/>
    <x v="1"/>
    <d v="2019-02-09T00:18:06.000"/>
    <s v="#CIV225 _x000a_GUILLAUME SORO DIT AU REVOIR A L'ASSEMBLEE NATIONALE A BORD D'UNE FIAT !_x000a__x000a_L'ex chef rebelle et PAN ivoirien qui pèse +350 milliards selon Forbes a démissionné ce jr de l'AN. Cherchant à se confondre ds le peuple, il s'y est rendu à bord  d'une FIAT 500_x000a__x000a_#VRA #REZOPANACOM https://t.co/Mob1zjJWNn"/>
    <m/>
    <m/>
    <x v="79"/>
    <s v="https://pbs.twimg.com/media/Dy7EUnmX0AIaO0y.jpg"/>
    <s v="https://pbs.twimg.com/media/Dy7EUnmX0AIaO0y.jpg"/>
    <x v="338"/>
    <s v="https://twitter.com/#!/o_oweil/status/1094027626170208258"/>
    <m/>
    <m/>
    <s v="1094027626170208258"/>
    <m/>
    <b v="0"/>
    <n v="2"/>
    <s v=""/>
    <b v="0"/>
    <s v="fr"/>
    <m/>
    <s v=""/>
    <b v="0"/>
    <n v="1"/>
    <s v=""/>
    <s v="Twitter for Android"/>
    <b v="0"/>
    <s v="1094027626170208258"/>
    <s v="Tweet"/>
    <n v="0"/>
    <n v="0"/>
    <m/>
    <m/>
    <m/>
    <m/>
    <m/>
    <m/>
    <m/>
    <m/>
    <n v="14"/>
    <s v="6"/>
    <s v="6"/>
    <n v="0"/>
    <n v="0"/>
    <n v="1"/>
    <n v="2.0408163265306123"/>
    <n v="0"/>
    <n v="0"/>
    <n v="48"/>
    <n v="97.95918367346938"/>
    <n v="49"/>
  </r>
  <r>
    <s v="o_oweil"/>
    <s v="o_oweil"/>
    <m/>
    <m/>
    <m/>
    <m/>
    <m/>
    <m/>
    <m/>
    <m/>
    <s v="No"/>
    <n v="394"/>
    <m/>
    <m/>
    <x v="1"/>
    <d v="2019-02-09T11:02:46.000"/>
    <s v="#CFA_x000a_L'ITALIE FAIT PALABRE DE 14PAYS.OU SONT-ILS?_x000a__x000a_Dpuis le 20janv, le régime italien palabre sur le mal -CFA- de 14pays:CI, Sénégal, Bénin, Togo, Burkina, Mali, Niger, Guinée Bissau, RDC, Cameroun,Centrafrique, Congo, Gabon, Guinée Equato. Où sont-ils? Reset?_x000a__x000a_#VRA #REZOPANACOM https://t.co/DVbIpStwBx"/>
    <m/>
    <m/>
    <x v="78"/>
    <s v="https://pbs.twimg.com/media/Dy9X4THXgAAc8EV.jpg"/>
    <s v="https://pbs.twimg.com/media/Dy9X4THXgAAc8EV.jpg"/>
    <x v="339"/>
    <s v="https://twitter.com/#!/o_oweil/status/1094189862557806592"/>
    <m/>
    <m/>
    <s v="1094189862557806592"/>
    <m/>
    <b v="0"/>
    <n v="6"/>
    <s v=""/>
    <b v="0"/>
    <s v="fr"/>
    <m/>
    <s v=""/>
    <b v="0"/>
    <n v="3"/>
    <s v=""/>
    <s v="Twitter for Android"/>
    <b v="0"/>
    <s v="1094189862557806592"/>
    <s v="Tweet"/>
    <n v="0"/>
    <n v="0"/>
    <m/>
    <m/>
    <m/>
    <m/>
    <m/>
    <m/>
    <m/>
    <m/>
    <n v="14"/>
    <s v="6"/>
    <s v="6"/>
    <n v="0"/>
    <n v="0"/>
    <n v="0"/>
    <n v="0"/>
    <n v="0"/>
    <n v="0"/>
    <n v="44"/>
    <n v="100"/>
    <n v="44"/>
  </r>
  <r>
    <s v="o_oweil"/>
    <s v="o_oweil"/>
    <m/>
    <m/>
    <m/>
    <m/>
    <m/>
    <m/>
    <m/>
    <m/>
    <s v="No"/>
    <n v="395"/>
    <m/>
    <m/>
    <x v="1"/>
    <d v="2019-02-10T11:50:49.000"/>
    <s v="#DjahiriPress_x000a_L'IMAGE DE L'ASSEMBLEE NATIONALE DE COTE D'IVOIRE SOUS OUATTARA ET SORO!_x000a__x000a_C'est avec la nouvelle star ivoirienne dePItée, pardon députée Mariam Traoré #ibiekissè que #DjahiriPress vous souhaite un bon repos dominical!_x000a_😁🤣🤣🤣🤣🤣🤣🤣😁_x000a__x000a_#DjahiriPress #VRA @o_oweil https://t.co/ljk4b2dcEl"/>
    <m/>
    <m/>
    <x v="86"/>
    <s v="https://pbs.twimg.com/media/DzCsdb-W0AUAVdy.jpg"/>
    <s v="https://pbs.twimg.com/media/DzCsdb-W0AUAVdy.jpg"/>
    <x v="340"/>
    <s v="https://twitter.com/#!/o_oweil/status/1094564341431574528"/>
    <m/>
    <m/>
    <s v="1094564341431574528"/>
    <m/>
    <b v="0"/>
    <n v="1"/>
    <s v=""/>
    <b v="0"/>
    <s v="fr"/>
    <m/>
    <s v=""/>
    <b v="0"/>
    <n v="0"/>
    <s v=""/>
    <s v="Twitter for Android"/>
    <b v="0"/>
    <s v="1094564341431574528"/>
    <s v="Tweet"/>
    <n v="0"/>
    <n v="0"/>
    <m/>
    <m/>
    <m/>
    <m/>
    <m/>
    <m/>
    <m/>
    <m/>
    <n v="14"/>
    <s v="6"/>
    <s v="6"/>
    <n v="1"/>
    <n v="2.857142857142857"/>
    <n v="0"/>
    <n v="0"/>
    <n v="0"/>
    <n v="0"/>
    <n v="34"/>
    <n v="97.14285714285714"/>
    <n v="35"/>
  </r>
  <r>
    <s v="o_oweil"/>
    <s v="o_oweil"/>
    <m/>
    <m/>
    <m/>
    <m/>
    <m/>
    <m/>
    <m/>
    <m/>
    <s v="No"/>
    <n v="396"/>
    <m/>
    <m/>
    <x v="1"/>
    <d v="2019-02-11T00:22:34.000"/>
    <s v="#Belgique_x000a_#LaurentGbagbo_x000a_ACQUITTEMENT: LA PRESIDENTE DES DROITS DE L'HOMME BELGE REAGIT !_x000a__x000a_La présidente des droits de  l'homme belge ne comprend pas q'un acquitté ait des restrictions sur sa liberté. _x000a__x000a_https://t.co/r3TaRKSuZW_x000a__x000a_#VRA #REZOPANACOM"/>
    <s v="https://m.facebook.com/story.php?story_fbid=2027567880672294&amp;id=523263611102736"/>
    <s v="facebook.com"/>
    <x v="87"/>
    <m/>
    <s v="http://pbs.twimg.com/profile_images/794187300439728128/Q-zBc7pB_normal.jpg"/>
    <x v="341"/>
    <s v="https://twitter.com/#!/o_oweil/status/1094753524863381504"/>
    <m/>
    <m/>
    <s v="1094753524863381504"/>
    <m/>
    <b v="0"/>
    <n v="1"/>
    <s v=""/>
    <b v="0"/>
    <s v="fr"/>
    <m/>
    <s v=""/>
    <b v="0"/>
    <n v="0"/>
    <s v=""/>
    <s v="Twitter for Android"/>
    <b v="0"/>
    <s v="1094753524863381504"/>
    <s v="Tweet"/>
    <n v="0"/>
    <n v="0"/>
    <m/>
    <m/>
    <m/>
    <m/>
    <m/>
    <m/>
    <m/>
    <m/>
    <n v="14"/>
    <s v="6"/>
    <s v="6"/>
    <n v="0"/>
    <n v="0"/>
    <n v="0"/>
    <n v="0"/>
    <n v="0"/>
    <n v="0"/>
    <n v="31"/>
    <n v="100"/>
    <n v="31"/>
  </r>
  <r>
    <s v="o_oweil"/>
    <s v="o_oweil"/>
    <m/>
    <m/>
    <m/>
    <m/>
    <m/>
    <m/>
    <m/>
    <m/>
    <s v="No"/>
    <n v="397"/>
    <m/>
    <m/>
    <x v="1"/>
    <d v="2019-02-11T12:40:28.000"/>
    <s v="#CIV225_x000a_QUAND DAO L'OUVRE, LE MENSONGE ENVAHIT LA TERRE D'EBURNIE! _x000a__x000a_Pquoi ALLASSANE DRAMANE OUATTARA ne dit jamais la vérité aux ivoiriens ?_x000a__x000a_Ko &quot;Je ne connais pas OCAMPO&quot;_x000a__x000a_ET Les mails &quot;triangulaires&quot; Abidjan-Paris-CPI dévoilés par Mediapart ?_x000a_Offusquant !_x000a__x000a_#VRA #REZOPANACOM https://t.co/FGVayTzLXC"/>
    <m/>
    <m/>
    <x v="79"/>
    <s v="https://pbs.twimg.com/media/DzIBaxdW0AEijsH.jpg"/>
    <s v="https://pbs.twimg.com/media/DzIBaxdW0AEijsH.jpg"/>
    <x v="342"/>
    <s v="https://twitter.com/#!/o_oweil/status/1094939223256457217"/>
    <m/>
    <m/>
    <s v="1094939223256457217"/>
    <m/>
    <b v="0"/>
    <n v="2"/>
    <s v=""/>
    <b v="0"/>
    <s v="fr"/>
    <m/>
    <s v=""/>
    <b v="0"/>
    <n v="1"/>
    <s v=""/>
    <s v="Twitter for Android"/>
    <b v="0"/>
    <s v="1094939223256457217"/>
    <s v="Tweet"/>
    <n v="0"/>
    <n v="0"/>
    <m/>
    <m/>
    <m/>
    <m/>
    <m/>
    <m/>
    <m/>
    <m/>
    <n v="14"/>
    <s v="6"/>
    <s v="6"/>
    <n v="0"/>
    <n v="0"/>
    <n v="0"/>
    <n v="0"/>
    <n v="0"/>
    <n v="0"/>
    <n v="40"/>
    <n v="100"/>
    <n v="40"/>
  </r>
  <r>
    <s v="o_oweil"/>
    <s v="o_oweil"/>
    <m/>
    <m/>
    <m/>
    <m/>
    <m/>
    <m/>
    <m/>
    <m/>
    <s v="No"/>
    <n v="398"/>
    <m/>
    <m/>
    <x v="1"/>
    <d v="2019-02-11T17:26:42.000"/>
    <s v="#CIV225_x000a_DAVID HALE, SOUS SECRETAIRE D’ETAT AMERICAIN AUX AFFAIRES POLITIQUES PARLE A OUATTARA !_x000a__x000a_&quot;Ce n’est pas une bonne décision, le Président lui-même a dit en août2015 k’il ne se présentera pas. C’est klk chose ki le condamne. Il faut k la CEI soit réformée&quot;_x000a__x000a_#VRA #REZOPANACOM https://t.co/4U3F9qimyN"/>
    <m/>
    <m/>
    <x v="79"/>
    <s v="https://pbs.twimg.com/media/DzJC7n9WsAI0rKO.jpg"/>
    <s v="https://pbs.twimg.com/media/DzJC7n9WsAI0rKO.jpg"/>
    <x v="343"/>
    <s v="https://twitter.com/#!/o_oweil/status/1095011255025352705"/>
    <m/>
    <m/>
    <s v="1095011255025352705"/>
    <m/>
    <b v="0"/>
    <n v="2"/>
    <s v=""/>
    <b v="0"/>
    <s v="fr"/>
    <m/>
    <s v=""/>
    <b v="0"/>
    <n v="0"/>
    <s v=""/>
    <s v="Twitter for Android"/>
    <b v="0"/>
    <s v="1095011255025352705"/>
    <s v="Tweet"/>
    <n v="0"/>
    <n v="0"/>
    <m/>
    <m/>
    <m/>
    <m/>
    <m/>
    <m/>
    <m/>
    <m/>
    <n v="14"/>
    <s v="6"/>
    <s v="6"/>
    <n v="1"/>
    <n v="1.9607843137254901"/>
    <n v="0"/>
    <n v="0"/>
    <n v="0"/>
    <n v="0"/>
    <n v="50"/>
    <n v="98.03921568627452"/>
    <n v="51"/>
  </r>
  <r>
    <s v="o_oweil"/>
    <s v="o_oweil"/>
    <m/>
    <m/>
    <m/>
    <m/>
    <m/>
    <m/>
    <m/>
    <m/>
    <s v="No"/>
    <n v="399"/>
    <m/>
    <m/>
    <x v="1"/>
    <d v="2019-02-12T13:39:42.000"/>
    <s v="#CIV225_x000a_DRAMANE COLLE A SA CEI INIMAGINABLE: LES USA S'EN MELENT!_x000a__x000a_Est-ce k GON et le #RHDP ki ont ouvert les discussions &amp;amp; bouclé com 2020 de Hamback là ont entendu DAVID HALE sous secretaire américain dire k'il faut réformer la CEI pr des élections crédibles?_x000a__x000a_#VRA #REZOPANACOM https://t.co/4crUa1BtAA"/>
    <m/>
    <m/>
    <x v="88"/>
    <s v="https://pbs.twimg.com/media/DzNYkG7XgAApBeF.jpg"/>
    <s v="https://pbs.twimg.com/media/DzNYkG7XgAApBeF.jpg"/>
    <x v="344"/>
    <s v="https://twitter.com/#!/o_oweil/status/1095316517846220802"/>
    <m/>
    <m/>
    <s v="1095316517846220802"/>
    <m/>
    <b v="0"/>
    <n v="2"/>
    <s v=""/>
    <b v="0"/>
    <s v="fr"/>
    <m/>
    <s v=""/>
    <b v="0"/>
    <n v="0"/>
    <s v=""/>
    <s v="Twitter for Android"/>
    <b v="0"/>
    <s v="1095316517846220802"/>
    <s v="Tweet"/>
    <n v="0"/>
    <n v="0"/>
    <m/>
    <m/>
    <m/>
    <m/>
    <m/>
    <m/>
    <m/>
    <m/>
    <n v="14"/>
    <s v="6"/>
    <s v="6"/>
    <n v="1"/>
    <n v="2.0408163265306123"/>
    <n v="1"/>
    <n v="2.0408163265306123"/>
    <n v="0"/>
    <n v="0"/>
    <n v="47"/>
    <n v="95.91836734693878"/>
    <n v="49"/>
  </r>
  <r>
    <s v="o_oweil"/>
    <s v="o_oweil"/>
    <m/>
    <m/>
    <m/>
    <m/>
    <m/>
    <m/>
    <m/>
    <m/>
    <s v="No"/>
    <n v="400"/>
    <m/>
    <m/>
    <x v="1"/>
    <d v="2019-02-13T17:25:10.000"/>
    <s v="#CIV225_x000a_AHAA L'ARROGANCE RHDP-OUATTARA!_x000a__x000a_Pquoi st-ils ts arrogants? La réponse se trouverait-elle ds leur prise du pvoir?_x000a__x000a_BANDAMA MAURICE (ministre de la culture)_x000a_&quot;Qd je renvoie klk1, il ne peut +avoir du travail en CI. Est-k Tiburce Koffi a eu du travail?Non!_x000a__x000a_#VRA #REZOPANACOM https://t.co/KnVOCKKnMH"/>
    <m/>
    <m/>
    <x v="79"/>
    <s v="https://pbs.twimg.com/media/DzTVwJuXQAEFMew.jpg"/>
    <s v="https://pbs.twimg.com/media/DzTVwJuXQAEFMew.jpg"/>
    <x v="345"/>
    <s v="https://twitter.com/#!/o_oweil/status/1095735646952607744"/>
    <m/>
    <m/>
    <s v="1095735646952607744"/>
    <m/>
    <b v="0"/>
    <n v="2"/>
    <s v=""/>
    <b v="0"/>
    <s v="fr"/>
    <m/>
    <s v=""/>
    <b v="0"/>
    <n v="0"/>
    <s v=""/>
    <s v="Twitter for Android"/>
    <b v="0"/>
    <s v="1095735646952607744"/>
    <s v="Tweet"/>
    <n v="0"/>
    <n v="0"/>
    <m/>
    <m/>
    <m/>
    <m/>
    <m/>
    <m/>
    <m/>
    <m/>
    <n v="14"/>
    <s v="6"/>
    <s v="6"/>
    <n v="0"/>
    <n v="0"/>
    <n v="0"/>
    <n v="0"/>
    <n v="0"/>
    <n v="0"/>
    <n v="49"/>
    <n v="100"/>
    <n v="49"/>
  </r>
  <r>
    <s v="o_oweil"/>
    <s v="o_oweil"/>
    <m/>
    <m/>
    <m/>
    <m/>
    <m/>
    <m/>
    <m/>
    <m/>
    <s v="No"/>
    <n v="401"/>
    <m/>
    <m/>
    <x v="1"/>
    <d v="2019-02-13T18:11:41.000"/>
    <s v="#CIV225_x000a_ENFIN LE NOM DU ROYAUME QU'ABRITE EBURNIE!_x000a__x000a_Comme un tonnerre, le nom du royaume abrité par Eburnie a résonné depuis Addis-Abeba! Et la terre d'Eburnie a tremblé d'entendre si loin son Nom : MENT DINGUE_x000a_#MentDingue😎_x000a_La CI étonnera le mde! Ns y croyons!_x000a__x000a_#VRA #REZOPANACOM https://t.co/ikZCldBvwy"/>
    <m/>
    <m/>
    <x v="89"/>
    <s v="https://pbs.twimg.com/media/DzTgaJbW0AEkq1j.jpg"/>
    <s v="https://pbs.twimg.com/media/DzTgaJbW0AEkq1j.jpg"/>
    <x v="346"/>
    <s v="https://twitter.com/#!/o_oweil/status/1095747353414377472"/>
    <m/>
    <m/>
    <s v="1095747353414377472"/>
    <m/>
    <b v="0"/>
    <n v="2"/>
    <s v=""/>
    <b v="0"/>
    <s v="fr"/>
    <m/>
    <s v=""/>
    <b v="0"/>
    <n v="0"/>
    <s v=""/>
    <s v="Twitter for Android"/>
    <b v="0"/>
    <s v="1095747353414377472"/>
    <s v="Tweet"/>
    <n v="0"/>
    <n v="0"/>
    <m/>
    <m/>
    <m/>
    <m/>
    <m/>
    <m/>
    <m/>
    <m/>
    <n v="14"/>
    <s v="6"/>
    <s v="6"/>
    <n v="0"/>
    <n v="0"/>
    <n v="0"/>
    <n v="0"/>
    <n v="0"/>
    <n v="0"/>
    <n v="47"/>
    <n v="100"/>
    <n v="47"/>
  </r>
  <r>
    <s v="o_oweil"/>
    <s v="o_oweil"/>
    <m/>
    <m/>
    <m/>
    <m/>
    <m/>
    <m/>
    <m/>
    <m/>
    <s v="No"/>
    <n v="402"/>
    <m/>
    <m/>
    <x v="1"/>
    <d v="2019-02-14T12:07:27.000"/>
    <s v="#CIV225_x000a_LA DICTATURE..._x000a__x000a_Enlevé à DIVO Samedi dernier par des hom armés, encagoulés, Aristide Ozoukou étudiant en Droit à l'univ de Cocody &amp;amp; SG de COEECI (Coordinat@ des Elèves et Etudiants de Côte d'Iv) a été déféré à la MACA pr trouble à l'ordre public (sic)!_x000a__x000a_#VRA #REZOPANACOM https://t.co/NJuksd4wQF"/>
    <m/>
    <m/>
    <x v="79"/>
    <s v="https://pbs.twimg.com/media/DzXWnvUWwAUTxsT.jpg"/>
    <s v="https://pbs.twimg.com/media/DzXWnvUWwAUTxsT.jpg"/>
    <x v="347"/>
    <s v="https://twitter.com/#!/o_oweil/status/1096018078549397505"/>
    <m/>
    <m/>
    <s v="1096018078549397505"/>
    <m/>
    <b v="0"/>
    <n v="2"/>
    <s v=""/>
    <b v="0"/>
    <s v="fr"/>
    <m/>
    <s v=""/>
    <b v="0"/>
    <n v="1"/>
    <s v=""/>
    <s v="Twitter for Android"/>
    <b v="0"/>
    <s v="1096018078549397505"/>
    <s v="Tweet"/>
    <n v="0"/>
    <n v="0"/>
    <m/>
    <m/>
    <m/>
    <m/>
    <m/>
    <m/>
    <m/>
    <m/>
    <n v="14"/>
    <s v="6"/>
    <s v="6"/>
    <n v="0"/>
    <n v="0"/>
    <n v="1"/>
    <n v="2.0833333333333335"/>
    <n v="0"/>
    <n v="0"/>
    <n v="47"/>
    <n v="97.91666666666667"/>
    <n v="48"/>
  </r>
  <r>
    <s v="readheadruler"/>
    <s v="readheadruler"/>
    <m/>
    <m/>
    <m/>
    <m/>
    <m/>
    <m/>
    <m/>
    <m/>
    <s v="No"/>
    <n v="403"/>
    <m/>
    <m/>
    <x v="1"/>
    <d v="2019-02-18T03:54:19.000"/>
    <s v="#VRA https://t.co/0DUhExSRjy"/>
    <s v="https://twitter.com/JeffreyGuterman/status/1097216612187291650"/>
    <s v="twitter.com"/>
    <x v="1"/>
    <m/>
    <s v="http://pbs.twimg.com/profile_images/1052621169638166528/KFcTcWcn_normal.jpg"/>
    <x v="348"/>
    <s v="https://twitter.com/#!/readheadruler/status/1097343529263734784"/>
    <m/>
    <m/>
    <s v="1097343529263734784"/>
    <m/>
    <b v="0"/>
    <n v="0"/>
    <s v=""/>
    <b v="1"/>
    <s v="und"/>
    <m/>
    <s v="1097216612187291650"/>
    <b v="0"/>
    <n v="0"/>
    <s v=""/>
    <s v="Twitter for Android"/>
    <b v="0"/>
    <s v="1097343529263734784"/>
    <s v="Tweet"/>
    <n v="0"/>
    <n v="0"/>
    <m/>
    <m/>
    <m/>
    <m/>
    <m/>
    <m/>
    <m/>
    <m/>
    <n v="1"/>
    <s v="3"/>
    <s v="3"/>
    <n v="0"/>
    <n v="0"/>
    <n v="0"/>
    <n v="0"/>
    <n v="0"/>
    <n v="0"/>
    <n v="1"/>
    <n v="100"/>
    <n v="1"/>
  </r>
  <r>
    <s v="eisenbergz"/>
    <s v="eisenbergz"/>
    <m/>
    <m/>
    <m/>
    <m/>
    <m/>
    <m/>
    <m/>
    <m/>
    <s v="No"/>
    <n v="404"/>
    <m/>
    <m/>
    <x v="1"/>
    <d v="2019-02-18T11:20:13.000"/>
    <s v="Just passed my VCP7-CMA exam today. w00t! #VMware #VCP #vRA"/>
    <m/>
    <m/>
    <x v="90"/>
    <m/>
    <s v="http://pbs.twimg.com/profile_images/1062791682859716608/iQunz5If_normal.jpg"/>
    <x v="349"/>
    <s v="https://twitter.com/#!/eisenbergz/status/1097455744516018177"/>
    <m/>
    <m/>
    <s v="1097455744516018177"/>
    <m/>
    <b v="0"/>
    <n v="15"/>
    <s v=""/>
    <b v="0"/>
    <s v="en"/>
    <m/>
    <s v=""/>
    <b v="0"/>
    <n v="0"/>
    <s v=""/>
    <s v="Twitter for Android"/>
    <b v="0"/>
    <s v="1097455744516018177"/>
    <s v="Tweet"/>
    <n v="0"/>
    <n v="0"/>
    <m/>
    <m/>
    <m/>
    <m/>
    <m/>
    <m/>
    <m/>
    <m/>
    <n v="1"/>
    <s v="3"/>
    <s v="3"/>
    <n v="0"/>
    <n v="0"/>
    <n v="0"/>
    <n v="0"/>
    <n v="0"/>
    <n v="0"/>
    <n v="11"/>
    <n v="100"/>
    <n v="11"/>
  </r>
  <r>
    <s v="debbidelicious"/>
    <s v="debbidelicious"/>
    <m/>
    <m/>
    <m/>
    <m/>
    <m/>
    <m/>
    <m/>
    <m/>
    <s v="No"/>
    <n v="405"/>
    <m/>
    <m/>
    <x v="1"/>
    <d v="2019-02-05T03:10:43.000"/>
    <s v="Soooooâ€¦â€¦ WHAT IS #SLAVERY #RAPE #SODOMNY  #ATROCITIES  #GENOCIDE _x000a_#InstitutionalizedRacism_x000a_#MassIncarceration _x000a_#BlackCodes_x000a_#FREEDMANBUREAU_x000a_#PollTaxes_x000a_#JIMCROW_x000a_#WILLIELYNCH_x000a_#SEGREGATION_x000a_#REDLINNING_x000a_#VRA_x000a_#GERRYMANDERING_x000a_#KillerCops_x000a_#DomesticTerrorists_x000a_400+yrs of #USAAPARTHEIDðŸ‡ºðŸ‡¸ https://t.co/OvfOGdSkUs"/>
    <s v="https://twitter.com/walshfreedom/status/1092515659026702338"/>
    <s v="twitter.com"/>
    <x v="91"/>
    <m/>
    <s v="http://pbs.twimg.com/profile_images/1085053671711346688/_p_R6_C7_normal.jpg"/>
    <x v="350"/>
    <s v="https://twitter.com/#!/debbidelicious/status/1092621513260441601"/>
    <m/>
    <m/>
    <s v="1092621513260441601"/>
    <m/>
    <b v="0"/>
    <n v="0"/>
    <s v=""/>
    <b v="1"/>
    <s v="en"/>
    <m/>
    <s v="1092515659026702338"/>
    <b v="0"/>
    <n v="0"/>
    <s v=""/>
    <s v="Twitter for iPad"/>
    <b v="0"/>
    <s v="1092621513260441601"/>
    <s v="Tweet"/>
    <n v="0"/>
    <n v="0"/>
    <m/>
    <m/>
    <m/>
    <m/>
    <m/>
    <m/>
    <m/>
    <m/>
    <n v="4"/>
    <s v="3"/>
    <s v="3"/>
    <n v="0"/>
    <n v="0"/>
    <n v="3"/>
    <n v="11.11111111111111"/>
    <n v="0"/>
    <n v="0"/>
    <n v="24"/>
    <n v="88.88888888888889"/>
    <n v="27"/>
  </r>
  <r>
    <s v="debbidelicious"/>
    <s v="debbidelicious"/>
    <m/>
    <m/>
    <m/>
    <m/>
    <m/>
    <m/>
    <m/>
    <m/>
    <s v="No"/>
    <n v="406"/>
    <m/>
    <m/>
    <x v="1"/>
    <d v="2019-02-05T07:05:35.000"/>
    <s v="Time to PAY UP $17TrillðŸ’°ðŸ’µw/%â€¦â€¦ #Slavery  #RAPE #SODOMNY  #Genocide #ATROCITIES  #BLACKCODES #FREEDMANBUREAU  #JIMCROW #WILLYLYNCH #Kkk #SEGREGATION  #PollingTax #Redlining #MASSINCARECERATION  #KillerCops #VRA #GerryMandering #VOTERPURGE #INEQUALITY  400+yrs  #USAAPARTHEIDðŸ‡ºðŸ‡¸ https://t.co/jlOfQCB69J"/>
    <s v="https://twitter.com/nytopinion/status/1092673592943394816"/>
    <s v="twitter.com"/>
    <x v="92"/>
    <m/>
    <s v="http://pbs.twimg.com/profile_images/1085053671711346688/_p_R6_C7_normal.jpg"/>
    <x v="351"/>
    <s v="https://twitter.com/#!/debbidelicious/status/1092680621795803136"/>
    <m/>
    <m/>
    <s v="1092680621795803136"/>
    <m/>
    <b v="0"/>
    <n v="0"/>
    <s v=""/>
    <b v="1"/>
    <s v="en"/>
    <m/>
    <s v="1092673592943394816"/>
    <b v="0"/>
    <n v="0"/>
    <s v=""/>
    <s v="Twitter for iPad"/>
    <b v="0"/>
    <s v="1092680621795803136"/>
    <s v="Tweet"/>
    <n v="0"/>
    <n v="0"/>
    <m/>
    <m/>
    <m/>
    <m/>
    <m/>
    <m/>
    <m/>
    <m/>
    <n v="4"/>
    <s v="3"/>
    <s v="3"/>
    <n v="0"/>
    <n v="0"/>
    <n v="4"/>
    <n v="12.5"/>
    <n v="0"/>
    <n v="0"/>
    <n v="28"/>
    <n v="87.5"/>
    <n v="32"/>
  </r>
  <r>
    <s v="debbidelicious"/>
    <s v="debbidelicious"/>
    <m/>
    <m/>
    <m/>
    <m/>
    <m/>
    <m/>
    <m/>
    <m/>
    <s v="No"/>
    <n v="407"/>
    <m/>
    <m/>
    <x v="1"/>
    <d v="2019-02-15T11:47:23.000"/>
    <s v="400+ yrs of #SLAVERY #GENOCIDE #ATROCITIES #RAPE #SODOYMN  #LYNCHING #BLACKCODES  #JIMCROW  #KKK #FREEDMANBUREAU  #POLLINGTAX #SEGREGATION #MASSINCARCERATION #REDLINING #KillerCOPS  #VRA #GerryMandering #VOTERID #VOTERPURGE_x000a_400+yrs #USAAPARTHEID🇺🇸 #INEQUALITY = #REPATATION _x000a_HR40 https://t.co/a5ZxUWYpsq"/>
    <s v="https://twitter.com/clintsmithiii/status/1096146323064193024"/>
    <s v="twitter.com"/>
    <x v="93"/>
    <m/>
    <s v="http://pbs.twimg.com/profile_images/1085053671711346688/_p_R6_C7_normal.jpg"/>
    <x v="352"/>
    <s v="https://twitter.com/#!/debbidelicious/status/1096375414547759105"/>
    <m/>
    <m/>
    <s v="1096375414547759105"/>
    <m/>
    <b v="0"/>
    <n v="0"/>
    <s v=""/>
    <b v="1"/>
    <s v="en"/>
    <m/>
    <s v="1096146323064193024"/>
    <b v="0"/>
    <n v="0"/>
    <s v=""/>
    <s v="Twitter for iPad"/>
    <b v="0"/>
    <s v="1096375414547759105"/>
    <s v="Tweet"/>
    <n v="0"/>
    <n v="0"/>
    <m/>
    <m/>
    <m/>
    <m/>
    <m/>
    <m/>
    <m/>
    <m/>
    <n v="4"/>
    <s v="3"/>
    <s v="3"/>
    <n v="0"/>
    <n v="0"/>
    <n v="4"/>
    <n v="14.285714285714286"/>
    <n v="0"/>
    <n v="0"/>
    <n v="24"/>
    <n v="85.71428571428571"/>
    <n v="28"/>
  </r>
  <r>
    <s v="debbidelicious"/>
    <s v="debbidelicious"/>
    <m/>
    <m/>
    <m/>
    <m/>
    <m/>
    <m/>
    <m/>
    <m/>
    <s v="No"/>
    <n v="408"/>
    <m/>
    <m/>
    <x v="1"/>
    <d v="2019-02-18T13:54:43.000"/>
    <s v="How 400+YRS UNDER. THE UNITED STATES GOVERNMENT #Policies  #LAWS UNDER #SLAVERY  #Jimcrow  #KKK #POLLTAXES #BlackCodes  #FreedomBureau  #SEGREGATION  #REDLINING. #DISCRIMINATION #VoterPurge  #GERRYMANDERING. #KILLERCOPS  #VRA #GENTRIFICATION  = USAAPARTHEID 🇺🇸_x000a_A FACTOR … H.R.40 https://t.co/PjiKW2IGaB"/>
    <s v="https://twitter.com/davidcayj/status/1097471088370610176"/>
    <s v="twitter.com"/>
    <x v="94"/>
    <m/>
    <s v="http://pbs.twimg.com/profile_images/1085053671711346688/_p_R6_C7_normal.jpg"/>
    <x v="353"/>
    <s v="https://twitter.com/#!/debbidelicious/status/1097494622840991744"/>
    <m/>
    <m/>
    <s v="1097494622840991744"/>
    <m/>
    <b v="0"/>
    <n v="0"/>
    <s v=""/>
    <b v="1"/>
    <s v="en"/>
    <m/>
    <s v="1097471088370610176"/>
    <b v="0"/>
    <n v="0"/>
    <s v=""/>
    <s v="Twitter for iPad"/>
    <b v="0"/>
    <s v="1097494622840991744"/>
    <s v="Tweet"/>
    <n v="0"/>
    <n v="0"/>
    <m/>
    <m/>
    <m/>
    <m/>
    <m/>
    <m/>
    <m/>
    <m/>
    <n v="4"/>
    <s v="3"/>
    <s v="3"/>
    <n v="0"/>
    <n v="0"/>
    <n v="1"/>
    <n v="3.225806451612903"/>
    <n v="0"/>
    <n v="0"/>
    <n v="30"/>
    <n v="96.7741935483871"/>
    <n v="31"/>
  </r>
  <r>
    <s v="rubrikinc"/>
    <s v="rebeccafitzhugh"/>
    <m/>
    <m/>
    <m/>
    <m/>
    <m/>
    <m/>
    <m/>
    <m/>
    <s v="No"/>
    <n v="409"/>
    <m/>
    <m/>
    <x v="0"/>
    <d v="2019-02-12T15:19:02.000"/>
    <s v="The self-service approach to IT can make lifecycle management a challenge. @RebeccaFitzhugh explains how using a modern API-driven solution makes it easier to provision + protect #vRA workloads https://t.co/NcdtuzQa8g https://t.co/APayxNrM6C"/>
    <s v="https://www.rubrik.com/blog/provision-protect-vrealize-rubrik/?utm_source=twitter&amp;utm_medium=organic-social-media"/>
    <s v="rubrik.com"/>
    <x v="1"/>
    <s v="https://pbs.twimg.com/media/DzNvTD8UYAEl7r-.jpg"/>
    <s v="https://pbs.twimg.com/media/DzNvTD8UYAEl7r-.jpg"/>
    <x v="354"/>
    <s v="https://twitter.com/#!/rubrikinc/status/1095341516870934529"/>
    <m/>
    <m/>
    <s v="1095341516870934529"/>
    <m/>
    <b v="0"/>
    <n v="6"/>
    <s v=""/>
    <b v="0"/>
    <s v="en"/>
    <m/>
    <s v=""/>
    <b v="0"/>
    <n v="3"/>
    <s v=""/>
    <s v="Sprout Social"/>
    <b v="0"/>
    <s v="1095341516870934529"/>
    <s v="Tweet"/>
    <n v="0"/>
    <n v="0"/>
    <m/>
    <m/>
    <m/>
    <m/>
    <m/>
    <m/>
    <m/>
    <m/>
    <n v="1"/>
    <s v="11"/>
    <s v="11"/>
    <n v="3"/>
    <n v="10.344827586206897"/>
    <n v="0"/>
    <n v="0"/>
    <n v="0"/>
    <n v="0"/>
    <n v="26"/>
    <n v="89.65517241379311"/>
    <n v="29"/>
  </r>
  <r>
    <s v="edwardpoll"/>
    <s v="rebeccafitzhugh"/>
    <m/>
    <m/>
    <m/>
    <m/>
    <m/>
    <m/>
    <m/>
    <m/>
    <s v="No"/>
    <n v="410"/>
    <m/>
    <m/>
    <x v="0"/>
    <d v="2019-02-14T12:17:00.000"/>
    <s v="RT @rubrikInc: The self-service approach to IT can make lifecycle management a challenge. @RebeccaFitzhugh explains how using a modern API-driven solution makes it easier to provision + protect #vRA workloads https://t.co/u2F7BINJhE https://t.co/pXN6E8kQ5n"/>
    <s v="https://www.rubrik.com/blog/provision-protect-vrealize-rubrik/?utm_source=twitter&amp;utm_medium=organic-social-media https://twitter.com/rubrikInc/status/1095341516870934529/photo/1"/>
    <s v="rubrik.com twitter.com"/>
    <x v="1"/>
    <m/>
    <s v="http://pbs.twimg.com/profile_images/266815071/S1030105_normal.JPG"/>
    <x v="355"/>
    <s v="https://twitter.com/#!/edwardpoll/status/1096020479880638464"/>
    <m/>
    <m/>
    <s v="1096020479880638464"/>
    <m/>
    <b v="0"/>
    <n v="0"/>
    <s v=""/>
    <b v="0"/>
    <s v="en"/>
    <m/>
    <s v=""/>
    <b v="0"/>
    <n v="0"/>
    <s v=""/>
    <s v="Buffer"/>
    <b v="0"/>
    <s v="1096020479880638464"/>
    <s v="Tweet"/>
    <n v="0"/>
    <n v="0"/>
    <m/>
    <m/>
    <m/>
    <m/>
    <m/>
    <m/>
    <m/>
    <m/>
    <n v="1"/>
    <s v="11"/>
    <s v="11"/>
    <m/>
    <m/>
    <m/>
    <m/>
    <m/>
    <m/>
    <m/>
    <m/>
    <m/>
  </r>
  <r>
    <s v="rubrikinc"/>
    <s v="rubrikinc"/>
    <m/>
    <m/>
    <m/>
    <m/>
    <m/>
    <m/>
    <m/>
    <m/>
    <s v="No"/>
    <n v="411"/>
    <m/>
    <m/>
    <x v="1"/>
    <d v="2019-02-13T21:17:01.000"/>
    <s v="Seamlessly integrate #Terraform #vRA #CloudForms and more with Rubrik to make testing, development, or monitoring tasks easier + more efficient. Learn how https://t.co/i8FeXD4VEh #RubrikBuild https://t.co/UbWuIVwfyS"/>
    <s v="https://build.rubrik.com/use-cases/?utm_source=twitter&amp;utm_medium=organic-social-media"/>
    <s v="rubrik.com"/>
    <x v="95"/>
    <s v="https://pbs.twimg.com/media/DzUK1BDWoAAQ_ge.jpg"/>
    <s v="https://pbs.twimg.com/media/DzUK1BDWoAAQ_ge.jpg"/>
    <x v="356"/>
    <s v="https://twitter.com/#!/rubrikinc/status/1095793993839980561"/>
    <m/>
    <m/>
    <s v="1095793993839980561"/>
    <m/>
    <b v="0"/>
    <n v="4"/>
    <s v=""/>
    <b v="0"/>
    <s v="en"/>
    <m/>
    <s v=""/>
    <b v="0"/>
    <n v="2"/>
    <s v=""/>
    <s v="Sprout Social"/>
    <b v="0"/>
    <s v="1095793993839980561"/>
    <s v="Tweet"/>
    <n v="0"/>
    <n v="0"/>
    <m/>
    <m/>
    <m/>
    <m/>
    <m/>
    <m/>
    <m/>
    <m/>
    <n v="2"/>
    <s v="11"/>
    <s v="11"/>
    <n v="2"/>
    <n v="9.090909090909092"/>
    <n v="0"/>
    <n v="0"/>
    <n v="0"/>
    <n v="0"/>
    <n v="20"/>
    <n v="90.9090909090909"/>
    <n v="22"/>
  </r>
  <r>
    <s v="rubrikinc"/>
    <s v="rubrikinc"/>
    <m/>
    <m/>
    <m/>
    <m/>
    <m/>
    <m/>
    <m/>
    <m/>
    <s v="No"/>
    <n v="412"/>
    <m/>
    <m/>
    <x v="1"/>
    <d v="2019-02-16T19:39:01.000"/>
    <s v="Make testing, development, or monitoring tasks easier with seamless #vRA, #CloudForms, and #Terraform integrations. Learn how with #RubrikBuild https://t.co/ME3v4H0FtN https://t.co/h7HjtNTBXS"/>
    <s v="https://build.rubrik.com/use-cases/?utm_source=twitter&amp;utm_medium=organic-social-media"/>
    <s v="rubrik.com"/>
    <x v="96"/>
    <s v="https://pbs.twimg.com/media/DzjRKybXQAEW_t3.jpg"/>
    <s v="https://pbs.twimg.com/media/DzjRKybXQAEW_t3.jpg"/>
    <x v="357"/>
    <s v="https://twitter.com/#!/rubrikinc/status/1096856495076114432"/>
    <m/>
    <m/>
    <s v="1096856495076114432"/>
    <m/>
    <b v="0"/>
    <n v="1"/>
    <s v=""/>
    <b v="0"/>
    <s v="en"/>
    <m/>
    <s v=""/>
    <b v="0"/>
    <n v="1"/>
    <s v=""/>
    <s v="Sprout Social"/>
    <b v="0"/>
    <s v="1096856495076114432"/>
    <s v="Tweet"/>
    <n v="0"/>
    <n v="0"/>
    <m/>
    <m/>
    <m/>
    <m/>
    <m/>
    <m/>
    <m/>
    <m/>
    <n v="2"/>
    <s v="11"/>
    <s v="11"/>
    <n v="2"/>
    <n v="11.11111111111111"/>
    <n v="0"/>
    <n v="0"/>
    <n v="0"/>
    <n v="0"/>
    <n v="16"/>
    <n v="88.88888888888889"/>
    <n v="18"/>
  </r>
  <r>
    <s v="edwardpoll"/>
    <s v="rubrikinc"/>
    <m/>
    <m/>
    <m/>
    <m/>
    <m/>
    <m/>
    <m/>
    <m/>
    <s v="No"/>
    <n v="414"/>
    <m/>
    <m/>
    <x v="0"/>
    <d v="2019-02-18T16:24:00.000"/>
    <s v="RT @rubrikInc: Make testing, development, or monitoring tasks easier with seamless #vRA, #CloudForms, and #Terraform integrations. Learn how with #RubrikBuild https://t.co/fgt8aNnLz2 https://t.co/x0xHAI6Y9V"/>
    <s v="https://build.rubrik.com/use-cases/?utm_source=twitter&amp;utm_medium=organic-social-media https://twitter.com/rubrikInc/status/1096856495076114432/photo/1"/>
    <s v="rubrik.com twitter.com"/>
    <x v="96"/>
    <m/>
    <s v="http://pbs.twimg.com/profile_images/266815071/S1030105_normal.JPG"/>
    <x v="358"/>
    <s v="https://twitter.com/#!/edwardpoll/status/1097532193067491328"/>
    <m/>
    <m/>
    <s v="1097532193067491328"/>
    <m/>
    <b v="0"/>
    <n v="2"/>
    <s v=""/>
    <b v="0"/>
    <s v="en"/>
    <m/>
    <s v=""/>
    <b v="0"/>
    <n v="0"/>
    <s v=""/>
    <s v="Buffer"/>
    <b v="0"/>
    <s v="1097532193067491328"/>
    <s v="Tweet"/>
    <n v="0"/>
    <n v="0"/>
    <m/>
    <m/>
    <m/>
    <m/>
    <m/>
    <m/>
    <m/>
    <m/>
    <n v="2"/>
    <s v="11"/>
    <s v="11"/>
    <n v="2"/>
    <n v="10"/>
    <n v="0"/>
    <n v="0"/>
    <n v="0"/>
    <n v="0"/>
    <n v="18"/>
    <n v="90"/>
    <n v="20"/>
  </r>
  <r>
    <s v="vrealizeauto"/>
    <s v="crns"/>
    <m/>
    <m/>
    <m/>
    <m/>
    <m/>
    <m/>
    <m/>
    <m/>
    <s v="No"/>
    <n v="415"/>
    <m/>
    <m/>
    <x v="0"/>
    <d v="2019-02-15T15:30:08.000"/>
    <s v="Watch this quick video for a sneak-peek behind the doors at @CRNS for how they renewed their IT infrastructure with #vRA, #vROps, and #vRNI: https://t.co/zVnC2taS8k https://t.co/HO8QX3upiC"/>
    <s v="http://r.socialstudio.radian6.com/b9b867c8-02d8-4b9c-bb13-779341f1c3bb"/>
    <s v="radian6.com"/>
    <x v="39"/>
    <s v="https://pbs.twimg.com/media/DzdOnBLVAAAteVP.png"/>
    <s v="https://pbs.twimg.com/media/DzdOnBLVAAAteVP.png"/>
    <x v="359"/>
    <s v="https://twitter.com/#!/vrealizeauto/status/1096431473735987200"/>
    <m/>
    <m/>
    <s v="1096431473735987200"/>
    <m/>
    <b v="0"/>
    <n v="5"/>
    <s v=""/>
    <b v="0"/>
    <s v="en"/>
    <m/>
    <s v=""/>
    <b v="0"/>
    <n v="1"/>
    <s v=""/>
    <s v="Salesforce - Social Studio"/>
    <b v="0"/>
    <s v="1096431473735987200"/>
    <s v="Tweet"/>
    <n v="0"/>
    <n v="0"/>
    <m/>
    <m/>
    <m/>
    <m/>
    <m/>
    <m/>
    <m/>
    <m/>
    <n v="1"/>
    <s v="5"/>
    <s v="5"/>
    <n v="1"/>
    <n v="4"/>
    <n v="1"/>
    <n v="4"/>
    <n v="0"/>
    <n v="0"/>
    <n v="23"/>
    <n v="92"/>
    <n v="25"/>
  </r>
  <r>
    <s v="batuhandemirdal"/>
    <s v="crns"/>
    <m/>
    <m/>
    <m/>
    <m/>
    <m/>
    <m/>
    <m/>
    <m/>
    <s v="No"/>
    <n v="416"/>
    <m/>
    <m/>
    <x v="0"/>
    <d v="2019-02-18T21:44:46.000"/>
    <s v="RT @vRealizeAuto: Watch this quick video for a sneak-peek behind the doors at @CRNS for how they renewed their IT infrastructure with #vRA,…"/>
    <m/>
    <m/>
    <x v="1"/>
    <m/>
    <s v="http://pbs.twimg.com/profile_images/917987072186769409/VqrDPH9w_normal.jpg"/>
    <x v="360"/>
    <s v="https://twitter.com/#!/batuhandemirdal/status/1097612915165806592"/>
    <m/>
    <m/>
    <s v="1097612915165806592"/>
    <m/>
    <b v="0"/>
    <n v="0"/>
    <s v=""/>
    <b v="0"/>
    <s v="en"/>
    <m/>
    <s v=""/>
    <b v="0"/>
    <n v="4"/>
    <s v="1096431473735987200"/>
    <s v="Twitter for Android"/>
    <b v="0"/>
    <s v="1096431473735987200"/>
    <s v="Tweet"/>
    <n v="0"/>
    <n v="0"/>
    <m/>
    <m/>
    <m/>
    <m/>
    <m/>
    <m/>
    <m/>
    <m/>
    <n v="1"/>
    <s v="5"/>
    <s v="5"/>
    <m/>
    <m/>
    <m/>
    <m/>
    <m/>
    <m/>
    <m/>
    <m/>
    <m/>
  </r>
  <r>
    <s v="vrealizeauto"/>
    <s v="vrealizeauto"/>
    <m/>
    <m/>
    <m/>
    <m/>
    <m/>
    <m/>
    <m/>
    <m/>
    <s v="No"/>
    <n v="417"/>
    <m/>
    <m/>
    <x v="1"/>
    <d v="2019-02-05T03:00:03.000"/>
    <s v="What do real users think of #vRA? Hear honest feedback about the solution without vendor bias: https://t.co/vHLnGHAONR"/>
    <s v="http://bit.ly/2REtwu1"/>
    <s v="bit.ly"/>
    <x v="1"/>
    <m/>
    <s v="http://pbs.twimg.com/profile_images/884672543780519937/V1A9oV4E_normal.jpg"/>
    <x v="361"/>
    <s v="https://twitter.com/#!/vrealizeauto/status/1092618830277472256"/>
    <m/>
    <m/>
    <s v="1092618830277472256"/>
    <m/>
    <b v="0"/>
    <n v="6"/>
    <s v=""/>
    <b v="0"/>
    <s v="en"/>
    <m/>
    <s v=""/>
    <b v="0"/>
    <n v="3"/>
    <s v=""/>
    <s v="Salesforce - Social Studio"/>
    <b v="0"/>
    <s v="1092618830277472256"/>
    <s v="Tweet"/>
    <n v="0"/>
    <n v="0"/>
    <m/>
    <m/>
    <m/>
    <m/>
    <m/>
    <m/>
    <m/>
    <m/>
    <n v="4"/>
    <s v="5"/>
    <s v="5"/>
    <n v="1"/>
    <n v="6.25"/>
    <n v="1"/>
    <n v="6.25"/>
    <n v="0"/>
    <n v="0"/>
    <n v="14"/>
    <n v="87.5"/>
    <n v="16"/>
  </r>
  <r>
    <s v="vrealizeauto"/>
    <s v="vrealizeauto"/>
    <m/>
    <m/>
    <m/>
    <m/>
    <m/>
    <m/>
    <m/>
    <m/>
    <s v="No"/>
    <n v="418"/>
    <m/>
    <m/>
    <x v="1"/>
    <d v="2019-02-13T17:32:23.000"/>
    <s v="Did someone say a more developer-friendly experience while creating #vRO and #vRA content? Learn how with Visual Studio Code: https://t.co/DUvTd8VT2p https://t.co/J8mlssV4Od"/>
    <s v="http://r.socialstudio.radian6.com/6ad723c9-838b-4b38-a51f-99342e63ceab"/>
    <s v="radian6.com"/>
    <x v="49"/>
    <s v="https://pbs.twimg.com/tweet_video_thumb/DzTW5aHWoAU2nlW.jpg"/>
    <s v="https://pbs.twimg.com/tweet_video_thumb/DzTW5aHWoAU2nlW.jpg"/>
    <x v="362"/>
    <s v="https://twitter.com/#!/vrealizeauto/status/1095737460854800384"/>
    <m/>
    <m/>
    <s v="1095737460854800384"/>
    <m/>
    <b v="0"/>
    <n v="5"/>
    <s v=""/>
    <b v="0"/>
    <s v="en"/>
    <m/>
    <s v=""/>
    <b v="0"/>
    <n v="0"/>
    <s v=""/>
    <s v="Salesforce - Social Studio"/>
    <b v="0"/>
    <s v="1095737460854800384"/>
    <s v="Tweet"/>
    <n v="0"/>
    <n v="0"/>
    <m/>
    <m/>
    <m/>
    <m/>
    <m/>
    <m/>
    <m/>
    <m/>
    <n v="4"/>
    <s v="5"/>
    <s v="5"/>
    <n v="1"/>
    <n v="5"/>
    <n v="0"/>
    <n v="0"/>
    <n v="0"/>
    <n v="0"/>
    <n v="19"/>
    <n v="95"/>
    <n v="20"/>
  </r>
  <r>
    <s v="vrealizeauto"/>
    <s v="vrealizeauto"/>
    <m/>
    <m/>
    <m/>
    <m/>
    <m/>
    <m/>
    <m/>
    <m/>
    <s v="No"/>
    <n v="419"/>
    <m/>
    <m/>
    <x v="1"/>
    <d v="2019-02-13T21:00:10.000"/>
    <s v="Scale development efficiently with #vRO and #vRA. Here's how: https://t.co/6sqkm22tXu https://t.co/zh1h0toDJB"/>
    <s v="http://r.socialstudio.radian6.com/e9d7fb6a-bcc1-43d7-98d1-c31f08229775"/>
    <s v="radian6.com"/>
    <x v="49"/>
    <s v="https://pbs.twimg.com/media/DzUG-FPV4AA49Ga.png"/>
    <s v="https://pbs.twimg.com/media/DzUG-FPV4AA49Ga.png"/>
    <x v="363"/>
    <s v="https://twitter.com/#!/vrealizeauto/status/1095789753696432131"/>
    <m/>
    <m/>
    <s v="1095789753696432131"/>
    <m/>
    <b v="0"/>
    <n v="4"/>
    <s v=""/>
    <b v="0"/>
    <s v="en"/>
    <m/>
    <s v=""/>
    <b v="0"/>
    <n v="1"/>
    <s v=""/>
    <s v="Salesforce - Social Studio"/>
    <b v="0"/>
    <s v="1095789753696432131"/>
    <s v="Tweet"/>
    <n v="0"/>
    <n v="0"/>
    <m/>
    <m/>
    <m/>
    <m/>
    <m/>
    <m/>
    <m/>
    <m/>
    <n v="4"/>
    <s v="5"/>
    <s v="5"/>
    <n v="1"/>
    <n v="11.11111111111111"/>
    <n v="0"/>
    <n v="0"/>
    <n v="0"/>
    <n v="0"/>
    <n v="8"/>
    <n v="88.88888888888889"/>
    <n v="9"/>
  </r>
  <r>
    <s v="vrealizeauto"/>
    <s v="vrealizeauto"/>
    <m/>
    <m/>
    <m/>
    <m/>
    <m/>
    <m/>
    <m/>
    <m/>
    <s v="No"/>
    <n v="420"/>
    <m/>
    <m/>
    <x v="1"/>
    <d v="2019-02-16T03:00:05.000"/>
    <s v="#vRA is ranked as a top #cloudmanagement tool, but what do real users think of the solution? Here's honest feedback without vendor bias: https://t.co/o2yreNIMA5 https://t.co/DWZyfGISv2"/>
    <s v="http://r.socialstudio.radian6.com/6ab7f28a-f208-4710-88e5-04f8843a940e"/>
    <s v="radian6.com"/>
    <x v="66"/>
    <s v="https://pbs.twimg.com/media/DzfshyKWsAEclQU.jpg"/>
    <s v="https://pbs.twimg.com/media/DzfshyKWsAEclQU.jpg"/>
    <x v="364"/>
    <s v="https://twitter.com/#!/vrealizeauto/status/1096605103946166272"/>
    <m/>
    <m/>
    <s v="1096605103946166272"/>
    <m/>
    <b v="0"/>
    <n v="8"/>
    <s v=""/>
    <b v="0"/>
    <s v="en"/>
    <m/>
    <s v=""/>
    <b v="0"/>
    <n v="3"/>
    <s v=""/>
    <s v="Salesforce - Social Studio"/>
    <b v="0"/>
    <s v="1096605103946166272"/>
    <s v="Tweet"/>
    <n v="0"/>
    <n v="0"/>
    <m/>
    <m/>
    <m/>
    <m/>
    <m/>
    <m/>
    <m/>
    <m/>
    <n v="4"/>
    <s v="5"/>
    <s v="5"/>
    <n v="2"/>
    <n v="8.695652173913043"/>
    <n v="1"/>
    <n v="4.3478260869565215"/>
    <n v="0"/>
    <n v="0"/>
    <n v="20"/>
    <n v="86.95652173913044"/>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6"/>
    <field x="65"/>
    <field x="64"/>
    <field x="22"/>
  </rowFields>
  <rowItems count="179">
    <i>
      <x v="1"/>
    </i>
    <i r="1">
      <x v="8"/>
    </i>
    <i r="2">
      <x v="230"/>
    </i>
    <i r="3">
      <x v="19"/>
    </i>
    <i>
      <x v="4"/>
    </i>
    <i r="1">
      <x v="7"/>
    </i>
    <i r="2">
      <x v="211"/>
    </i>
    <i r="3">
      <x v="19"/>
    </i>
    <i r="1">
      <x v="9"/>
    </i>
    <i r="2">
      <x v="264"/>
    </i>
    <i r="3">
      <x v="2"/>
    </i>
    <i>
      <x v="5"/>
    </i>
    <i r="1">
      <x v="8"/>
    </i>
    <i r="2">
      <x v="225"/>
    </i>
    <i r="3">
      <x v="8"/>
    </i>
    <i>
      <x v="7"/>
    </i>
    <i r="1">
      <x v="1"/>
    </i>
    <i r="2">
      <x v="31"/>
    </i>
    <i r="3">
      <x v="15"/>
    </i>
    <i r="1">
      <x v="2"/>
    </i>
    <i r="2">
      <x v="36"/>
    </i>
    <i r="3">
      <x v="4"/>
    </i>
    <i r="3">
      <x v="8"/>
    </i>
    <i r="3">
      <x v="11"/>
    </i>
    <i r="3">
      <x v="12"/>
    </i>
    <i r="3">
      <x v="14"/>
    </i>
    <i r="3">
      <x v="16"/>
    </i>
    <i r="3">
      <x v="20"/>
    </i>
    <i r="3">
      <x v="22"/>
    </i>
    <i r="3">
      <x v="23"/>
    </i>
    <i r="3">
      <x v="24"/>
    </i>
    <i r="2">
      <x v="37"/>
    </i>
    <i r="3">
      <x v="1"/>
    </i>
    <i r="3">
      <x v="5"/>
    </i>
    <i r="3">
      <x v="20"/>
    </i>
    <i r="3">
      <x v="21"/>
    </i>
    <i r="2">
      <x v="38"/>
    </i>
    <i r="3">
      <x v="3"/>
    </i>
    <i r="3">
      <x v="9"/>
    </i>
    <i r="3">
      <x v="10"/>
    </i>
    <i r="3">
      <x v="14"/>
    </i>
    <i r="3">
      <x v="15"/>
    </i>
    <i r="3">
      <x v="16"/>
    </i>
    <i r="3">
      <x v="17"/>
    </i>
    <i r="3">
      <x v="18"/>
    </i>
    <i r="3">
      <x v="19"/>
    </i>
    <i r="3">
      <x v="20"/>
    </i>
    <i r="3">
      <x v="21"/>
    </i>
    <i r="3">
      <x v="22"/>
    </i>
    <i r="3">
      <x v="23"/>
    </i>
    <i r="3">
      <x v="24"/>
    </i>
    <i r="2">
      <x v="39"/>
    </i>
    <i r="3">
      <x v="1"/>
    </i>
    <i r="3">
      <x v="3"/>
    </i>
    <i r="3">
      <x v="6"/>
    </i>
    <i r="3">
      <x v="7"/>
    </i>
    <i r="3">
      <x v="10"/>
    </i>
    <i r="3">
      <x v="11"/>
    </i>
    <i r="3">
      <x v="12"/>
    </i>
    <i r="3">
      <x v="13"/>
    </i>
    <i r="3">
      <x v="15"/>
    </i>
    <i r="3">
      <x v="19"/>
    </i>
    <i r="3">
      <x v="20"/>
    </i>
    <i r="3">
      <x v="21"/>
    </i>
    <i r="3">
      <x v="22"/>
    </i>
    <i r="3">
      <x v="24"/>
    </i>
    <i r="2">
      <x v="40"/>
    </i>
    <i r="3">
      <x v="1"/>
    </i>
    <i r="3">
      <x v="9"/>
    </i>
    <i r="3">
      <x v="11"/>
    </i>
    <i r="3">
      <x v="12"/>
    </i>
    <i r="3">
      <x v="13"/>
    </i>
    <i r="3">
      <x v="15"/>
    </i>
    <i r="3">
      <x v="16"/>
    </i>
    <i r="3">
      <x v="18"/>
    </i>
    <i r="3">
      <x v="19"/>
    </i>
    <i r="3">
      <x v="23"/>
    </i>
    <i r="3">
      <x v="24"/>
    </i>
    <i r="2">
      <x v="41"/>
    </i>
    <i r="3">
      <x v="1"/>
    </i>
    <i r="3">
      <x v="4"/>
    </i>
    <i r="3">
      <x v="7"/>
    </i>
    <i r="3">
      <x v="12"/>
    </i>
    <i r="3">
      <x v="17"/>
    </i>
    <i r="3">
      <x v="20"/>
    </i>
    <i r="3">
      <x v="24"/>
    </i>
    <i r="2">
      <x v="42"/>
    </i>
    <i r="3">
      <x v="1"/>
    </i>
    <i r="3">
      <x v="4"/>
    </i>
    <i r="3">
      <x v="8"/>
    </i>
    <i r="3">
      <x v="9"/>
    </i>
    <i r="3">
      <x v="13"/>
    </i>
    <i r="3">
      <x v="15"/>
    </i>
    <i r="3">
      <x v="17"/>
    </i>
    <i r="3">
      <x v="18"/>
    </i>
    <i r="2">
      <x v="43"/>
    </i>
    <i r="3">
      <x v="8"/>
    </i>
    <i r="3">
      <x v="14"/>
    </i>
    <i r="3">
      <x v="16"/>
    </i>
    <i r="3">
      <x v="18"/>
    </i>
    <i r="3">
      <x v="19"/>
    </i>
    <i r="3">
      <x v="20"/>
    </i>
    <i r="3">
      <x v="21"/>
    </i>
    <i r="3">
      <x v="22"/>
    </i>
    <i r="3">
      <x v="23"/>
    </i>
    <i r="3">
      <x v="24"/>
    </i>
    <i r="2">
      <x v="44"/>
    </i>
    <i r="3">
      <x v="1"/>
    </i>
    <i r="3">
      <x v="3"/>
    </i>
    <i r="3">
      <x v="4"/>
    </i>
    <i r="3">
      <x v="11"/>
    </i>
    <i r="3">
      <x v="16"/>
    </i>
    <i r="3">
      <x v="17"/>
    </i>
    <i r="3">
      <x v="18"/>
    </i>
    <i r="3">
      <x v="19"/>
    </i>
    <i r="3">
      <x v="20"/>
    </i>
    <i r="3">
      <x v="21"/>
    </i>
    <i r="3">
      <x v="22"/>
    </i>
    <i r="3">
      <x v="23"/>
    </i>
    <i r="3">
      <x v="24"/>
    </i>
    <i r="2">
      <x v="45"/>
    </i>
    <i r="3">
      <x v="1"/>
    </i>
    <i r="3">
      <x v="2"/>
    </i>
    <i r="3">
      <x v="6"/>
    </i>
    <i r="3">
      <x v="8"/>
    </i>
    <i r="3">
      <x v="11"/>
    </i>
    <i r="3">
      <x v="12"/>
    </i>
    <i r="3">
      <x v="13"/>
    </i>
    <i r="3">
      <x v="14"/>
    </i>
    <i r="3">
      <x v="15"/>
    </i>
    <i r="3">
      <x v="17"/>
    </i>
    <i r="3">
      <x v="19"/>
    </i>
    <i r="3">
      <x v="22"/>
    </i>
    <i r="3">
      <x v="23"/>
    </i>
    <i r="3">
      <x v="24"/>
    </i>
    <i r="2">
      <x v="46"/>
    </i>
    <i r="3">
      <x v="3"/>
    </i>
    <i r="3">
      <x v="10"/>
    </i>
    <i r="3">
      <x v="12"/>
    </i>
    <i r="3">
      <x v="14"/>
    </i>
    <i r="3">
      <x v="16"/>
    </i>
    <i r="3">
      <x v="17"/>
    </i>
    <i r="3">
      <x v="18"/>
    </i>
    <i r="3">
      <x v="19"/>
    </i>
    <i r="3">
      <x v="20"/>
    </i>
    <i r="3">
      <x v="21"/>
    </i>
    <i r="3">
      <x v="22"/>
    </i>
    <i r="3">
      <x v="23"/>
    </i>
    <i r="2">
      <x v="47"/>
    </i>
    <i r="3">
      <x v="3"/>
    </i>
    <i r="3">
      <x v="4"/>
    </i>
    <i r="3">
      <x v="9"/>
    </i>
    <i r="3">
      <x v="10"/>
    </i>
    <i r="3">
      <x v="11"/>
    </i>
    <i r="3">
      <x v="12"/>
    </i>
    <i r="3">
      <x v="14"/>
    </i>
    <i r="3">
      <x v="16"/>
    </i>
    <i r="3">
      <x v="18"/>
    </i>
    <i r="3">
      <x v="20"/>
    </i>
    <i r="3">
      <x v="21"/>
    </i>
    <i r="3">
      <x v="24"/>
    </i>
    <i r="2">
      <x v="48"/>
    </i>
    <i r="3">
      <x v="1"/>
    </i>
    <i r="3">
      <x v="4"/>
    </i>
    <i r="3">
      <x v="5"/>
    </i>
    <i r="3">
      <x v="8"/>
    </i>
    <i r="3">
      <x v="10"/>
    </i>
    <i r="3">
      <x v="14"/>
    </i>
    <i r="3">
      <x v="15"/>
    </i>
    <i r="3">
      <x v="18"/>
    </i>
    <i r="3">
      <x v="22"/>
    </i>
    <i r="3">
      <x v="24"/>
    </i>
    <i r="2">
      <x v="49"/>
    </i>
    <i r="3">
      <x v="4"/>
    </i>
    <i r="3">
      <x v="12"/>
    </i>
    <i r="3">
      <x v="14"/>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7">
        <i x="25" s="1"/>
        <i x="13" s="1"/>
        <i x="87" s="1"/>
        <i x="56" s="1"/>
        <i x="24" s="1"/>
        <i x="81" s="1"/>
        <i x="78" s="1"/>
        <i x="12" s="1"/>
        <i x="23" s="1"/>
        <i x="89" s="1"/>
        <i x="88" s="1"/>
        <i x="79" s="1"/>
        <i x="9" s="1"/>
        <i x="82" s="1"/>
        <i x="86" s="1"/>
        <i x="26" s="1"/>
        <i x="4" s="1"/>
        <i x="60" s="1"/>
        <i x="76" s="1"/>
        <i x="37" s="1"/>
        <i x="40" s="1"/>
        <i x="65" s="1"/>
        <i x="68" s="1"/>
        <i x="27" s="1"/>
        <i x="34" s="1"/>
        <i x="38" s="1"/>
        <i x="84" s="1"/>
        <i x="77" s="1"/>
        <i x="2" s="1"/>
        <i x="70" s="1"/>
        <i x="36" s="1"/>
        <i x="71" s="1"/>
        <i x="14" s="1"/>
        <i x="69" s="1"/>
        <i x="15" s="1"/>
        <i x="72" s="1"/>
        <i x="74" s="1"/>
        <i x="18" s="1"/>
        <i x="17" s="1"/>
        <i x="80" s="1"/>
        <i x="85" s="1"/>
        <i x="6" s="1"/>
        <i x="5" s="1"/>
        <i x="94" s="1"/>
        <i x="52" s="1"/>
        <i x="43" s="1"/>
        <i x="21" s="1"/>
        <i x="30" s="1"/>
        <i x="58" s="1"/>
        <i x="59" s="1"/>
        <i x="93" s="1"/>
        <i x="91" s="1"/>
        <i x="92" s="1"/>
        <i x="19" s="1"/>
        <i x="10" s="1"/>
        <i x="46" s="1"/>
        <i x="95" s="1"/>
        <i x="45" s="1"/>
        <i x="29" s="1"/>
        <i x="47" s="1"/>
        <i x="11" s="1"/>
        <i x="90" s="1"/>
        <i x="35" s="1"/>
        <i x="42" s="1"/>
        <i x="67" s="1"/>
        <i x="48" s="1"/>
        <i x="73" s="1"/>
        <i x="64" s="1"/>
        <i x="55" s="1"/>
        <i x="53" s="1"/>
        <i x="1" s="1"/>
        <i x="0" s="1"/>
        <i x="31" s="1"/>
        <i x="28" s="1"/>
        <i x="57" s="1"/>
        <i x="75" s="1"/>
        <i x="96" s="1"/>
        <i x="66" s="1"/>
        <i x="44" s="1"/>
        <i x="7" s="1"/>
        <i x="54" s="1"/>
        <i x="62" s="1"/>
        <i x="83" s="1"/>
        <i x="41" s="1"/>
        <i x="51" s="1"/>
        <i x="63" s="1"/>
        <i x="61" s="1"/>
        <i x="20" s="1"/>
        <i x="39" s="1"/>
        <i x="32" s="1"/>
        <i x="33" s="1"/>
        <i x="50" s="1"/>
        <i x="49" s="1"/>
        <i x="22" s="1"/>
        <i x="16"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1" totalsRowShown="0" headerRowDxfId="492" dataDxfId="491">
  <autoFilter ref="A2:BL421"/>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3" totalsRowShown="0" headerRowDxfId="362" dataDxfId="361">
  <autoFilter ref="A2:C4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4" totalsRowShown="0" headerRowDxfId="439" dataDxfId="438">
  <autoFilter ref="A2:BS33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24" totalsRowShown="0" headerRowDxfId="147" dataDxfId="146">
  <autoFilter ref="A1:G16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27" totalsRowShown="0" headerRowDxfId="138" dataDxfId="137">
  <autoFilter ref="A1:L15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67" totalsRowShown="0" headerRowDxfId="64" dataDxfId="63">
  <autoFilter ref="A2:BL36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396">
  <autoFilter ref="A2:AO3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3" totalsRowShown="0" headerRowDxfId="393" dataDxfId="392">
  <autoFilter ref="A1:C33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J_ISJ/status/971057356237955072" TargetMode="External" /><Relationship Id="rId2" Type="http://schemas.openxmlformats.org/officeDocument/2006/relationships/hyperlink" Target="http://bit.ly/2REtwu1" TargetMode="External" /><Relationship Id="rId3" Type="http://schemas.openxmlformats.org/officeDocument/2006/relationships/hyperlink" Target="https://www.youtube.com/watch?v=d6AbDM7H2LY&amp;feature=youtu.be" TargetMode="External" /><Relationship Id="rId4" Type="http://schemas.openxmlformats.org/officeDocument/2006/relationships/hyperlink" Target="https://twitter.com/DerrickNAACP/status/1092993671966920704" TargetMode="External" /><Relationship Id="rId5" Type="http://schemas.openxmlformats.org/officeDocument/2006/relationships/hyperlink" Target="https://twitter.com/elonmusk/status/1093423297130156033" TargetMode="External" /><Relationship Id="rId6" Type="http://schemas.openxmlformats.org/officeDocument/2006/relationships/hyperlink" Target="https://www.youtube.com/watch?v=-hQeGDSB6Ss&amp;feature=youtu.be" TargetMode="External" /><Relationship Id="rId7" Type="http://schemas.openxmlformats.org/officeDocument/2006/relationships/hyperlink" Target="https://www.youtube.com/watch?v=-hQeGDSB6Ss&amp;feature=youtu.be" TargetMode="External" /><Relationship Id="rId8" Type="http://schemas.openxmlformats.org/officeDocument/2006/relationships/hyperlink" Target="https://www.youtube.com/watch?v=-hQeGDSB6Ss&amp;feature=youtu.be" TargetMode="External" /><Relationship Id="rId9" Type="http://schemas.openxmlformats.org/officeDocument/2006/relationships/hyperlink" Target="https://sivasankar.org/2018/2387/installing-and-configuring-vrealize-automation-vra-7-5-step-by-step-series/" TargetMode="External" /><Relationship Id="rId10" Type="http://schemas.openxmlformats.org/officeDocument/2006/relationships/hyperlink" Target="https://sivasankar.org/2018/2387/installing-and-configuring-vrealize-automation-vra-7-5-step-by-step-series/" TargetMode="External" /><Relationship Id="rId11" Type="http://schemas.openxmlformats.org/officeDocument/2006/relationships/hyperlink" Target="https://sivasankar.org/2018/2387/installing-and-configuring-vrealize-automation-vra-7-5-step-by-step-series/" TargetMode="External" /><Relationship Id="rId12" Type="http://schemas.openxmlformats.org/officeDocument/2006/relationships/hyperlink" Target="https://www.lwv.org/newsroom/press-releases/lwv-texas-joins-lawsuit-combat-voter-suppression#.XFnkgzlg5io.twitter" TargetMode="External" /><Relationship Id="rId13" Type="http://schemas.openxmlformats.org/officeDocument/2006/relationships/hyperlink" Target="https://www.lwv.org/newsroom/press-releases/lwv-texas-joins-lawsuit-combat-voter-suppression#.XFnkgzlg5io.twitter" TargetMode="External" /><Relationship Id="rId14" Type="http://schemas.openxmlformats.org/officeDocument/2006/relationships/hyperlink" Target="https://lnkd.in/d38w533" TargetMode="External" /><Relationship Id="rId15" Type="http://schemas.openxmlformats.org/officeDocument/2006/relationships/hyperlink" Target="https://www.youtube.com/watch?v=LrumfwSXmVE&amp;feature=youtu.be" TargetMode="External" /><Relationship Id="rId16" Type="http://schemas.openxmlformats.org/officeDocument/2006/relationships/hyperlink" Target="https://www.youtube.com/watch?v=LrumfwSXmVE&amp;feature=youtu.be" TargetMode="External" /><Relationship Id="rId17" Type="http://schemas.openxmlformats.org/officeDocument/2006/relationships/hyperlink" Target="https://www.youtube.com/watch?v=QN37HB92RZk&amp;feature=youtu.be" TargetMode="External" /><Relationship Id="rId18" Type="http://schemas.openxmlformats.org/officeDocument/2006/relationships/hyperlink" Target="https://itunes.apple.com/jp/album/it-found-a-voice/299376100" TargetMode="External" /><Relationship Id="rId19" Type="http://schemas.openxmlformats.org/officeDocument/2006/relationships/hyperlink" Target="https://itunes.apple.com/jp/album/it-found-a-voice/299376100" TargetMode="External" /><Relationship Id="rId20" Type="http://schemas.openxmlformats.org/officeDocument/2006/relationships/hyperlink" Target="https://blogs.vmware.com/management/2019/02/blueprinting-expressions-in-cloud-assembly.html" TargetMode="External" /><Relationship Id="rId21" Type="http://schemas.openxmlformats.org/officeDocument/2006/relationships/hyperlink" Target="https://blogs.vmware.com/management/2019/02/blueprinting-expressions-in-cloud-assembly.html" TargetMode="External" /><Relationship Id="rId22" Type="http://schemas.openxmlformats.org/officeDocument/2006/relationships/hyperlink" Target="https://thevra.co.uk/about-us/" TargetMode="External" /><Relationship Id="rId23" Type="http://schemas.openxmlformats.org/officeDocument/2006/relationships/hyperlink" Target="https://twitter.com/kerrywashington/status/1094298945482829824" TargetMode="External" /><Relationship Id="rId24" Type="http://schemas.openxmlformats.org/officeDocument/2006/relationships/hyperlink" Target="https://twitter.com/kerrywashington/status/1094298945482829824" TargetMode="External" /><Relationship Id="rId25" Type="http://schemas.openxmlformats.org/officeDocument/2006/relationships/hyperlink" Target="https://twitter.com/kerrywashington/status/1094298945482829824" TargetMode="External" /><Relationship Id="rId26" Type="http://schemas.openxmlformats.org/officeDocument/2006/relationships/hyperlink" Target="https://twitter.com/justderppp/status/1094441619833577472" TargetMode="External" /><Relationship Id="rId27" Type="http://schemas.openxmlformats.org/officeDocument/2006/relationships/hyperlink" Target="https://twitter.com/justderppp/status/1094441619833577472" TargetMode="External" /><Relationship Id="rId28" Type="http://schemas.openxmlformats.org/officeDocument/2006/relationships/hyperlink" Target="https://twitter.com/TheBainesReport/status/1093918336755351554" TargetMode="External" /><Relationship Id="rId29" Type="http://schemas.openxmlformats.org/officeDocument/2006/relationships/hyperlink" Target="https://twitter.com/Public_Citizen/status/1093192539937693697" TargetMode="External" /><Relationship Id="rId30" Type="http://schemas.openxmlformats.org/officeDocument/2006/relationships/hyperlink" Target="http://r.socialstudio.radian6.com/9d3836c7-6358-4134-91f9-b4c792a7f92f" TargetMode="External" /><Relationship Id="rId31" Type="http://schemas.openxmlformats.org/officeDocument/2006/relationships/hyperlink" Target="https://sivasankar.org/2018/2387/installing-and-configuring-vrealize-automation-vra-7-5-step-by-step-series/" TargetMode="External" /><Relationship Id="rId32" Type="http://schemas.openxmlformats.org/officeDocument/2006/relationships/hyperlink" Target="http://r.socialstudio.radian6.com/1baf5e11-6e9d-4184-9fbb-6958dd57f442" TargetMode="External" /><Relationship Id="rId33" Type="http://schemas.openxmlformats.org/officeDocument/2006/relationships/hyperlink" Target="https://twitter.com/PostEverything/status/1095363496802504704" TargetMode="External" /><Relationship Id="rId34" Type="http://schemas.openxmlformats.org/officeDocument/2006/relationships/hyperlink" Target="https://twitter.com/pableblowfish/status/1095688841921478661" TargetMode="External" /><Relationship Id="rId35" Type="http://schemas.openxmlformats.org/officeDocument/2006/relationships/hyperlink" Target="https://mailchi.mp/0ec4cd6a68d3/vra-jobs-digest-2132019" TargetMode="External" /><Relationship Id="rId36" Type="http://schemas.openxmlformats.org/officeDocument/2006/relationships/hyperlink" Target="https://twitter.com/IGHpdMN/status/1095724565051949056" TargetMode="External" /><Relationship Id="rId37" Type="http://schemas.openxmlformats.org/officeDocument/2006/relationships/hyperlink" Target="https://blog.dellemc.com/en-us/simplify-automate-organizations-data-protection-dell-emc/" TargetMode="External" /><Relationship Id="rId38" Type="http://schemas.openxmlformats.org/officeDocument/2006/relationships/hyperlink" Target="https://twitter.com/eaganpolice/status/1095699640148811777" TargetMode="External" /><Relationship Id="rId39" Type="http://schemas.openxmlformats.org/officeDocument/2006/relationships/hyperlink" Target="https://kb.vmware.com/s/article/60310" TargetMode="External" /><Relationship Id="rId40" Type="http://schemas.openxmlformats.org/officeDocument/2006/relationships/hyperlink" Target="http://bit.ly/2REtwu1" TargetMode="External" /><Relationship Id="rId41" Type="http://schemas.openxmlformats.org/officeDocument/2006/relationships/hyperlink" Target="http://r.socialstudio.radian6.com/e9d7fb6a-bcc1-43d7-98d1-c31f08229775" TargetMode="External" /><Relationship Id="rId42" Type="http://schemas.openxmlformats.org/officeDocument/2006/relationships/hyperlink" Target="http://r.socialstudio.radian6.com/e9d7fb6a-bcc1-43d7-98d1-c31f08229775" TargetMode="External" /><Relationship Id="rId43" Type="http://schemas.openxmlformats.org/officeDocument/2006/relationships/hyperlink" Target="https://twitter.com/SpeakerPelosi/status/1095846547869364224" TargetMode="External" /><Relationship Id="rId44" Type="http://schemas.openxmlformats.org/officeDocument/2006/relationships/hyperlink" Target="https://twitter.com/SpeakerPelosi/status/1095846547869364224" TargetMode="External" /><Relationship Id="rId45" Type="http://schemas.openxmlformats.org/officeDocument/2006/relationships/hyperlink" Target="http://r.socialstudio.radian6.com/e9d7fb6a-bcc1-43d7-98d1-c31f08229775" TargetMode="External" /><Relationship Id="rId46" Type="http://schemas.openxmlformats.org/officeDocument/2006/relationships/hyperlink" Target="https://www.instagram.com/p/Bt6OuxcFsPO/?utm_source=ig_twitter_share&amp;igshid=p3b8jwbd7h65" TargetMode="External" /><Relationship Id="rId47" Type="http://schemas.openxmlformats.org/officeDocument/2006/relationships/hyperlink" Target="https://twitter.com/McClatchyDC/status/1096450995180261376" TargetMode="External" /><Relationship Id="rId48" Type="http://schemas.openxmlformats.org/officeDocument/2006/relationships/hyperlink" Target="https://twitter.com/josecavalheri/status/1096427677332975623" TargetMode="External" /><Relationship Id="rId49" Type="http://schemas.openxmlformats.org/officeDocument/2006/relationships/hyperlink" Target="http://www.snopes.com/politics/ballot/2012fraud.asp" TargetMode="External" /><Relationship Id="rId50" Type="http://schemas.openxmlformats.org/officeDocument/2006/relationships/hyperlink" Target="http://www.snopes.com/politics/ballot/2012fraud.asp" TargetMode="External" /><Relationship Id="rId51" Type="http://schemas.openxmlformats.org/officeDocument/2006/relationships/hyperlink" Target="https://slogm.blogspot.com/2019/01/blog-post.html?spref=tw" TargetMode="External" /><Relationship Id="rId52" Type="http://schemas.openxmlformats.org/officeDocument/2006/relationships/hyperlink" Target="https://blog.dellemc.com/en-us/simplify-automate-organizations-data-protection-dell-emc/" TargetMode="External" /><Relationship Id="rId53" Type="http://schemas.openxmlformats.org/officeDocument/2006/relationships/hyperlink" Target="https://sivasankar.org/2018/2387/installing-and-configuring-vrealize-automation-vra-7-5-step-by-step-series/" TargetMode="External" /><Relationship Id="rId54" Type="http://schemas.openxmlformats.org/officeDocument/2006/relationships/hyperlink" Target="https://lnkd.in/e6JKuCm" TargetMode="External" /><Relationship Id="rId55" Type="http://schemas.openxmlformats.org/officeDocument/2006/relationships/hyperlink" Target="https://www.texastribune.org/2019/02/04/civil-rights-groups-sue-texas-over-voter-citizenship-review/?utm_campaign=trib-social-buttons&amp;utm_source=twitter&amp;utm_medium=social" TargetMode="External" /><Relationship Id="rId56" Type="http://schemas.openxmlformats.org/officeDocument/2006/relationships/hyperlink" Target="https://www.texastribune.org/2019/02/04/civil-rights-groups-sue-texas-over-voter-citizenship-review/?utm_campaign=trib-social-buttons&amp;utm_source=twitter&amp;utm_medium=social" TargetMode="External" /><Relationship Id="rId57" Type="http://schemas.openxmlformats.org/officeDocument/2006/relationships/hyperlink" Target="https://www.texastribune.org/2019/02/08/green-appointees-harsh-introduction-texas-election-politics/?utm_campaign=trib-social-buttons&amp;utm_source=twitter&amp;utm_medium=social" TargetMode="External" /><Relationship Id="rId58" Type="http://schemas.openxmlformats.org/officeDocument/2006/relationships/hyperlink" Target="https://www.lwv.org/newsroom/press-releases/lwv-texas-joins-lawsuit-combat-voter-suppression#.XFnkgzlg5io.twitter" TargetMode="External" /><Relationship Id="rId59" Type="http://schemas.openxmlformats.org/officeDocument/2006/relationships/hyperlink" Target="https://my.lwv.org/texas/naturalized-citizens-voter-registration" TargetMode="External" /><Relationship Id="rId60" Type="http://schemas.openxmlformats.org/officeDocument/2006/relationships/hyperlink" Target="https://www.houstonchronicle.com/opinion/outlook/article/Casey-History-reveals-true-voter-fraud-in-Texas-9954625.php?fbclid=IwAR1rfXymuckqHGcHNhwPVPsRbbOcVe2yS8p9enz0iZR1KizOXe2cUA2LEtM" TargetMode="External" /><Relationship Id="rId61" Type="http://schemas.openxmlformats.org/officeDocument/2006/relationships/hyperlink" Target="https://my.lwv.org/texas/action-alert/support-hr1-people-act" TargetMode="External" /><Relationship Id="rId62" Type="http://schemas.openxmlformats.org/officeDocument/2006/relationships/hyperlink" Target="http://r.socialstudio.radian6.com/e9d7fb6a-bcc1-43d7-98d1-c31f08229775" TargetMode="External" /><Relationship Id="rId63" Type="http://schemas.openxmlformats.org/officeDocument/2006/relationships/hyperlink" Target="https://www.letamericavote.org/" TargetMode="External" /><Relationship Id="rId64" Type="http://schemas.openxmlformats.org/officeDocument/2006/relationships/hyperlink" Target="https://www.letamericavote.org/" TargetMode="External" /><Relationship Id="rId65" Type="http://schemas.openxmlformats.org/officeDocument/2006/relationships/hyperlink" Target="https://www.youtube.com/watch?v=gne9pA5TFBc&amp;feature=youtu.be" TargetMode="External" /><Relationship Id="rId66" Type="http://schemas.openxmlformats.org/officeDocument/2006/relationships/hyperlink" Target="https://www.youtube.com/watch?v=gne9pA5TFBc&amp;feature=youtu.be" TargetMode="External" /><Relationship Id="rId67" Type="http://schemas.openxmlformats.org/officeDocument/2006/relationships/hyperlink" Target="https://www.youtube.com/watch?v=gne9pA5TFBc&amp;feature=youtu.be" TargetMode="External" /><Relationship Id="rId68" Type="http://schemas.openxmlformats.org/officeDocument/2006/relationships/hyperlink" Target="https://twitter.com/stanthonypolice/status/1096986130355011586" TargetMode="External" /><Relationship Id="rId69" Type="http://schemas.openxmlformats.org/officeDocument/2006/relationships/hyperlink" Target="https://thehill.com/homenews/state-watch/430171-federal-judge-rules-mississippi-state-senate-district-violates-voting" TargetMode="External" /><Relationship Id="rId70" Type="http://schemas.openxmlformats.org/officeDocument/2006/relationships/hyperlink" Target="https://thehill.com/homenews/state-watch/430171-federal-judge-rules-mississippi-state-senate-district-violates-voting" TargetMode="External" /><Relationship Id="rId71" Type="http://schemas.openxmlformats.org/officeDocument/2006/relationships/hyperlink" Target="https://thehill.com/homenews/state-watch/430171-federal-judge-rules-mississippi-state-senate-district-violates-voting" TargetMode="External" /><Relationship Id="rId72" Type="http://schemas.openxmlformats.org/officeDocument/2006/relationships/hyperlink" Target="https://m.facebook.com/story.php?story_fbid=2530219620325863&amp;id=274030672611447" TargetMode="External" /><Relationship Id="rId73" Type="http://schemas.openxmlformats.org/officeDocument/2006/relationships/hyperlink" Target="http://gbagbo.et/" TargetMode="External" /><Relationship Id="rId74" Type="http://schemas.openxmlformats.org/officeDocument/2006/relationships/hyperlink" Target="http://gbagbo.et/" TargetMode="External" /><Relationship Id="rId75" Type="http://schemas.openxmlformats.org/officeDocument/2006/relationships/hyperlink" Target="https://m.facebook.com/story.php?story_fbid=2525068060841019&amp;id=274030672611447" TargetMode="External" /><Relationship Id="rId76" Type="http://schemas.openxmlformats.org/officeDocument/2006/relationships/hyperlink" Target="https://m.facebook.com/story.php?story_fbid=2027567880672294&amp;id=523263611102736" TargetMode="External" /><Relationship Id="rId77" Type="http://schemas.openxmlformats.org/officeDocument/2006/relationships/hyperlink" Target="https://twitter.com/JeffreyGuterman/status/1097216612187291650" TargetMode="External" /><Relationship Id="rId78" Type="http://schemas.openxmlformats.org/officeDocument/2006/relationships/hyperlink" Target="https://twitter.com/walshfreedom/status/1092515659026702338" TargetMode="External" /><Relationship Id="rId79" Type="http://schemas.openxmlformats.org/officeDocument/2006/relationships/hyperlink" Target="https://twitter.com/nytopinion/status/1092673592943394816" TargetMode="External" /><Relationship Id="rId80" Type="http://schemas.openxmlformats.org/officeDocument/2006/relationships/hyperlink" Target="https://twitter.com/clintsmithiii/status/1096146323064193024" TargetMode="External" /><Relationship Id="rId81" Type="http://schemas.openxmlformats.org/officeDocument/2006/relationships/hyperlink" Target="https://twitter.com/davidcayj/status/1097471088370610176" TargetMode="External" /><Relationship Id="rId82" Type="http://schemas.openxmlformats.org/officeDocument/2006/relationships/hyperlink" Target="https://www.rubrik.com/blog/provision-protect-vrealize-rubrik/?utm_source=twitter&amp;utm_medium=organic-social-media" TargetMode="External" /><Relationship Id="rId83" Type="http://schemas.openxmlformats.org/officeDocument/2006/relationships/hyperlink" Target="https://build.rubrik.com/use-cases/?utm_source=twitter&amp;utm_medium=organic-social-media" TargetMode="External" /><Relationship Id="rId84" Type="http://schemas.openxmlformats.org/officeDocument/2006/relationships/hyperlink" Target="https://build.rubrik.com/use-cases/?utm_source=twitter&amp;utm_medium=organic-social-media" TargetMode="External" /><Relationship Id="rId85" Type="http://schemas.openxmlformats.org/officeDocument/2006/relationships/hyperlink" Target="http://r.socialstudio.radian6.com/b9b867c8-02d8-4b9c-bb13-779341f1c3bb" TargetMode="External" /><Relationship Id="rId86" Type="http://schemas.openxmlformats.org/officeDocument/2006/relationships/hyperlink" Target="http://bit.ly/2REtwu1" TargetMode="External" /><Relationship Id="rId87" Type="http://schemas.openxmlformats.org/officeDocument/2006/relationships/hyperlink" Target="http://r.socialstudio.radian6.com/6ad723c9-838b-4b38-a51f-99342e63ceab" TargetMode="External" /><Relationship Id="rId88" Type="http://schemas.openxmlformats.org/officeDocument/2006/relationships/hyperlink" Target="http://r.socialstudio.radian6.com/e9d7fb6a-bcc1-43d7-98d1-c31f08229775" TargetMode="External" /><Relationship Id="rId89" Type="http://schemas.openxmlformats.org/officeDocument/2006/relationships/hyperlink" Target="http://r.socialstudio.radian6.com/6ab7f28a-f208-4710-88e5-04f8843a940e" TargetMode="External" /><Relationship Id="rId90" Type="http://schemas.openxmlformats.org/officeDocument/2006/relationships/hyperlink" Target="https://pbs.twimg.com/media/Dy0XqkNXQAA-tbE.jpg" TargetMode="External" /><Relationship Id="rId91" Type="http://schemas.openxmlformats.org/officeDocument/2006/relationships/hyperlink" Target="https://pbs.twimg.com/media/Dy1DcQNWkAMnETS.jpg" TargetMode="External" /><Relationship Id="rId92" Type="http://schemas.openxmlformats.org/officeDocument/2006/relationships/hyperlink" Target="https://pbs.twimg.com/media/Dy1DcQNWkAMnETS.jpg" TargetMode="External" /><Relationship Id="rId93" Type="http://schemas.openxmlformats.org/officeDocument/2006/relationships/hyperlink" Target="https://pbs.twimg.com/media/Dy1DcQNWkAMnETS.jpg" TargetMode="External" /><Relationship Id="rId94" Type="http://schemas.openxmlformats.org/officeDocument/2006/relationships/hyperlink" Target="https://pbs.twimg.com/media/Dy3GsO_UcAAJdvP.jpg" TargetMode="External" /><Relationship Id="rId95" Type="http://schemas.openxmlformats.org/officeDocument/2006/relationships/hyperlink" Target="https://pbs.twimg.com/media/DzFGLYwXcAErCuN.jpg" TargetMode="External" /><Relationship Id="rId96" Type="http://schemas.openxmlformats.org/officeDocument/2006/relationships/hyperlink" Target="https://pbs.twimg.com/media/DzG61CaWsAAdvny.jpg" TargetMode="External" /><Relationship Id="rId97" Type="http://schemas.openxmlformats.org/officeDocument/2006/relationships/hyperlink" Target="https://pbs.twimg.com/media/Dy4X6FyW0AAxxRs.png" TargetMode="External" /><Relationship Id="rId98" Type="http://schemas.openxmlformats.org/officeDocument/2006/relationships/hyperlink" Target="https://pbs.twimg.com/media/DzOGfHHVAAAnTbx.jpg" TargetMode="External" /><Relationship Id="rId99" Type="http://schemas.openxmlformats.org/officeDocument/2006/relationships/hyperlink" Target="https://pbs.twimg.com/media/Dy1DcQNWkAMnETS.jpg" TargetMode="External" /><Relationship Id="rId100" Type="http://schemas.openxmlformats.org/officeDocument/2006/relationships/hyperlink" Target="https://pbs.twimg.com/media/DzQM62QWsAI0BTj.jpg" TargetMode="External" /><Relationship Id="rId101" Type="http://schemas.openxmlformats.org/officeDocument/2006/relationships/hyperlink" Target="https://pbs.twimg.com/media/DzS3VzJUwAU4yHX.jpg" TargetMode="External" /><Relationship Id="rId102" Type="http://schemas.openxmlformats.org/officeDocument/2006/relationships/hyperlink" Target="https://pbs.twimg.com/media/DzS3VzJUwAU4yHX.jpg" TargetMode="External" /><Relationship Id="rId103" Type="http://schemas.openxmlformats.org/officeDocument/2006/relationships/hyperlink" Target="https://pbs.twimg.com/media/BR5EM9ACcAERMhb.jpg" TargetMode="External" /><Relationship Id="rId104" Type="http://schemas.openxmlformats.org/officeDocument/2006/relationships/hyperlink" Target="https://pbs.twimg.com/ext_tw_video_thumb/1095800241457029120/pu/img/BixE9ldl2Ru3Vvh6.jpg" TargetMode="External" /><Relationship Id="rId105" Type="http://schemas.openxmlformats.org/officeDocument/2006/relationships/hyperlink" Target="https://pbs.twimg.com/media/DzTINlQV4AAfOC_.jpg" TargetMode="External" /><Relationship Id="rId106" Type="http://schemas.openxmlformats.org/officeDocument/2006/relationships/hyperlink" Target="https://pbs.twimg.com/media/DzUAHzqVAAAmIP_.jpg" TargetMode="External" /><Relationship Id="rId107" Type="http://schemas.openxmlformats.org/officeDocument/2006/relationships/hyperlink" Target="https://pbs.twimg.com/media/DzS3VzJUwAU4yHX.jpg" TargetMode="External" /><Relationship Id="rId108" Type="http://schemas.openxmlformats.org/officeDocument/2006/relationships/hyperlink" Target="https://pbs.twimg.com/ext_tw_video_thumb/1095800241457029120/pu/img/BixE9ldl2Ru3Vvh6.jpg" TargetMode="External" /><Relationship Id="rId109" Type="http://schemas.openxmlformats.org/officeDocument/2006/relationships/hyperlink" Target="https://pbs.twimg.com/media/DzUpH7zUUAEwGiN.jpg" TargetMode="External" /><Relationship Id="rId110" Type="http://schemas.openxmlformats.org/officeDocument/2006/relationships/hyperlink" Target="https://pbs.twimg.com/media/DzW_wqnVYAAv_PN.jpg" TargetMode="External" /><Relationship Id="rId111" Type="http://schemas.openxmlformats.org/officeDocument/2006/relationships/hyperlink" Target="https://pbs.twimg.com/media/DzUG-FPV4AA49Ga.png" TargetMode="External" /><Relationship Id="rId112" Type="http://schemas.openxmlformats.org/officeDocument/2006/relationships/hyperlink" Target="https://pbs.twimg.com/media/DzUG-FPV4AA49Ga.png" TargetMode="External" /><Relationship Id="rId113" Type="http://schemas.openxmlformats.org/officeDocument/2006/relationships/hyperlink" Target="https://pbs.twimg.com/media/Dzb5f_lWoAAX1Qo.jpg" TargetMode="External" /><Relationship Id="rId114" Type="http://schemas.openxmlformats.org/officeDocument/2006/relationships/hyperlink" Target="https://pbs.twimg.com/media/DzUG-FPV4AA49Ga.png" TargetMode="External" /><Relationship Id="rId115" Type="http://schemas.openxmlformats.org/officeDocument/2006/relationships/hyperlink" Target="https://pbs.twimg.com/tweet_video_thumb/DzePaAlW0AIPbb6.jpg" TargetMode="External" /><Relationship Id="rId116" Type="http://schemas.openxmlformats.org/officeDocument/2006/relationships/hyperlink" Target="https://pbs.twimg.com/tweet_video_thumb/DzePaAlW0AIPbb6.jpg" TargetMode="External" /><Relationship Id="rId117" Type="http://schemas.openxmlformats.org/officeDocument/2006/relationships/hyperlink" Target="https://pbs.twimg.com/tweet_video_thumb/DzePaAlW0AIPbb6.jpg" TargetMode="External" /><Relationship Id="rId118" Type="http://schemas.openxmlformats.org/officeDocument/2006/relationships/hyperlink" Target="https://pbs.twimg.com/tweet_video_thumb/DzePaAlW0AIPbb6.jpg" TargetMode="External" /><Relationship Id="rId119" Type="http://schemas.openxmlformats.org/officeDocument/2006/relationships/hyperlink" Target="https://pbs.twimg.com/tweet_video_thumb/DzePaAlW0AIPbb6.jpg" TargetMode="External" /><Relationship Id="rId120" Type="http://schemas.openxmlformats.org/officeDocument/2006/relationships/hyperlink" Target="https://pbs.twimg.com/tweet_video_thumb/DzePaAlW0AIPbb6.jpg" TargetMode="External" /><Relationship Id="rId121" Type="http://schemas.openxmlformats.org/officeDocument/2006/relationships/hyperlink" Target="https://pbs.twimg.com/tweet_video_thumb/DzePaAlW0AIPbb6.jpg" TargetMode="External" /><Relationship Id="rId122" Type="http://schemas.openxmlformats.org/officeDocument/2006/relationships/hyperlink" Target="https://pbs.twimg.com/tweet_video_thumb/DzePaAlW0AIPbb6.jpg" TargetMode="External" /><Relationship Id="rId123" Type="http://schemas.openxmlformats.org/officeDocument/2006/relationships/hyperlink" Target="https://pbs.twimg.com/media/DzezkLzX4AMcI20.jpg" TargetMode="External" /><Relationship Id="rId124" Type="http://schemas.openxmlformats.org/officeDocument/2006/relationships/hyperlink" Target="https://pbs.twimg.com/media/DzezkLzX4AMcI20.jpg" TargetMode="External" /><Relationship Id="rId125" Type="http://schemas.openxmlformats.org/officeDocument/2006/relationships/hyperlink" Target="https://pbs.twimg.com/media/DzezkLzX4AMcI20.jpg" TargetMode="External" /><Relationship Id="rId126" Type="http://schemas.openxmlformats.org/officeDocument/2006/relationships/hyperlink" Target="https://pbs.twimg.com/media/CojYZyxUEAEC1au.jpg" TargetMode="External" /><Relationship Id="rId127" Type="http://schemas.openxmlformats.org/officeDocument/2006/relationships/hyperlink" Target="https://pbs.twimg.com/media/DzOonIxUcAAwOTg.jpg" TargetMode="External" /><Relationship Id="rId128" Type="http://schemas.openxmlformats.org/officeDocument/2006/relationships/hyperlink" Target="https://pbs.twimg.com/media/Dy1DcQNWkAMnETS.jpg" TargetMode="External" /><Relationship Id="rId129" Type="http://schemas.openxmlformats.org/officeDocument/2006/relationships/hyperlink" Target="https://pbs.twimg.com/media/CswtrLPXEAEUtC5.jpg" TargetMode="External" /><Relationship Id="rId130" Type="http://schemas.openxmlformats.org/officeDocument/2006/relationships/hyperlink" Target="https://pbs.twimg.com/media/DzdxI5nW0AAHD73.jpg" TargetMode="External" /><Relationship Id="rId131" Type="http://schemas.openxmlformats.org/officeDocument/2006/relationships/hyperlink" Target="https://pbs.twimg.com/media/DziTtlDXgAEewQ-.png" TargetMode="External" /><Relationship Id="rId132" Type="http://schemas.openxmlformats.org/officeDocument/2006/relationships/hyperlink" Target="https://pbs.twimg.com/tweet_video_thumb/DzePaAlW0AIPbb6.jpg" TargetMode="External" /><Relationship Id="rId133" Type="http://schemas.openxmlformats.org/officeDocument/2006/relationships/hyperlink" Target="https://pbs.twimg.com/media/DzUG-FPV4AA49Ga.png" TargetMode="External" /><Relationship Id="rId134" Type="http://schemas.openxmlformats.org/officeDocument/2006/relationships/hyperlink" Target="https://pbs.twimg.com/media/DHAugBKUQAAZVfe.jpg" TargetMode="External" /><Relationship Id="rId135" Type="http://schemas.openxmlformats.org/officeDocument/2006/relationships/hyperlink" Target="https://pbs.twimg.com/ext_tw_video_thumb/1096816673619886081/pu/img/7ryhQ5JkMTeqeBbZ.jpg" TargetMode="External" /><Relationship Id="rId136" Type="http://schemas.openxmlformats.org/officeDocument/2006/relationships/hyperlink" Target="https://pbs.twimg.com/media/Dy4IiFkX0AMMbxj.jpg" TargetMode="External" /><Relationship Id="rId137" Type="http://schemas.openxmlformats.org/officeDocument/2006/relationships/hyperlink" Target="https://pbs.twimg.com/media/Dy4QsJbWsAAp1YP.jpg" TargetMode="External" /><Relationship Id="rId138" Type="http://schemas.openxmlformats.org/officeDocument/2006/relationships/hyperlink" Target="https://pbs.twimg.com/media/DzHBTt9WwAAKIAB.jpg" TargetMode="External" /><Relationship Id="rId139" Type="http://schemas.openxmlformats.org/officeDocument/2006/relationships/hyperlink" Target="https://pbs.twimg.com/media/DzMEGm3X4AAaPcC.jpg" TargetMode="External" /><Relationship Id="rId140" Type="http://schemas.openxmlformats.org/officeDocument/2006/relationships/hyperlink" Target="https://pbs.twimg.com/media/DzG2mEZWkAA5PJe.jpg" TargetMode="External" /><Relationship Id="rId141" Type="http://schemas.openxmlformats.org/officeDocument/2006/relationships/hyperlink" Target="https://pbs.twimg.com/media/DzPcUAqXgAYf_pp.jpg" TargetMode="External" /><Relationship Id="rId142" Type="http://schemas.openxmlformats.org/officeDocument/2006/relationships/hyperlink" Target="https://pbs.twimg.com/media/DzTisEHWoAk9X7a.jpg" TargetMode="External" /><Relationship Id="rId143" Type="http://schemas.openxmlformats.org/officeDocument/2006/relationships/hyperlink" Target="https://pbs.twimg.com/media/Dyyn316WkAAXM9E.jpg" TargetMode="External" /><Relationship Id="rId144" Type="http://schemas.openxmlformats.org/officeDocument/2006/relationships/hyperlink" Target="https://pbs.twimg.com/media/Dy9Vl8PWoAA1Cu-.jpg" TargetMode="External" /><Relationship Id="rId145" Type="http://schemas.openxmlformats.org/officeDocument/2006/relationships/hyperlink" Target="https://pbs.twimg.com/media/DzDsJQWX4AEgf_0.jpg" TargetMode="External" /><Relationship Id="rId146" Type="http://schemas.openxmlformats.org/officeDocument/2006/relationships/hyperlink" Target="https://pbs.twimg.com/media/DzZ0anPXcAADupq.jpg" TargetMode="External" /><Relationship Id="rId147" Type="http://schemas.openxmlformats.org/officeDocument/2006/relationships/hyperlink" Target="https://pbs.twimg.com/media/DzhJBVmX0AAPIiU.jpg" TargetMode="External" /><Relationship Id="rId148" Type="http://schemas.openxmlformats.org/officeDocument/2006/relationships/hyperlink" Target="https://pbs.twimg.com/media/DzpOhexWwAcEi84.jpg" TargetMode="External" /><Relationship Id="rId149" Type="http://schemas.openxmlformats.org/officeDocument/2006/relationships/hyperlink" Target="https://pbs.twimg.com/media/DyrFdrLX4AE4YXN.jpg" TargetMode="External" /><Relationship Id="rId150" Type="http://schemas.openxmlformats.org/officeDocument/2006/relationships/hyperlink" Target="https://pbs.twimg.com/media/Dyyn316WkAAXM9E.jpg" TargetMode="External" /><Relationship Id="rId151" Type="http://schemas.openxmlformats.org/officeDocument/2006/relationships/hyperlink" Target="https://pbs.twimg.com/media/Dy9Vl8PWoAA1Cu-.jpg" TargetMode="External" /><Relationship Id="rId152" Type="http://schemas.openxmlformats.org/officeDocument/2006/relationships/hyperlink" Target="https://pbs.twimg.com/media/DzG2mEZWkAA5PJe.jpg" TargetMode="External" /><Relationship Id="rId153" Type="http://schemas.openxmlformats.org/officeDocument/2006/relationships/hyperlink" Target="https://pbs.twimg.com/media/DzMEGm3X4AAaPcC.jpg" TargetMode="External" /><Relationship Id="rId154" Type="http://schemas.openxmlformats.org/officeDocument/2006/relationships/hyperlink" Target="https://pbs.twimg.com/media/DzPcUAqXgAYf_pp.jpg" TargetMode="External" /><Relationship Id="rId155" Type="http://schemas.openxmlformats.org/officeDocument/2006/relationships/hyperlink" Target="https://pbs.twimg.com/media/Dzg9MtxXQAETB_k.jpg" TargetMode="External" /><Relationship Id="rId156" Type="http://schemas.openxmlformats.org/officeDocument/2006/relationships/hyperlink" Target="https://pbs.twimg.com/media/DzhJBVmX0AAPIiU.jpg" TargetMode="External" /><Relationship Id="rId157" Type="http://schemas.openxmlformats.org/officeDocument/2006/relationships/hyperlink" Target="https://pbs.twimg.com/media/DzhaiwbX4AE5ybH.jpg" TargetMode="External" /><Relationship Id="rId158" Type="http://schemas.openxmlformats.org/officeDocument/2006/relationships/hyperlink" Target="https://pbs.twimg.com/media/DzpOhexWwAcEi84.jpg" TargetMode="External" /><Relationship Id="rId159" Type="http://schemas.openxmlformats.org/officeDocument/2006/relationships/hyperlink" Target="https://pbs.twimg.com/media/Dyv_kMYXgAU_LVS.jpg" TargetMode="External" /><Relationship Id="rId160" Type="http://schemas.openxmlformats.org/officeDocument/2006/relationships/hyperlink" Target="https://pbs.twimg.com/media/Dy0jmV9XQAAsDqE.jpg" TargetMode="External" /><Relationship Id="rId161" Type="http://schemas.openxmlformats.org/officeDocument/2006/relationships/hyperlink" Target="https://pbs.twimg.com/media/Dy66Gu6W0AItAQ6.jpg" TargetMode="External" /><Relationship Id="rId162" Type="http://schemas.openxmlformats.org/officeDocument/2006/relationships/hyperlink" Target="https://pbs.twimg.com/media/Dy7EUnmX0AIaO0y.jpg" TargetMode="External" /><Relationship Id="rId163" Type="http://schemas.openxmlformats.org/officeDocument/2006/relationships/hyperlink" Target="https://pbs.twimg.com/media/Dy9X4THXgAAc8EV.jpg" TargetMode="External" /><Relationship Id="rId164" Type="http://schemas.openxmlformats.org/officeDocument/2006/relationships/hyperlink" Target="https://pbs.twimg.com/media/DzCsdb-W0AUAVdy.jpg" TargetMode="External" /><Relationship Id="rId165" Type="http://schemas.openxmlformats.org/officeDocument/2006/relationships/hyperlink" Target="https://pbs.twimg.com/media/DzIBaxdW0AEijsH.jpg" TargetMode="External" /><Relationship Id="rId166" Type="http://schemas.openxmlformats.org/officeDocument/2006/relationships/hyperlink" Target="https://pbs.twimg.com/media/DzJC7n9WsAI0rKO.jpg" TargetMode="External" /><Relationship Id="rId167" Type="http://schemas.openxmlformats.org/officeDocument/2006/relationships/hyperlink" Target="https://pbs.twimg.com/media/DzNYkG7XgAApBeF.jpg" TargetMode="External" /><Relationship Id="rId168" Type="http://schemas.openxmlformats.org/officeDocument/2006/relationships/hyperlink" Target="https://pbs.twimg.com/media/DzTVwJuXQAEFMew.jpg" TargetMode="External" /><Relationship Id="rId169" Type="http://schemas.openxmlformats.org/officeDocument/2006/relationships/hyperlink" Target="https://pbs.twimg.com/media/DzTgaJbW0AEkq1j.jpg" TargetMode="External" /><Relationship Id="rId170" Type="http://schemas.openxmlformats.org/officeDocument/2006/relationships/hyperlink" Target="https://pbs.twimg.com/media/DzXWnvUWwAUTxsT.jpg" TargetMode="External" /><Relationship Id="rId171" Type="http://schemas.openxmlformats.org/officeDocument/2006/relationships/hyperlink" Target="https://pbs.twimg.com/media/DzNvTD8UYAEl7r-.jpg" TargetMode="External" /><Relationship Id="rId172" Type="http://schemas.openxmlformats.org/officeDocument/2006/relationships/hyperlink" Target="https://pbs.twimg.com/media/DzUK1BDWoAAQ_ge.jpg" TargetMode="External" /><Relationship Id="rId173" Type="http://schemas.openxmlformats.org/officeDocument/2006/relationships/hyperlink" Target="https://pbs.twimg.com/media/DzjRKybXQAEW_t3.jpg" TargetMode="External" /><Relationship Id="rId174" Type="http://schemas.openxmlformats.org/officeDocument/2006/relationships/hyperlink" Target="https://pbs.twimg.com/media/DzdOnBLVAAAteVP.png" TargetMode="External" /><Relationship Id="rId175" Type="http://schemas.openxmlformats.org/officeDocument/2006/relationships/hyperlink" Target="https://pbs.twimg.com/tweet_video_thumb/DzTW5aHWoAU2nlW.jpg" TargetMode="External" /><Relationship Id="rId176" Type="http://schemas.openxmlformats.org/officeDocument/2006/relationships/hyperlink" Target="https://pbs.twimg.com/media/DzUG-FPV4AA49Ga.png" TargetMode="External" /><Relationship Id="rId177" Type="http://schemas.openxmlformats.org/officeDocument/2006/relationships/hyperlink" Target="https://pbs.twimg.com/media/DzfshyKWsAEclQU.jpg" TargetMode="External" /><Relationship Id="rId178" Type="http://schemas.openxmlformats.org/officeDocument/2006/relationships/hyperlink" Target="http://pbs.twimg.com/profile_images/643527686078504960/u1k_5vkI_normal.jpg" TargetMode="External" /><Relationship Id="rId179" Type="http://schemas.openxmlformats.org/officeDocument/2006/relationships/hyperlink" Target="http://pbs.twimg.com/profile_images/797063724754436096/ookwE9v9_normal.jpg" TargetMode="External" /><Relationship Id="rId180" Type="http://schemas.openxmlformats.org/officeDocument/2006/relationships/hyperlink" Target="http://pbs.twimg.com/profile_images/938877709349990400/rUFtqN8Y_normal.jpg" TargetMode="External" /><Relationship Id="rId181" Type="http://schemas.openxmlformats.org/officeDocument/2006/relationships/hyperlink" Target="http://pbs.twimg.com/profile_images/792740006909480960/LpN0IMir_normal.jpg" TargetMode="External" /><Relationship Id="rId182" Type="http://schemas.openxmlformats.org/officeDocument/2006/relationships/hyperlink" Target="http://pbs.twimg.com/profile_images/792740006909480960/LpN0IMir_normal.jpg" TargetMode="External" /><Relationship Id="rId183" Type="http://schemas.openxmlformats.org/officeDocument/2006/relationships/hyperlink" Target="http://pbs.twimg.com/profile_images/1096119446370828288/XNV7R0he_normal.png" TargetMode="External" /><Relationship Id="rId184" Type="http://schemas.openxmlformats.org/officeDocument/2006/relationships/hyperlink" Target="http://pbs.twimg.com/profile_images/1096119446370828288/XNV7R0he_normal.png" TargetMode="External" /><Relationship Id="rId185" Type="http://schemas.openxmlformats.org/officeDocument/2006/relationships/hyperlink" Target="http://pbs.twimg.com/profile_images/1091502500035743745/ctKtcpVW_normal.jpg" TargetMode="External" /><Relationship Id="rId186" Type="http://schemas.openxmlformats.org/officeDocument/2006/relationships/hyperlink" Target="http://pbs.twimg.com/profile_images/651216379870253056/yU6cJnH__normal.jpg" TargetMode="External" /><Relationship Id="rId187" Type="http://schemas.openxmlformats.org/officeDocument/2006/relationships/hyperlink" Target="http://pbs.twimg.com/profile_images/1042115089267085312/uUe3E6Er_normal.jpg" TargetMode="External" /><Relationship Id="rId188" Type="http://schemas.openxmlformats.org/officeDocument/2006/relationships/hyperlink" Target="http://pbs.twimg.com/profile_images/378800000451505954/e5588fd34207fe546f41a6894d9d0b1b_normal.jpeg" TargetMode="External" /><Relationship Id="rId189" Type="http://schemas.openxmlformats.org/officeDocument/2006/relationships/hyperlink" Target="http://pbs.twimg.com/profile_images/1091008510320672768/cDMNuSJS_normal.jpg" TargetMode="External" /><Relationship Id="rId190" Type="http://schemas.openxmlformats.org/officeDocument/2006/relationships/hyperlink" Target="http://pbs.twimg.com/profile_images/847492708482428929/Fo2Bs1Bi_normal.jpg" TargetMode="External" /><Relationship Id="rId191" Type="http://schemas.openxmlformats.org/officeDocument/2006/relationships/hyperlink" Target="http://pbs.twimg.com/profile_images/1082093799499804675/WWpNUQXW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090039533402492930/vq-fbbj4_normal.jpg" TargetMode="External" /><Relationship Id="rId194" Type="http://schemas.openxmlformats.org/officeDocument/2006/relationships/hyperlink" Target="http://pbs.twimg.com/profile_images/727343858451943424/rMjlIegK_normal.jpg" TargetMode="External" /><Relationship Id="rId195" Type="http://schemas.openxmlformats.org/officeDocument/2006/relationships/hyperlink" Target="http://pbs.twimg.com/profile_images/1070606884456026114/ebOSIyvl_normal.jpg" TargetMode="External" /><Relationship Id="rId196" Type="http://schemas.openxmlformats.org/officeDocument/2006/relationships/hyperlink" Target="http://pbs.twimg.com/profile_images/1088694532051484672/4GFInyQf_normal.jpg" TargetMode="External" /><Relationship Id="rId197" Type="http://schemas.openxmlformats.org/officeDocument/2006/relationships/hyperlink" Target="http://pbs.twimg.com/profile_images/442045377412616192/DVAc-WFW_normal.jpeg" TargetMode="External" /><Relationship Id="rId198" Type="http://schemas.openxmlformats.org/officeDocument/2006/relationships/hyperlink" Target="http://pbs.twimg.com/profile_images/1038310443679330305/t4vXa3ST_normal.jpg" TargetMode="External" /><Relationship Id="rId199" Type="http://schemas.openxmlformats.org/officeDocument/2006/relationships/hyperlink" Target="http://pbs.twimg.com/profile_images/1038310443679330305/t4vXa3ST_normal.jpg" TargetMode="External" /><Relationship Id="rId200" Type="http://schemas.openxmlformats.org/officeDocument/2006/relationships/hyperlink" Target="http://pbs.twimg.com/profile_images/807960810274324480/DAlmnim1_normal.jpg" TargetMode="External" /><Relationship Id="rId201" Type="http://schemas.openxmlformats.org/officeDocument/2006/relationships/hyperlink" Target="http://pbs.twimg.com/profile_images/807960810274324480/DAlmnim1_normal.jpg" TargetMode="External" /><Relationship Id="rId202" Type="http://schemas.openxmlformats.org/officeDocument/2006/relationships/hyperlink" Target="http://pbs.twimg.com/profile_images/1069596809939447808/YohlfPyy_normal.jpg" TargetMode="External" /><Relationship Id="rId203" Type="http://schemas.openxmlformats.org/officeDocument/2006/relationships/hyperlink" Target="http://pbs.twimg.com/profile_images/825817308073492481/WmGV0hSp_normal.jpg" TargetMode="External" /><Relationship Id="rId204" Type="http://schemas.openxmlformats.org/officeDocument/2006/relationships/hyperlink" Target="http://pbs.twimg.com/profile_images/858144554213675008/AndUVzKz_normal.jpg" TargetMode="External" /><Relationship Id="rId205" Type="http://schemas.openxmlformats.org/officeDocument/2006/relationships/hyperlink" Target="http://pbs.twimg.com/profile_images/839931026784686080/AnttZalF_normal.jpg" TargetMode="External" /><Relationship Id="rId206" Type="http://schemas.openxmlformats.org/officeDocument/2006/relationships/hyperlink" Target="http://pbs.twimg.com/profile_images/977913939559411712/thWhWNDg_normal.jpg" TargetMode="External" /><Relationship Id="rId207" Type="http://schemas.openxmlformats.org/officeDocument/2006/relationships/hyperlink" Target="http://pbs.twimg.com/profile_images/1011528377231081472/S30t4Ufz_normal.jpg" TargetMode="External" /><Relationship Id="rId208" Type="http://schemas.openxmlformats.org/officeDocument/2006/relationships/hyperlink" Target="http://pbs.twimg.com/profile_images/1034814335275728896/oijiEleF_normal.jpg" TargetMode="External" /><Relationship Id="rId209" Type="http://schemas.openxmlformats.org/officeDocument/2006/relationships/hyperlink" Target="http://pbs.twimg.com/profile_images/816749472684224512/bx9tnlM1_normal.jpg" TargetMode="External" /><Relationship Id="rId210" Type="http://schemas.openxmlformats.org/officeDocument/2006/relationships/hyperlink" Target="http://pbs.twimg.com/profile_images/1091341074906390528/56ePIiKx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799359575766003714/KRlnBDsz_normal.jpg" TargetMode="External" /><Relationship Id="rId213" Type="http://schemas.openxmlformats.org/officeDocument/2006/relationships/hyperlink" Target="http://pbs.twimg.com/profile_images/724671790308569089/2SFifiKS_normal.jpg" TargetMode="External" /><Relationship Id="rId214" Type="http://schemas.openxmlformats.org/officeDocument/2006/relationships/hyperlink" Target="http://pbs.twimg.com/profile_images/1902848067/LGsMom_normal.jpg" TargetMode="External" /><Relationship Id="rId215" Type="http://schemas.openxmlformats.org/officeDocument/2006/relationships/hyperlink" Target="http://pbs.twimg.com/profile_images/841063207594790912/GkqEOjwE_normal.jpg" TargetMode="External" /><Relationship Id="rId216" Type="http://schemas.openxmlformats.org/officeDocument/2006/relationships/hyperlink" Target="http://pbs.twimg.com/profile_images/823517336347021313/o39RC21y_normal.jpg" TargetMode="External" /><Relationship Id="rId217" Type="http://schemas.openxmlformats.org/officeDocument/2006/relationships/hyperlink" Target="http://pbs.twimg.com/profile_images/933430854419873794/Jx31WPty_normal.jpg" TargetMode="External" /><Relationship Id="rId218" Type="http://schemas.openxmlformats.org/officeDocument/2006/relationships/hyperlink" Target="http://pbs.twimg.com/profile_images/858073700733562880/0J0TO-gH_normal.jpg" TargetMode="External" /><Relationship Id="rId219" Type="http://schemas.openxmlformats.org/officeDocument/2006/relationships/hyperlink" Target="http://pbs.twimg.com/profile_images/909038262643253248/v8_sc34__normal.jpg" TargetMode="External" /><Relationship Id="rId220" Type="http://schemas.openxmlformats.org/officeDocument/2006/relationships/hyperlink" Target="http://pbs.twimg.com/profile_images/785486263231057922/_0vy-eZv_normal.jpg" TargetMode="External" /><Relationship Id="rId221" Type="http://schemas.openxmlformats.org/officeDocument/2006/relationships/hyperlink" Target="http://pbs.twimg.com/profile_images/875284006744600577/MCa5A184_normal.jpg" TargetMode="External" /><Relationship Id="rId222" Type="http://schemas.openxmlformats.org/officeDocument/2006/relationships/hyperlink" Target="http://pbs.twimg.com/profile_images/879734242254704641/3EW9bmX3_normal.jpg" TargetMode="External" /><Relationship Id="rId223" Type="http://schemas.openxmlformats.org/officeDocument/2006/relationships/hyperlink" Target="http://pbs.twimg.com/profile_images/1052026373286576128/rANrR_Rg_normal.jpg" TargetMode="External" /><Relationship Id="rId224" Type="http://schemas.openxmlformats.org/officeDocument/2006/relationships/hyperlink" Target="http://pbs.twimg.com/profile_images/913831592421969920/02kavX6g_normal.jpg" TargetMode="External" /><Relationship Id="rId225" Type="http://schemas.openxmlformats.org/officeDocument/2006/relationships/hyperlink" Target="http://pbs.twimg.com/profile_images/1056316455950655489/By2uNFWU_normal.jpg" TargetMode="External" /><Relationship Id="rId226" Type="http://schemas.openxmlformats.org/officeDocument/2006/relationships/hyperlink" Target="http://pbs.twimg.com/profile_images/821023773855977472/hnZDVnRo_normal.jpg" TargetMode="External" /><Relationship Id="rId227" Type="http://schemas.openxmlformats.org/officeDocument/2006/relationships/hyperlink" Target="http://pbs.twimg.com/profile_images/1055996547920486402/Z0cSK89n_normal.jp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933479518467010560/GkUvNwZ8_normal.jpg" TargetMode="External" /><Relationship Id="rId230" Type="http://schemas.openxmlformats.org/officeDocument/2006/relationships/hyperlink" Target="http://pbs.twimg.com/profile_images/966757010757873665/0qWJfyX4_normal.jpg" TargetMode="External" /><Relationship Id="rId231" Type="http://schemas.openxmlformats.org/officeDocument/2006/relationships/hyperlink" Target="http://pbs.twimg.com/profile_images/1051548564835446795/Q_RNg628_normal.jpg" TargetMode="External" /><Relationship Id="rId232" Type="http://schemas.openxmlformats.org/officeDocument/2006/relationships/hyperlink" Target="http://pbs.twimg.com/profile_images/1014548769323417600/Y_VkVk1k_normal.jpg" TargetMode="External" /><Relationship Id="rId233" Type="http://schemas.openxmlformats.org/officeDocument/2006/relationships/hyperlink" Target="http://pbs.twimg.com/profile_images/1075435323708997632/iwN0qttM_normal.jpg" TargetMode="External" /><Relationship Id="rId234" Type="http://schemas.openxmlformats.org/officeDocument/2006/relationships/hyperlink" Target="http://pbs.twimg.com/profile_images/825362896074858498/jg8MfMmw_normal.jpg" TargetMode="External" /><Relationship Id="rId235" Type="http://schemas.openxmlformats.org/officeDocument/2006/relationships/hyperlink" Target="http://pbs.twimg.com/profile_images/277608165/h_ad_small_normal.jpg" TargetMode="External" /><Relationship Id="rId236" Type="http://schemas.openxmlformats.org/officeDocument/2006/relationships/hyperlink" Target="http://pbs.twimg.com/profile_images/612444243064307712/QHeGB4e2_normal.jpg" TargetMode="External" /><Relationship Id="rId237" Type="http://schemas.openxmlformats.org/officeDocument/2006/relationships/hyperlink" Target="http://pbs.twimg.com/profile_images/948600478555713537/aOIOOV2L_normal.jpg" TargetMode="External" /><Relationship Id="rId238" Type="http://schemas.openxmlformats.org/officeDocument/2006/relationships/hyperlink" Target="http://pbs.twimg.com/profile_images/1029286462074716160/lnQkltAR_normal.jpg" TargetMode="External" /><Relationship Id="rId239" Type="http://schemas.openxmlformats.org/officeDocument/2006/relationships/hyperlink" Target="http://pbs.twimg.com/profile_images/855454664195588100/LTyASYkR_normal.jpg" TargetMode="External" /><Relationship Id="rId240" Type="http://schemas.openxmlformats.org/officeDocument/2006/relationships/hyperlink" Target="http://pbs.twimg.com/profile_images/1012118783924817922/tbioYqdz_normal.jpg" TargetMode="External" /><Relationship Id="rId241" Type="http://schemas.openxmlformats.org/officeDocument/2006/relationships/hyperlink" Target="http://pbs.twimg.com/profile_images/1019006775712890880/qPAmFeRg_normal.jpg" TargetMode="External" /><Relationship Id="rId242" Type="http://schemas.openxmlformats.org/officeDocument/2006/relationships/hyperlink" Target="http://pbs.twimg.com/profile_images/967507605299060737/bu35ut7J_normal.jpg" TargetMode="External" /><Relationship Id="rId243" Type="http://schemas.openxmlformats.org/officeDocument/2006/relationships/hyperlink" Target="http://pbs.twimg.com/profile_images/1079195043/madmen_icon_normal.jpg" TargetMode="External" /><Relationship Id="rId244" Type="http://schemas.openxmlformats.org/officeDocument/2006/relationships/hyperlink" Target="http://pbs.twimg.com/profile_images/945334721273389056/_KJS9lat_normal.jpg" TargetMode="External" /><Relationship Id="rId245" Type="http://schemas.openxmlformats.org/officeDocument/2006/relationships/hyperlink" Target="http://pbs.twimg.com/profile_images/1835571068/image_normal.jpg" TargetMode="External" /><Relationship Id="rId246" Type="http://schemas.openxmlformats.org/officeDocument/2006/relationships/hyperlink" Target="http://pbs.twimg.com/profile_images/951629128951721986/g5PCLlcE_normal.jpg" TargetMode="External" /><Relationship Id="rId247" Type="http://schemas.openxmlformats.org/officeDocument/2006/relationships/hyperlink" Target="http://pbs.twimg.com/profile_images/825205370461237248/gCV7uLop_normal.jpg" TargetMode="External" /><Relationship Id="rId248" Type="http://schemas.openxmlformats.org/officeDocument/2006/relationships/hyperlink" Target="http://pbs.twimg.com/profile_images/838858888355151872/Cqatw-hr_normal.jpg" TargetMode="External" /><Relationship Id="rId249" Type="http://schemas.openxmlformats.org/officeDocument/2006/relationships/hyperlink" Target="http://pbs.twimg.com/profile_images/983774907812036609/pdI_kOQ0_normal.jpg" TargetMode="External" /><Relationship Id="rId250" Type="http://schemas.openxmlformats.org/officeDocument/2006/relationships/hyperlink" Target="http://pbs.twimg.com/profile_images/750930809515757572/BHKtCuPG_normal.jpg" TargetMode="External" /><Relationship Id="rId251" Type="http://schemas.openxmlformats.org/officeDocument/2006/relationships/hyperlink" Target="http://pbs.twimg.com/profile_images/52068547/wiziq_pic_normal.jpg" TargetMode="External" /><Relationship Id="rId252" Type="http://schemas.openxmlformats.org/officeDocument/2006/relationships/hyperlink" Target="http://pbs.twimg.com/profile_images/52068547/wiziq_pic_normal.jpg" TargetMode="External" /><Relationship Id="rId253" Type="http://schemas.openxmlformats.org/officeDocument/2006/relationships/hyperlink" Target="http://pbs.twimg.com/profile_images/697073196487602178/0LVPKqcU_normal.jpg" TargetMode="External" /><Relationship Id="rId254" Type="http://schemas.openxmlformats.org/officeDocument/2006/relationships/hyperlink" Target="http://pbs.twimg.com/profile_images/1851207508/image_normal.jp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s://pbs.twimg.com/media/Dy0XqkNXQAA-tbE.jpg" TargetMode="External" /><Relationship Id="rId258" Type="http://schemas.openxmlformats.org/officeDocument/2006/relationships/hyperlink" Target="http://pbs.twimg.com/profile_images/998567033745821697/zVfydzQm_normal.jp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pbs.twimg.com/profile_images/1079539988327485440/o9qj_Slt_normal.jpg" TargetMode="External" /><Relationship Id="rId261" Type="http://schemas.openxmlformats.org/officeDocument/2006/relationships/hyperlink" Target="http://pbs.twimg.com/profile_images/1188934453/88495707-33f8-4cfc-bda2-7f29f794b9d9_normal.png" TargetMode="External" /><Relationship Id="rId262" Type="http://schemas.openxmlformats.org/officeDocument/2006/relationships/hyperlink" Target="http://pbs.twimg.com/profile_images/1188934453/88495707-33f8-4cfc-bda2-7f29f794b9d9_normal.png" TargetMode="External" /><Relationship Id="rId263" Type="http://schemas.openxmlformats.org/officeDocument/2006/relationships/hyperlink" Target="http://pbs.twimg.com/profile_images/883432502370738178/LSpnN88Z_normal.jpg" TargetMode="External" /><Relationship Id="rId264" Type="http://schemas.openxmlformats.org/officeDocument/2006/relationships/hyperlink" Target="http://pbs.twimg.com/profile_images/833129478230523905/e9LERiJb_normal.jpg" TargetMode="External" /><Relationship Id="rId265" Type="http://schemas.openxmlformats.org/officeDocument/2006/relationships/hyperlink" Target="http://pbs.twimg.com/profile_images/766765819707682816/STwugV6L_normal.jpg" TargetMode="External" /><Relationship Id="rId266" Type="http://schemas.openxmlformats.org/officeDocument/2006/relationships/hyperlink" Target="http://pbs.twimg.com/profile_images/1047472565164417024/IEB8cNk7_normal.jp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s://pbs.twimg.com/media/Dy1DcQNWkAMnETS.jpg" TargetMode="External" /><Relationship Id="rId269" Type="http://schemas.openxmlformats.org/officeDocument/2006/relationships/hyperlink" Target="https://pbs.twimg.com/media/Dy1DcQNWkAMnETS.jpg" TargetMode="External" /><Relationship Id="rId270" Type="http://schemas.openxmlformats.org/officeDocument/2006/relationships/hyperlink" Target="https://pbs.twimg.com/media/Dy1DcQNWkAMnETS.jpg" TargetMode="External" /><Relationship Id="rId271" Type="http://schemas.openxmlformats.org/officeDocument/2006/relationships/hyperlink" Target="http://pbs.twimg.com/profile_images/868093792431128576/CouUGnl4_normal.jpg" TargetMode="External" /><Relationship Id="rId272" Type="http://schemas.openxmlformats.org/officeDocument/2006/relationships/hyperlink" Target="http://pbs.twimg.com/profile_images/572218169839910912/plOvMpxm_normal.jpe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999895984372043776/2f7POync_normal.jpg" TargetMode="External" /><Relationship Id="rId275" Type="http://schemas.openxmlformats.org/officeDocument/2006/relationships/hyperlink" Target="http://pbs.twimg.com/profile_images/679430533181378562/90Nk7gXZ_normal.jpg" TargetMode="External" /><Relationship Id="rId276" Type="http://schemas.openxmlformats.org/officeDocument/2006/relationships/hyperlink" Target="http://pbs.twimg.com/profile_images/247311429/G_Ann_Talbot_with_glasses_normal.jpg" TargetMode="External" /><Relationship Id="rId277" Type="http://schemas.openxmlformats.org/officeDocument/2006/relationships/hyperlink" Target="http://pbs.twimg.com/profile_images/1074070968170102784/mTt7Zz-7_normal.jpg" TargetMode="External" /><Relationship Id="rId278" Type="http://schemas.openxmlformats.org/officeDocument/2006/relationships/hyperlink" Target="http://pbs.twimg.com/profile_images/1068529517789089792/2Xyp1IC0_normal.jp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733392739727892480/08AONDQS_normal.jpg" TargetMode="External" /><Relationship Id="rId281" Type="http://schemas.openxmlformats.org/officeDocument/2006/relationships/hyperlink" Target="http://pbs.twimg.com/profile_images/1090517695303479296/aPlVyWON_normal.jpg" TargetMode="External" /><Relationship Id="rId282" Type="http://schemas.openxmlformats.org/officeDocument/2006/relationships/hyperlink" Target="http://pbs.twimg.com/profile_images/1062932270137380864/i7zykZWw_normal.jpg" TargetMode="External" /><Relationship Id="rId283" Type="http://schemas.openxmlformats.org/officeDocument/2006/relationships/hyperlink" Target="http://pbs.twimg.com/profile_images/1062932270137380864/i7zykZWw_normal.jpg" TargetMode="External" /><Relationship Id="rId284" Type="http://schemas.openxmlformats.org/officeDocument/2006/relationships/hyperlink" Target="http://pbs.twimg.com/profile_images/1062932270137380864/i7zykZWw_normal.jpg" TargetMode="External" /><Relationship Id="rId285" Type="http://schemas.openxmlformats.org/officeDocument/2006/relationships/hyperlink" Target="https://pbs.twimg.com/media/Dy3GsO_UcAAJdvP.jpg" TargetMode="External" /><Relationship Id="rId286" Type="http://schemas.openxmlformats.org/officeDocument/2006/relationships/hyperlink" Target="http://pbs.twimg.com/profile_images/1081761026297614336/YzuEwSlu_normal.jpg" TargetMode="External" /><Relationship Id="rId287" Type="http://schemas.openxmlformats.org/officeDocument/2006/relationships/hyperlink" Target="http://pbs.twimg.com/profile_images/854615378756075520/-gGiIG_o_normal.jpg" TargetMode="External" /><Relationship Id="rId288" Type="http://schemas.openxmlformats.org/officeDocument/2006/relationships/hyperlink" Target="http://pbs.twimg.com/profile_images/1081265846402641920/-eeintJI_normal.jpg" TargetMode="External" /><Relationship Id="rId289" Type="http://schemas.openxmlformats.org/officeDocument/2006/relationships/hyperlink" Target="http://pbs.twimg.com/profile_images/1081265846402641920/-eeintJI_normal.jpg" TargetMode="External" /><Relationship Id="rId290" Type="http://schemas.openxmlformats.org/officeDocument/2006/relationships/hyperlink" Target="http://pbs.twimg.com/profile_images/1814931853/Untitled-2_normal.jpg" TargetMode="External" /><Relationship Id="rId291" Type="http://schemas.openxmlformats.org/officeDocument/2006/relationships/hyperlink" Target="http://pbs.twimg.com/profile_images/436263277568331776/Rn1hmHlX_normal.jpeg" TargetMode="External" /><Relationship Id="rId292" Type="http://schemas.openxmlformats.org/officeDocument/2006/relationships/hyperlink" Target="http://pbs.twimg.com/profile_images/1056743886155104256/yAvS4Y6n_normal.jpg" TargetMode="External" /><Relationship Id="rId293" Type="http://schemas.openxmlformats.org/officeDocument/2006/relationships/hyperlink" Target="http://pbs.twimg.com/profile_images/1036293484146294784/Rr9tW2OE_normal.jpg" TargetMode="External" /><Relationship Id="rId294" Type="http://schemas.openxmlformats.org/officeDocument/2006/relationships/hyperlink" Target="http://pbs.twimg.com/profile_images/806685087970430976/-sL_ynEW_normal.jpg" TargetMode="External" /><Relationship Id="rId295" Type="http://schemas.openxmlformats.org/officeDocument/2006/relationships/hyperlink" Target="http://pbs.twimg.com/profile_images/1089256903371296768/yB6QGcz2_normal.jpg" TargetMode="External" /><Relationship Id="rId296" Type="http://schemas.openxmlformats.org/officeDocument/2006/relationships/hyperlink" Target="http://pbs.twimg.com/profile_images/1093627893110824961/ETAXhquF_normal.jpg" TargetMode="External" /><Relationship Id="rId297" Type="http://schemas.openxmlformats.org/officeDocument/2006/relationships/hyperlink" Target="http://pbs.twimg.com/profile_images/855187736969400320/ED_vtQgZ_normal.jpg" TargetMode="External" /><Relationship Id="rId298" Type="http://schemas.openxmlformats.org/officeDocument/2006/relationships/hyperlink" Target="http://pbs.twimg.com/profile_images/1080574839470075920/I7odptWR_normal.jp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pbs.twimg.com/profile_images/968050484891258881/91HSkiQQ_normal.jpg" TargetMode="External" /><Relationship Id="rId301" Type="http://schemas.openxmlformats.org/officeDocument/2006/relationships/hyperlink" Target="http://pbs.twimg.com/profile_images/812334733459853312/QMSiBtxt_normal.jpg" TargetMode="External" /><Relationship Id="rId302" Type="http://schemas.openxmlformats.org/officeDocument/2006/relationships/hyperlink" Target="http://pbs.twimg.com/profile_images/378800000108144130/3bd7f171364c4f13b57a6e5de814b6c2_normal.jpeg" TargetMode="External" /><Relationship Id="rId303" Type="http://schemas.openxmlformats.org/officeDocument/2006/relationships/hyperlink" Target="http://pbs.twimg.com/profile_images/1062975791904878592/rm3cJdht_normal.jpg" TargetMode="External" /><Relationship Id="rId304" Type="http://schemas.openxmlformats.org/officeDocument/2006/relationships/hyperlink" Target="http://pbs.twimg.com/profile_images/1062975791904878592/rm3cJdht_normal.jpg" TargetMode="External" /><Relationship Id="rId305" Type="http://schemas.openxmlformats.org/officeDocument/2006/relationships/hyperlink" Target="http://pbs.twimg.com/profile_images/1062975791904878592/rm3cJdht_normal.jpg" TargetMode="External" /><Relationship Id="rId306" Type="http://schemas.openxmlformats.org/officeDocument/2006/relationships/hyperlink" Target="http://pbs.twimg.com/profile_images/1022213388578037760/6DOMpXCw_normal.jpg" TargetMode="External" /><Relationship Id="rId307" Type="http://schemas.openxmlformats.org/officeDocument/2006/relationships/hyperlink" Target="http://pbs.twimg.com/profile_images/981586330642800640/kxdqG6j8_normal.jpg" TargetMode="External" /><Relationship Id="rId308" Type="http://schemas.openxmlformats.org/officeDocument/2006/relationships/hyperlink" Target="http://pbs.twimg.com/profile_images/1076443744730267653/lnoQAqLb_normal.jpg" TargetMode="External" /><Relationship Id="rId309" Type="http://schemas.openxmlformats.org/officeDocument/2006/relationships/hyperlink" Target="http://pbs.twimg.com/profile_images/1019728722302099456/Ja2pyoBb_normal.jpg" TargetMode="External" /><Relationship Id="rId310" Type="http://schemas.openxmlformats.org/officeDocument/2006/relationships/hyperlink" Target="http://pbs.twimg.com/profile_images/999470118693318656/dBKxtM1J_normal.jpg" TargetMode="External" /><Relationship Id="rId311" Type="http://schemas.openxmlformats.org/officeDocument/2006/relationships/hyperlink" Target="http://pbs.twimg.com/profile_images/1089299346229669888/7d4xKrWd_normal.jpg" TargetMode="External" /><Relationship Id="rId312" Type="http://schemas.openxmlformats.org/officeDocument/2006/relationships/hyperlink" Target="http://pbs.twimg.com/profile_images/1082819846176456704/fU8F5Jap_normal.jpg" TargetMode="External" /><Relationship Id="rId313" Type="http://schemas.openxmlformats.org/officeDocument/2006/relationships/hyperlink" Target="http://pbs.twimg.com/profile_images/780991136668192769/OxU62jNH_normal.jpg" TargetMode="External" /><Relationship Id="rId314" Type="http://schemas.openxmlformats.org/officeDocument/2006/relationships/hyperlink" Target="http://pbs.twimg.com/profile_images/905011819475070976/3J0Jo8rN_normal.jpg" TargetMode="External" /><Relationship Id="rId315" Type="http://schemas.openxmlformats.org/officeDocument/2006/relationships/hyperlink" Target="http://pbs.twimg.com/profile_images/921434597900128256/rcREOAwv_normal.jpg" TargetMode="External" /><Relationship Id="rId316" Type="http://schemas.openxmlformats.org/officeDocument/2006/relationships/hyperlink" Target="http://pbs.twimg.com/profile_images/1021063885506277376/h1iatNBm_normal.jpg" TargetMode="External" /><Relationship Id="rId317" Type="http://schemas.openxmlformats.org/officeDocument/2006/relationships/hyperlink" Target="https://pbs.twimg.com/media/DzFGLYwXcAErCuN.jpg" TargetMode="External" /><Relationship Id="rId318" Type="http://schemas.openxmlformats.org/officeDocument/2006/relationships/hyperlink" Target="https://pbs.twimg.com/media/DzG61CaWsAAdvny.jpg" TargetMode="External" /><Relationship Id="rId319" Type="http://schemas.openxmlformats.org/officeDocument/2006/relationships/hyperlink" Target="https://pbs.twimg.com/media/Dy4X6FyW0AAxxRs.png" TargetMode="External" /><Relationship Id="rId320" Type="http://schemas.openxmlformats.org/officeDocument/2006/relationships/hyperlink" Target="http://pbs.twimg.com/profile_images/705362774579355648/pZG8umXq_normal.jpg" TargetMode="External" /><Relationship Id="rId321" Type="http://schemas.openxmlformats.org/officeDocument/2006/relationships/hyperlink" Target="http://pbs.twimg.com/profile_images/952569279840370688/1cD0Xds4_normal.jpg" TargetMode="External" /><Relationship Id="rId322" Type="http://schemas.openxmlformats.org/officeDocument/2006/relationships/hyperlink" Target="http://pbs.twimg.com/profile_images/952569279840370688/1cD0Xds4_normal.jpg" TargetMode="External" /><Relationship Id="rId323" Type="http://schemas.openxmlformats.org/officeDocument/2006/relationships/hyperlink" Target="http://pbs.twimg.com/profile_images/965877996145070081/wclzMLny_normal.jpg" TargetMode="External" /><Relationship Id="rId324" Type="http://schemas.openxmlformats.org/officeDocument/2006/relationships/hyperlink" Target="http://pbs.twimg.com/profile_images/965877996145070081/wclzMLny_normal.jpg" TargetMode="External" /><Relationship Id="rId325" Type="http://schemas.openxmlformats.org/officeDocument/2006/relationships/hyperlink" Target="http://pbs.twimg.com/profile_images/1067948997833183232/6Kn-OkxD_normal.jpg" TargetMode="External" /><Relationship Id="rId326" Type="http://schemas.openxmlformats.org/officeDocument/2006/relationships/hyperlink" Target="http://pbs.twimg.com/profile_images/818472823802961921/sJJmBmZ8_normal.jpg" TargetMode="External" /><Relationship Id="rId327" Type="http://schemas.openxmlformats.org/officeDocument/2006/relationships/hyperlink" Target="http://pbs.twimg.com/profile_images/818472823802961921/sJJmBmZ8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990224591405527040/OxyhZW3W_normal.jpg" TargetMode="External" /><Relationship Id="rId330" Type="http://schemas.openxmlformats.org/officeDocument/2006/relationships/hyperlink" Target="http://pbs.twimg.com/profile_images/861601187048689664/kbBfnQ9k_normal.jpg" TargetMode="External" /><Relationship Id="rId331" Type="http://schemas.openxmlformats.org/officeDocument/2006/relationships/hyperlink" Target="http://pbs.twimg.com/profile_images/843627590485262337/f2G4DofY_normal.jpg" TargetMode="External" /><Relationship Id="rId332" Type="http://schemas.openxmlformats.org/officeDocument/2006/relationships/hyperlink" Target="http://pbs.twimg.com/profile_images/884587937156939776/fQSBvtDY_normal.jpg" TargetMode="External" /><Relationship Id="rId333" Type="http://schemas.openxmlformats.org/officeDocument/2006/relationships/hyperlink" Target="http://pbs.twimg.com/profile_images/1083697793611505665/BS1Kx_xa_normal.jpg" TargetMode="External" /><Relationship Id="rId334" Type="http://schemas.openxmlformats.org/officeDocument/2006/relationships/hyperlink" Target="http://pbs.twimg.com/profile_images/896973584505204736/Qdlx_WIk_normal.jpg" TargetMode="External" /><Relationship Id="rId335" Type="http://schemas.openxmlformats.org/officeDocument/2006/relationships/hyperlink" Target="http://pbs.twimg.com/profile_images/1082815479683694595/3aZNG8s8_normal.jpg" TargetMode="External" /><Relationship Id="rId336" Type="http://schemas.openxmlformats.org/officeDocument/2006/relationships/hyperlink" Target="http://pbs.twimg.com/profile_images/638115934612385793/gNYoWNiy_normal.jpg" TargetMode="External" /><Relationship Id="rId337" Type="http://schemas.openxmlformats.org/officeDocument/2006/relationships/hyperlink" Target="http://pbs.twimg.com/profile_images/1069605608171565056/euMUv1cj_normal.jpg" TargetMode="External" /><Relationship Id="rId338" Type="http://schemas.openxmlformats.org/officeDocument/2006/relationships/hyperlink" Target="http://pbs.twimg.com/profile_images/2856735447/c3030a37989e0af8d977af07a0752e9e_normal.jpeg" TargetMode="External" /><Relationship Id="rId339" Type="http://schemas.openxmlformats.org/officeDocument/2006/relationships/hyperlink" Target="http://pbs.twimg.com/profile_images/1021893654183464961/JZK9dGxY_normal.jpg" TargetMode="External" /><Relationship Id="rId340" Type="http://schemas.openxmlformats.org/officeDocument/2006/relationships/hyperlink" Target="http://pbs.twimg.com/profile_images/1073123880376528896/nPk69nAc_normal.jpg" TargetMode="External" /><Relationship Id="rId341" Type="http://schemas.openxmlformats.org/officeDocument/2006/relationships/hyperlink" Target="http://pbs.twimg.com/profile_images/1095856226712342529/cxpMF9qs_normal.jpg" TargetMode="External" /><Relationship Id="rId342" Type="http://schemas.openxmlformats.org/officeDocument/2006/relationships/hyperlink" Target="http://pbs.twimg.com/profile_images/687561299010535424/zo7WBuwf_normal.jpg" TargetMode="External" /><Relationship Id="rId343" Type="http://schemas.openxmlformats.org/officeDocument/2006/relationships/hyperlink" Target="http://pbs.twimg.com/profile_images/990247972276506624/77ZbP2j3_normal.jpg" TargetMode="External" /><Relationship Id="rId344" Type="http://schemas.openxmlformats.org/officeDocument/2006/relationships/hyperlink" Target="http://pbs.twimg.com/profile_images/2852296978/1aa0895acded6d4d18b8be83792a26e7_normal.jpeg" TargetMode="External" /><Relationship Id="rId345" Type="http://schemas.openxmlformats.org/officeDocument/2006/relationships/hyperlink" Target="http://pbs.twimg.com/profile_images/2852296978/1aa0895acded6d4d18b8be83792a26e7_normal.jpeg" TargetMode="External" /><Relationship Id="rId346" Type="http://schemas.openxmlformats.org/officeDocument/2006/relationships/hyperlink" Target="http://pbs.twimg.com/profile_images/1087556195987148800/puJiV9z0_normal.jpg" TargetMode="External" /><Relationship Id="rId347" Type="http://schemas.openxmlformats.org/officeDocument/2006/relationships/hyperlink" Target="http://pbs.twimg.com/profile_images/1052737015500992512/3OBVjKKa_normal.jpg" TargetMode="External" /><Relationship Id="rId348" Type="http://schemas.openxmlformats.org/officeDocument/2006/relationships/hyperlink" Target="http://pbs.twimg.com/profile_images/1090092102313299968/5P1LgmPf_normal.jpg" TargetMode="External" /><Relationship Id="rId349" Type="http://schemas.openxmlformats.org/officeDocument/2006/relationships/hyperlink" Target="http://pbs.twimg.com/profile_images/1079798927912828928/gfwrk6eh_normal.jpg" TargetMode="External" /><Relationship Id="rId350" Type="http://schemas.openxmlformats.org/officeDocument/2006/relationships/hyperlink" Target="http://pbs.twimg.com/profile_images/994045270253035521/Lp0NcKRp_normal.jpg" TargetMode="External" /><Relationship Id="rId351" Type="http://schemas.openxmlformats.org/officeDocument/2006/relationships/hyperlink" Target="http://pbs.twimg.com/profile_images/1091461520423350272/Ls0Lzxhd_normal.jpg" TargetMode="External" /><Relationship Id="rId352" Type="http://schemas.openxmlformats.org/officeDocument/2006/relationships/hyperlink" Target="http://pbs.twimg.com/profile_images/995373132520329217/lpfZP0kM_normal.jpg" TargetMode="External" /><Relationship Id="rId353" Type="http://schemas.openxmlformats.org/officeDocument/2006/relationships/hyperlink" Target="http://pbs.twimg.com/profile_images/284207508/nested-icon_normal.jpg" TargetMode="External" /><Relationship Id="rId354" Type="http://schemas.openxmlformats.org/officeDocument/2006/relationships/hyperlink" Target="http://pbs.twimg.com/profile_images/936728921323855872/HnjLaDb5_normal.jpg" TargetMode="External" /><Relationship Id="rId355" Type="http://schemas.openxmlformats.org/officeDocument/2006/relationships/hyperlink" Target="http://pbs.twimg.com/profile_images/1096625938534674432/wRn_yBrC_normal.jpg" TargetMode="External" /><Relationship Id="rId356" Type="http://schemas.openxmlformats.org/officeDocument/2006/relationships/hyperlink" Target="http://pbs.twimg.com/profile_images/825801154290290688/J_Ulove__normal.jpg" TargetMode="External" /><Relationship Id="rId357" Type="http://schemas.openxmlformats.org/officeDocument/2006/relationships/hyperlink" Target="http://pbs.twimg.com/profile_images/1095849133481566209/JEjKL-2D_normal.jpg" TargetMode="External" /><Relationship Id="rId358" Type="http://schemas.openxmlformats.org/officeDocument/2006/relationships/hyperlink" Target="http://pbs.twimg.com/profile_images/886015938180636672/z8MsIsEs_normal.jpg" TargetMode="External" /><Relationship Id="rId359" Type="http://schemas.openxmlformats.org/officeDocument/2006/relationships/hyperlink" Target="http://pbs.twimg.com/profile_images/939187374889738240/5aw3Ku8K_normal.jpg" TargetMode="External" /><Relationship Id="rId360" Type="http://schemas.openxmlformats.org/officeDocument/2006/relationships/hyperlink" Target="http://pbs.twimg.com/profile_images/882709466298372102/3A2ON5Je_normal.jpg" TargetMode="External" /><Relationship Id="rId361" Type="http://schemas.openxmlformats.org/officeDocument/2006/relationships/hyperlink" Target="http://pbs.twimg.com/profile_images/934821054719057920/EGv0Kbk__normal.jpg" TargetMode="External" /><Relationship Id="rId362" Type="http://schemas.openxmlformats.org/officeDocument/2006/relationships/hyperlink" Target="http://pbs.twimg.com/profile_images/828326227404529664/wqDD1by7_normal.jpg" TargetMode="External" /><Relationship Id="rId363" Type="http://schemas.openxmlformats.org/officeDocument/2006/relationships/hyperlink" Target="http://pbs.twimg.com/profile_images/822590574826029057/lM1QzuwK_normal.jpg" TargetMode="External" /><Relationship Id="rId364" Type="http://schemas.openxmlformats.org/officeDocument/2006/relationships/hyperlink" Target="http://pbs.twimg.com/profile_images/965991668867649537/H_Dse3bp_normal.jpg" TargetMode="External" /><Relationship Id="rId365" Type="http://schemas.openxmlformats.org/officeDocument/2006/relationships/hyperlink" Target="https://pbs.twimg.com/media/DzOGfHHVAAAnTbx.jpg" TargetMode="External" /><Relationship Id="rId366" Type="http://schemas.openxmlformats.org/officeDocument/2006/relationships/hyperlink" Target="http://pbs.twimg.com/profile_images/969879150218567682/ow-6EiSP_normal.jpg" TargetMode="External" /><Relationship Id="rId367" Type="http://schemas.openxmlformats.org/officeDocument/2006/relationships/hyperlink" Target="https://pbs.twimg.com/media/Dy1DcQNWkAMnETS.jpg" TargetMode="External" /><Relationship Id="rId368" Type="http://schemas.openxmlformats.org/officeDocument/2006/relationships/hyperlink" Target="http://pbs.twimg.com/profile_images/884658914486140929/L0IZSEsI_normal.jpg" TargetMode="External" /><Relationship Id="rId369" Type="http://schemas.openxmlformats.org/officeDocument/2006/relationships/hyperlink" Target="http://pbs.twimg.com/profile_images/969879150218567682/ow-6EiSP_normal.jpg" TargetMode="External" /><Relationship Id="rId370" Type="http://schemas.openxmlformats.org/officeDocument/2006/relationships/hyperlink" Target="http://pbs.twimg.com/profile_images/979460211973947392/Z7jiTVfc_normal.jpg" TargetMode="External" /><Relationship Id="rId371" Type="http://schemas.openxmlformats.org/officeDocument/2006/relationships/hyperlink" Target="http://pbs.twimg.com/profile_images/953429634573570050/lVa3XAtT_normal.jpg" TargetMode="External" /><Relationship Id="rId372" Type="http://schemas.openxmlformats.org/officeDocument/2006/relationships/hyperlink" Target="https://pbs.twimg.com/media/DzQM62QWsAI0BTj.jpg" TargetMode="External" /><Relationship Id="rId373" Type="http://schemas.openxmlformats.org/officeDocument/2006/relationships/hyperlink" Target="http://pbs.twimg.com/profile_images/1049522263953997829/a-jFqzFi_normal.jpg" TargetMode="External" /><Relationship Id="rId374" Type="http://schemas.openxmlformats.org/officeDocument/2006/relationships/hyperlink" Target="http://pbs.twimg.com/profile_images/1049522263953997829/a-jFqzFi_normal.jpg" TargetMode="External" /><Relationship Id="rId375" Type="http://schemas.openxmlformats.org/officeDocument/2006/relationships/hyperlink" Target="http://pbs.twimg.com/profile_images/1049522263953997829/a-jFqzFi_normal.jpg" TargetMode="External" /><Relationship Id="rId376" Type="http://schemas.openxmlformats.org/officeDocument/2006/relationships/hyperlink" Target="https://pbs.twimg.com/media/DzS3VzJUwAU4yHX.jpg" TargetMode="External" /><Relationship Id="rId377" Type="http://schemas.openxmlformats.org/officeDocument/2006/relationships/hyperlink" Target="https://pbs.twimg.com/media/DzS3VzJUwAU4yHX.jpg" TargetMode="External" /><Relationship Id="rId378" Type="http://schemas.openxmlformats.org/officeDocument/2006/relationships/hyperlink" Target="http://pbs.twimg.com/profile_images/705419393434386432/Fbsd22gQ_normal.jpg" TargetMode="External" /><Relationship Id="rId379" Type="http://schemas.openxmlformats.org/officeDocument/2006/relationships/hyperlink" Target="http://pbs.twimg.com/profile_images/705419393434386432/Fbsd22gQ_normal.jpg" TargetMode="External" /><Relationship Id="rId380" Type="http://schemas.openxmlformats.org/officeDocument/2006/relationships/hyperlink" Target="http://pbs.twimg.com/profile_images/705419393434386432/Fbsd22gQ_normal.jpg" TargetMode="External" /><Relationship Id="rId381" Type="http://schemas.openxmlformats.org/officeDocument/2006/relationships/hyperlink" Target="http://pbs.twimg.com/profile_images/903239126421528576/2ahX0wNW_normal.jpg" TargetMode="External" /><Relationship Id="rId382" Type="http://schemas.openxmlformats.org/officeDocument/2006/relationships/hyperlink" Target="http://pbs.twimg.com/profile_images/903239126421528576/2ahX0wNW_normal.jpg" TargetMode="External" /><Relationship Id="rId383" Type="http://schemas.openxmlformats.org/officeDocument/2006/relationships/hyperlink" Target="http://pbs.twimg.com/profile_images/1053935215037636608/Td0uYIpX_normal.jpg" TargetMode="External" /><Relationship Id="rId384" Type="http://schemas.openxmlformats.org/officeDocument/2006/relationships/hyperlink" Target="http://pbs.twimg.com/profile_images/1053935215037636608/Td0uYIpX_normal.jpg" TargetMode="External" /><Relationship Id="rId385" Type="http://schemas.openxmlformats.org/officeDocument/2006/relationships/hyperlink" Target="http://pbs.twimg.com/profile_images/1095369424796901376/WhqFvTCA_normal.jpg" TargetMode="External" /><Relationship Id="rId386" Type="http://schemas.openxmlformats.org/officeDocument/2006/relationships/hyperlink" Target="http://pbs.twimg.com/profile_images/983407105154666496/c-xbloOg_normal.jpg" TargetMode="External" /><Relationship Id="rId387" Type="http://schemas.openxmlformats.org/officeDocument/2006/relationships/hyperlink" Target="https://pbs.twimg.com/media/BR5EM9ACcAERMhb.jpg" TargetMode="External" /><Relationship Id="rId388" Type="http://schemas.openxmlformats.org/officeDocument/2006/relationships/hyperlink" Target="http://pbs.twimg.com/profile_images/518594653117902848/MSWmnbZi_normal.png" TargetMode="External" /><Relationship Id="rId389" Type="http://schemas.openxmlformats.org/officeDocument/2006/relationships/hyperlink" Target="http://pbs.twimg.com/profile_images/1095533935835140097/EauhVDpK_normal.jpg" TargetMode="External" /><Relationship Id="rId390" Type="http://schemas.openxmlformats.org/officeDocument/2006/relationships/hyperlink" Target="http://pbs.twimg.com/profile_images/1007276686809788417/y3e0dJtq_normal.jpg" TargetMode="External" /><Relationship Id="rId391" Type="http://schemas.openxmlformats.org/officeDocument/2006/relationships/hyperlink" Target="http://pbs.twimg.com/profile_images/1048710162209488896/CB7ug00V_normal.jpg" TargetMode="External" /><Relationship Id="rId392" Type="http://schemas.openxmlformats.org/officeDocument/2006/relationships/hyperlink" Target="http://pbs.twimg.com/profile_images/727210317663477760/JUZXbEv4_normal.jpg" TargetMode="External" /><Relationship Id="rId393" Type="http://schemas.openxmlformats.org/officeDocument/2006/relationships/hyperlink" Target="https://pbs.twimg.com/ext_tw_video_thumb/1095800241457029120/pu/img/BixE9ldl2Ru3Vvh6.jpg" TargetMode="External" /><Relationship Id="rId394" Type="http://schemas.openxmlformats.org/officeDocument/2006/relationships/hyperlink" Target="http://pbs.twimg.com/profile_images/985591401961451527/hchQCYL7_normal.jpg" TargetMode="External" /><Relationship Id="rId395" Type="http://schemas.openxmlformats.org/officeDocument/2006/relationships/hyperlink" Target="http://pbs.twimg.com/profile_images/926579765426950144/eFRQATSa_normal.jpg" TargetMode="External" /><Relationship Id="rId396" Type="http://schemas.openxmlformats.org/officeDocument/2006/relationships/hyperlink" Target="https://pbs.twimg.com/media/DzTINlQV4AAfOC_.jp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s://pbs.twimg.com/media/DzUAHzqVAAAmIP_.jpg" TargetMode="External" /><Relationship Id="rId399" Type="http://schemas.openxmlformats.org/officeDocument/2006/relationships/hyperlink" Target="http://pbs.twimg.com/profile_images/1078649407279718400/A-BXBTi6_normal.jpg" TargetMode="External" /><Relationship Id="rId400" Type="http://schemas.openxmlformats.org/officeDocument/2006/relationships/hyperlink" Target="https://pbs.twimg.com/media/DzS3VzJUwAU4yHX.jpg" TargetMode="External" /><Relationship Id="rId401" Type="http://schemas.openxmlformats.org/officeDocument/2006/relationships/hyperlink" Target="http://pbs.twimg.com/profile_images/1047130102243385345/m_sV6S7e_normal.jpg" TargetMode="External" /><Relationship Id="rId402" Type="http://schemas.openxmlformats.org/officeDocument/2006/relationships/hyperlink" Target="http://pbs.twimg.com/profile_images/1047130102243385345/m_sV6S7e_normal.jpg" TargetMode="External" /><Relationship Id="rId403" Type="http://schemas.openxmlformats.org/officeDocument/2006/relationships/hyperlink" Target="http://pbs.twimg.com/profile_images/1047130102243385345/m_sV6S7e_normal.jpg" TargetMode="External" /><Relationship Id="rId404" Type="http://schemas.openxmlformats.org/officeDocument/2006/relationships/hyperlink" Target="http://pbs.twimg.com/profile_images/1047130102243385345/m_sV6S7e_normal.jpg" TargetMode="External" /><Relationship Id="rId405" Type="http://schemas.openxmlformats.org/officeDocument/2006/relationships/hyperlink" Target="http://pbs.twimg.com/profile_images/1047130102243385345/m_sV6S7e_normal.jpg" TargetMode="External" /><Relationship Id="rId406" Type="http://schemas.openxmlformats.org/officeDocument/2006/relationships/hyperlink" Target="https://pbs.twimg.com/ext_tw_video_thumb/1095800241457029120/pu/img/BixE9ldl2Ru3Vvh6.jpg" TargetMode="External" /><Relationship Id="rId407" Type="http://schemas.openxmlformats.org/officeDocument/2006/relationships/hyperlink" Target="https://pbs.twimg.com/media/DzUpH7zUUAEwGiN.jpg" TargetMode="External" /><Relationship Id="rId408" Type="http://schemas.openxmlformats.org/officeDocument/2006/relationships/hyperlink" Target="http://pbs.twimg.com/profile_images/804110202190565376/QEb_awp2_normal.jpg" TargetMode="External" /><Relationship Id="rId409" Type="http://schemas.openxmlformats.org/officeDocument/2006/relationships/hyperlink" Target="http://pbs.twimg.com/profile_images/1032404796462911490/JF9GipPy_normal.jpg" TargetMode="External" /><Relationship Id="rId410" Type="http://schemas.openxmlformats.org/officeDocument/2006/relationships/hyperlink" Target="http://pbs.twimg.com/profile_images/1032404796462911490/JF9GipPy_normal.jpg" TargetMode="External" /><Relationship Id="rId411" Type="http://schemas.openxmlformats.org/officeDocument/2006/relationships/hyperlink" Target="http://pbs.twimg.com/profile_images/798614249157312513/UBsRxZqy_normal.jpg" TargetMode="External" /><Relationship Id="rId412" Type="http://schemas.openxmlformats.org/officeDocument/2006/relationships/hyperlink" Target="http://pbs.twimg.com/profile_images/798614249157312513/UBsRxZqy_normal.jpg" TargetMode="External" /><Relationship Id="rId413" Type="http://schemas.openxmlformats.org/officeDocument/2006/relationships/hyperlink" Target="http://pbs.twimg.com/profile_images/1044649557634641920/Vfyl4yOU_normal.jpg" TargetMode="External" /><Relationship Id="rId414" Type="http://schemas.openxmlformats.org/officeDocument/2006/relationships/hyperlink" Target="http://pbs.twimg.com/profile_images/1030146946076303360/M8lmNAas_normal.jpg" TargetMode="External" /><Relationship Id="rId415" Type="http://schemas.openxmlformats.org/officeDocument/2006/relationships/hyperlink" Target="http://pbs.twimg.com/profile_images/480926497729830912/Gbxk7aA1_normal.jpeg" TargetMode="External" /><Relationship Id="rId416" Type="http://schemas.openxmlformats.org/officeDocument/2006/relationships/hyperlink" Target="http://pbs.twimg.com/profile_images/1062518123029557248/P39h3Gxn_normal.jpg" TargetMode="External" /><Relationship Id="rId417" Type="http://schemas.openxmlformats.org/officeDocument/2006/relationships/hyperlink" Target="https://pbs.twimg.com/media/DzW_wqnVYAAv_PN.jpg" TargetMode="External" /><Relationship Id="rId418" Type="http://schemas.openxmlformats.org/officeDocument/2006/relationships/hyperlink" Target="http://pbs.twimg.com/profile_images/706322352565424129/DzGo3Tga_normal.jpg" TargetMode="External" /><Relationship Id="rId419" Type="http://schemas.openxmlformats.org/officeDocument/2006/relationships/hyperlink" Target="http://pbs.twimg.com/profile_images/706322352565424129/DzGo3Tga_normal.jpg" TargetMode="External" /><Relationship Id="rId420" Type="http://schemas.openxmlformats.org/officeDocument/2006/relationships/hyperlink" Target="http://pbs.twimg.com/profile_images/706322352565424129/DzGo3Tga_normal.jpg" TargetMode="External" /><Relationship Id="rId421" Type="http://schemas.openxmlformats.org/officeDocument/2006/relationships/hyperlink" Target="http://pbs.twimg.com/profile_images/675566619494600704/GZQLoe8g_normal.jpg" TargetMode="External" /><Relationship Id="rId422" Type="http://schemas.openxmlformats.org/officeDocument/2006/relationships/hyperlink" Target="http://pbs.twimg.com/profile_images/538912950124167168/WndkrecP_normal.jpeg" TargetMode="External" /><Relationship Id="rId423" Type="http://schemas.openxmlformats.org/officeDocument/2006/relationships/hyperlink" Target="http://pbs.twimg.com/profile_images/888455142764359682/Pk_W06yh_normal.jpg" TargetMode="External" /><Relationship Id="rId424" Type="http://schemas.openxmlformats.org/officeDocument/2006/relationships/hyperlink" Target="http://pbs.twimg.com/profile_images/937346846954962944/65muGqvU_normal.jpg" TargetMode="External" /><Relationship Id="rId425" Type="http://schemas.openxmlformats.org/officeDocument/2006/relationships/hyperlink" Target="http://pbs.twimg.com/profile_images/937346846954962944/65muGqvU_normal.jpg" TargetMode="External" /><Relationship Id="rId426" Type="http://schemas.openxmlformats.org/officeDocument/2006/relationships/hyperlink" Target="http://pbs.twimg.com/profile_images/937346846954962944/65muGqvU_normal.jpg" TargetMode="External" /><Relationship Id="rId427" Type="http://schemas.openxmlformats.org/officeDocument/2006/relationships/hyperlink" Target="http://pbs.twimg.com/profile_images/937346846954962944/65muGqvU_normal.jpg" TargetMode="External" /><Relationship Id="rId428" Type="http://schemas.openxmlformats.org/officeDocument/2006/relationships/hyperlink" Target="http://pbs.twimg.com/profile_images/937346846954962944/65muGqvU_normal.jpg" TargetMode="External" /><Relationship Id="rId429" Type="http://schemas.openxmlformats.org/officeDocument/2006/relationships/hyperlink" Target="http://pbs.twimg.com/profile_images/1015287585785221120/gGciybeV_normal.jpg" TargetMode="External" /><Relationship Id="rId430" Type="http://schemas.openxmlformats.org/officeDocument/2006/relationships/hyperlink" Target="http://pbs.twimg.com/profile_images/1015287585785221120/gGciybeV_normal.jpg" TargetMode="External" /><Relationship Id="rId431" Type="http://schemas.openxmlformats.org/officeDocument/2006/relationships/hyperlink" Target="http://pbs.twimg.com/profile_images/1082348209811480576/369AL-aC_normal.jpg" TargetMode="External" /><Relationship Id="rId432" Type="http://schemas.openxmlformats.org/officeDocument/2006/relationships/hyperlink" Target="http://pbs.twimg.com/profile_images/635193611735334912/Y3ZOMLnA_normal.jpg" TargetMode="External" /><Relationship Id="rId433" Type="http://schemas.openxmlformats.org/officeDocument/2006/relationships/hyperlink" Target="http://pbs.twimg.com/profile_images/842048355630964737/fCDNmDK0_normal.jpg" TargetMode="External" /><Relationship Id="rId434" Type="http://schemas.openxmlformats.org/officeDocument/2006/relationships/hyperlink" Target="http://pbs.twimg.com/profile_images/842048355630964737/fCDNmDK0_normal.jpg" TargetMode="External" /><Relationship Id="rId435" Type="http://schemas.openxmlformats.org/officeDocument/2006/relationships/hyperlink" Target="http://pbs.twimg.com/profile_images/968695523854004224/E7o-7Bcp_normal.jpg" TargetMode="External" /><Relationship Id="rId436" Type="http://schemas.openxmlformats.org/officeDocument/2006/relationships/hyperlink" Target="http://pbs.twimg.com/profile_images/884658628682055680/qmz_RPlt_normal.jpg" TargetMode="External" /><Relationship Id="rId437" Type="http://schemas.openxmlformats.org/officeDocument/2006/relationships/hyperlink" Target="https://pbs.twimg.com/media/DzUG-FPV4AA49Ga.png" TargetMode="External" /><Relationship Id="rId438" Type="http://schemas.openxmlformats.org/officeDocument/2006/relationships/hyperlink" Target="http://pbs.twimg.com/profile_images/884658628682055680/qmz_RPlt_normal.jpg" TargetMode="External" /><Relationship Id="rId439" Type="http://schemas.openxmlformats.org/officeDocument/2006/relationships/hyperlink" Target="http://pbs.twimg.com/profile_images/849702856005263360/CwQxbvBl_normal.jpg" TargetMode="External" /><Relationship Id="rId440" Type="http://schemas.openxmlformats.org/officeDocument/2006/relationships/hyperlink" Target="https://pbs.twimg.com/media/DzUG-FPV4AA49Ga.png" TargetMode="External" /><Relationship Id="rId441" Type="http://schemas.openxmlformats.org/officeDocument/2006/relationships/hyperlink" Target="http://pbs.twimg.com/profile_images/677291669029433344/2OdBJk69_normal.jpg" TargetMode="External" /><Relationship Id="rId442" Type="http://schemas.openxmlformats.org/officeDocument/2006/relationships/hyperlink" Target="http://pbs.twimg.com/profile_images/677291669029433344/2OdBJk69_normal.jpg" TargetMode="External" /><Relationship Id="rId443" Type="http://schemas.openxmlformats.org/officeDocument/2006/relationships/hyperlink" Target="http://pbs.twimg.com/profile_images/1088746006425075712/RwzdlMeW_normal.jpg" TargetMode="External" /><Relationship Id="rId444" Type="http://schemas.openxmlformats.org/officeDocument/2006/relationships/hyperlink" Target="http://pbs.twimg.com/profile_images/1088746006425075712/RwzdlMeW_normal.jpg" TargetMode="External" /><Relationship Id="rId445" Type="http://schemas.openxmlformats.org/officeDocument/2006/relationships/hyperlink" Target="http://pbs.twimg.com/profile_images/1088746006425075712/RwzdlMeW_normal.jpg" TargetMode="External" /><Relationship Id="rId446" Type="http://schemas.openxmlformats.org/officeDocument/2006/relationships/hyperlink" Target="http://pbs.twimg.com/profile_images/1088746006425075712/RwzdlMeW_normal.jpg" TargetMode="External" /><Relationship Id="rId447" Type="http://schemas.openxmlformats.org/officeDocument/2006/relationships/hyperlink" Target="http://pbs.twimg.com/profile_images/1088746006425075712/RwzdlMeW_normal.jpg" TargetMode="External" /><Relationship Id="rId448" Type="http://schemas.openxmlformats.org/officeDocument/2006/relationships/hyperlink" Target="http://pbs.twimg.com/profile_images/539629254913191936/UtGGxArg_normal.jpeg" TargetMode="External" /><Relationship Id="rId449" Type="http://schemas.openxmlformats.org/officeDocument/2006/relationships/hyperlink" Target="https://pbs.twimg.com/media/Dzb5f_lWoAAX1Qo.jpg" TargetMode="External" /><Relationship Id="rId450" Type="http://schemas.openxmlformats.org/officeDocument/2006/relationships/hyperlink" Target="http://pbs.twimg.com/profile_images/431931073153351681/BiIvBQF3_normal.jpeg" TargetMode="External" /><Relationship Id="rId451" Type="http://schemas.openxmlformats.org/officeDocument/2006/relationships/hyperlink" Target="https://pbs.twimg.com/media/DzUG-FPV4AA49Ga.png" TargetMode="External" /><Relationship Id="rId452" Type="http://schemas.openxmlformats.org/officeDocument/2006/relationships/hyperlink" Target="http://pbs.twimg.com/profile_images/431931073153351681/BiIvBQF3_normal.jpeg" TargetMode="External" /><Relationship Id="rId453" Type="http://schemas.openxmlformats.org/officeDocument/2006/relationships/hyperlink" Target="http://pbs.twimg.com/profile_images/847360672316837888/TfMRn8Rf_normal.jpg" TargetMode="External" /><Relationship Id="rId454" Type="http://schemas.openxmlformats.org/officeDocument/2006/relationships/hyperlink" Target="http://pbs.twimg.com/profile_images/840312071053021190/a1OdqMsH_normal.jpg" TargetMode="External" /><Relationship Id="rId455" Type="http://schemas.openxmlformats.org/officeDocument/2006/relationships/hyperlink" Target="http://pbs.twimg.com/profile_images/3489946019/2ae6ac3f9070561b3e1a62e780a18425_normal.jpeg" TargetMode="External" /><Relationship Id="rId456" Type="http://schemas.openxmlformats.org/officeDocument/2006/relationships/hyperlink" Target="http://pbs.twimg.com/profile_images/3581903123/800cfcd450d8cf69a444ab1389d48c15_normal.jpeg" TargetMode="External" /><Relationship Id="rId457" Type="http://schemas.openxmlformats.org/officeDocument/2006/relationships/hyperlink" Target="http://pbs.twimg.com/profile_images/3581903123/800cfcd450d8cf69a444ab1389d48c15_normal.jpeg" TargetMode="External" /><Relationship Id="rId458" Type="http://schemas.openxmlformats.org/officeDocument/2006/relationships/hyperlink" Target="http://pbs.twimg.com/profile_images/1007680899410997248/q1ox-JdI_normal.jpg" TargetMode="External" /><Relationship Id="rId459" Type="http://schemas.openxmlformats.org/officeDocument/2006/relationships/hyperlink" Target="http://pbs.twimg.com/profile_images/975564981436633090/NCbRvXis_normal.jpg" TargetMode="External" /><Relationship Id="rId460" Type="http://schemas.openxmlformats.org/officeDocument/2006/relationships/hyperlink" Target="https://pbs.twimg.com/tweet_video_thumb/DzePaAlW0AIPbb6.jpg" TargetMode="External" /><Relationship Id="rId461" Type="http://schemas.openxmlformats.org/officeDocument/2006/relationships/hyperlink" Target="https://pbs.twimg.com/tweet_video_thumb/DzePaAlW0AIPbb6.jpg" TargetMode="External" /><Relationship Id="rId462" Type="http://schemas.openxmlformats.org/officeDocument/2006/relationships/hyperlink" Target="https://pbs.twimg.com/tweet_video_thumb/DzePaAlW0AIPbb6.jpg" TargetMode="External" /><Relationship Id="rId463" Type="http://schemas.openxmlformats.org/officeDocument/2006/relationships/hyperlink" Target="http://pbs.twimg.com/profile_images/954396456764325888/YTFVhNMz_normal.jpg" TargetMode="External" /><Relationship Id="rId464" Type="http://schemas.openxmlformats.org/officeDocument/2006/relationships/hyperlink" Target="http://pbs.twimg.com/profile_images/954396456764325888/YTFVhNMz_normal.jpg" TargetMode="External" /><Relationship Id="rId465" Type="http://schemas.openxmlformats.org/officeDocument/2006/relationships/hyperlink" Target="http://pbs.twimg.com/profile_images/954396456764325888/YTFVhNMz_normal.jpg" TargetMode="External" /><Relationship Id="rId466" Type="http://schemas.openxmlformats.org/officeDocument/2006/relationships/hyperlink" Target="http://pbs.twimg.com/profile_images/954396456764325888/YTFVhNMz_normal.jpg" TargetMode="External" /><Relationship Id="rId467" Type="http://schemas.openxmlformats.org/officeDocument/2006/relationships/hyperlink" Target="http://pbs.twimg.com/profile_images/954396456764325888/YTFVhNMz_normal.jpg" TargetMode="External" /><Relationship Id="rId468" Type="http://schemas.openxmlformats.org/officeDocument/2006/relationships/hyperlink" Target="http://pbs.twimg.com/profile_images/954396456764325888/YTFVhNMz_normal.jpg" TargetMode="External" /><Relationship Id="rId469" Type="http://schemas.openxmlformats.org/officeDocument/2006/relationships/hyperlink" Target="http://pbs.twimg.com/profile_images/954396456764325888/YTFVhNMz_normal.jpg" TargetMode="External" /><Relationship Id="rId470" Type="http://schemas.openxmlformats.org/officeDocument/2006/relationships/hyperlink" Target="http://pbs.twimg.com/profile_images/954396456764325888/YTFVhNMz_normal.jpg" TargetMode="External" /><Relationship Id="rId471" Type="http://schemas.openxmlformats.org/officeDocument/2006/relationships/hyperlink" Target="https://pbs.twimg.com/tweet_video_thumb/DzePaAlW0AIPbb6.jpg" TargetMode="External" /><Relationship Id="rId472" Type="http://schemas.openxmlformats.org/officeDocument/2006/relationships/hyperlink" Target="https://pbs.twimg.com/tweet_video_thumb/DzePaAlW0AIPbb6.jpg" TargetMode="External" /><Relationship Id="rId473" Type="http://schemas.openxmlformats.org/officeDocument/2006/relationships/hyperlink" Target="https://pbs.twimg.com/tweet_video_thumb/DzePaAlW0AIPbb6.jpg" TargetMode="External" /><Relationship Id="rId474" Type="http://schemas.openxmlformats.org/officeDocument/2006/relationships/hyperlink" Target="https://pbs.twimg.com/tweet_video_thumb/DzePaAlW0AIPbb6.jpg" TargetMode="External" /><Relationship Id="rId475" Type="http://schemas.openxmlformats.org/officeDocument/2006/relationships/hyperlink" Target="https://pbs.twimg.com/tweet_video_thumb/DzePaAlW0AIPbb6.jpg" TargetMode="External" /><Relationship Id="rId476" Type="http://schemas.openxmlformats.org/officeDocument/2006/relationships/hyperlink" Target="http://pbs.twimg.com/profile_images/1002022364127739904/9a-V1jWD_normal.jpg" TargetMode="External" /><Relationship Id="rId477" Type="http://schemas.openxmlformats.org/officeDocument/2006/relationships/hyperlink" Target="http://pbs.twimg.com/profile_images/757413388569849856/i9saTLEB_normal.jpg" TargetMode="External" /><Relationship Id="rId478" Type="http://schemas.openxmlformats.org/officeDocument/2006/relationships/hyperlink" Target="http://pbs.twimg.com/profile_images/820289996469006337/nJiIhe52_normal.jpg" TargetMode="External" /><Relationship Id="rId479" Type="http://schemas.openxmlformats.org/officeDocument/2006/relationships/hyperlink" Target="https://pbs.twimg.com/media/DzezkLzX4AMcI20.jpg" TargetMode="External" /><Relationship Id="rId480" Type="http://schemas.openxmlformats.org/officeDocument/2006/relationships/hyperlink" Target="https://pbs.twimg.com/media/DzezkLzX4AMcI20.jpg" TargetMode="External" /><Relationship Id="rId481" Type="http://schemas.openxmlformats.org/officeDocument/2006/relationships/hyperlink" Target="https://pbs.twimg.com/media/DzezkLzX4AMcI20.jpg" TargetMode="External" /><Relationship Id="rId482" Type="http://schemas.openxmlformats.org/officeDocument/2006/relationships/hyperlink" Target="https://pbs.twimg.com/media/CojYZyxUEAEC1au.jpg" TargetMode="External" /><Relationship Id="rId483" Type="http://schemas.openxmlformats.org/officeDocument/2006/relationships/hyperlink" Target="http://pbs.twimg.com/profile_images/459943701439987712/rZEWrmDX_normal.jpeg" TargetMode="External" /><Relationship Id="rId484" Type="http://schemas.openxmlformats.org/officeDocument/2006/relationships/hyperlink" Target="http://pbs.twimg.com/profile_images/1096592867047354368/0TF5yxx7_normal.png" TargetMode="External" /><Relationship Id="rId485" Type="http://schemas.openxmlformats.org/officeDocument/2006/relationships/hyperlink" Target="http://pbs.twimg.com/profile_images/974618860081987585/gBWQM-qE_normal.jpg" TargetMode="External" /><Relationship Id="rId486" Type="http://schemas.openxmlformats.org/officeDocument/2006/relationships/hyperlink" Target="http://pbs.twimg.com/profile_images/2726863283/2b5c3ec8ff3a18ca19f77063fbf7fc26_normal.jpeg" TargetMode="External" /><Relationship Id="rId487" Type="http://schemas.openxmlformats.org/officeDocument/2006/relationships/hyperlink" Target="http://pbs.twimg.com/profile_images/2726863283/2b5c3ec8ff3a18ca19f77063fbf7fc26_normal.jpeg" TargetMode="External" /><Relationship Id="rId488" Type="http://schemas.openxmlformats.org/officeDocument/2006/relationships/hyperlink" Target="http://pbs.twimg.com/profile_images/378800000742943236/e3aecdcfb9ae468a7aa5fdf45582e6a0_normal.jpeg" TargetMode="External" /><Relationship Id="rId489" Type="http://schemas.openxmlformats.org/officeDocument/2006/relationships/hyperlink" Target="http://pbs.twimg.com/profile_images/378800000742943236/e3aecdcfb9ae468a7aa5fdf45582e6a0_normal.jpeg" TargetMode="External" /><Relationship Id="rId490" Type="http://schemas.openxmlformats.org/officeDocument/2006/relationships/hyperlink" Target="http://pbs.twimg.com/profile_images/378800000742943236/e3aecdcfb9ae468a7aa5fdf45582e6a0_normal.jpeg" TargetMode="External" /><Relationship Id="rId491" Type="http://schemas.openxmlformats.org/officeDocument/2006/relationships/hyperlink" Target="http://pbs.twimg.com/profile_images/1090153437873012737/57ZGYqra_normal.jpg" TargetMode="External" /><Relationship Id="rId492" Type="http://schemas.openxmlformats.org/officeDocument/2006/relationships/hyperlink" Target="https://pbs.twimg.com/media/DzOonIxUcAAwOTg.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s://pbs.twimg.com/media/Dy1DcQNWkAMnETS.jpg" TargetMode="External" /><Relationship Id="rId497" Type="http://schemas.openxmlformats.org/officeDocument/2006/relationships/hyperlink" Target="http://pbs.twimg.com/profile_images/593803027737387008/RLmHoyff_normal.png" TargetMode="External" /><Relationship Id="rId498" Type="http://schemas.openxmlformats.org/officeDocument/2006/relationships/hyperlink" Target="http://pbs.twimg.com/profile_images/1057283381107388416/XWjWtP9d_normal.jpg" TargetMode="External" /><Relationship Id="rId499" Type="http://schemas.openxmlformats.org/officeDocument/2006/relationships/hyperlink" Target="http://pbs.twimg.com/profile_images/593803027737387008/RLmHoyff_normal.png" TargetMode="External" /><Relationship Id="rId500" Type="http://schemas.openxmlformats.org/officeDocument/2006/relationships/hyperlink" Target="http://pbs.twimg.com/profile_images/593803027737387008/RLmHoyff_normal.png" TargetMode="External" /><Relationship Id="rId501" Type="http://schemas.openxmlformats.org/officeDocument/2006/relationships/hyperlink" Target="https://pbs.twimg.com/media/CswtrLPXEAEUtC5.jpg" TargetMode="External" /><Relationship Id="rId502" Type="http://schemas.openxmlformats.org/officeDocument/2006/relationships/hyperlink" Target="http://pbs.twimg.com/profile_images/969331682179502081/vYy7er_C_normal.jpg" TargetMode="External" /><Relationship Id="rId503" Type="http://schemas.openxmlformats.org/officeDocument/2006/relationships/hyperlink" Target="http://pbs.twimg.com/profile_images/1027186868624871424/1IMt28OM_normal.jpg" TargetMode="External" /><Relationship Id="rId504" Type="http://schemas.openxmlformats.org/officeDocument/2006/relationships/hyperlink" Target="http://pbs.twimg.com/profile_images/1027186868624871424/1IMt28OM_normal.jpg" TargetMode="External" /><Relationship Id="rId505" Type="http://schemas.openxmlformats.org/officeDocument/2006/relationships/hyperlink" Target="http://pbs.twimg.com/profile_images/1027186868624871424/1IMt28OM_normal.jpg" TargetMode="External" /><Relationship Id="rId506" Type="http://schemas.openxmlformats.org/officeDocument/2006/relationships/hyperlink" Target="http://pbs.twimg.com/profile_images/1027186868624871424/1IMt28OM_normal.jpg" TargetMode="External" /><Relationship Id="rId507" Type="http://schemas.openxmlformats.org/officeDocument/2006/relationships/hyperlink" Target="http://pbs.twimg.com/profile_images/1027186868624871424/1IMt28OM_normal.jpg" TargetMode="External" /><Relationship Id="rId508" Type="http://schemas.openxmlformats.org/officeDocument/2006/relationships/hyperlink" Target="https://pbs.twimg.com/media/DzdxI5nW0AAHD73.jpg" TargetMode="External" /><Relationship Id="rId509" Type="http://schemas.openxmlformats.org/officeDocument/2006/relationships/hyperlink" Target="https://pbs.twimg.com/media/DziTtlDXgAEewQ-.png" TargetMode="External" /><Relationship Id="rId510" Type="http://schemas.openxmlformats.org/officeDocument/2006/relationships/hyperlink" Target="http://pbs.twimg.com/profile_images/1062931042749710336/nhFn1HUt_normal.jp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pbs.twimg.com/profile_images/883841030277259264/kmoNdbs__normal.jpg" TargetMode="External" /><Relationship Id="rId513" Type="http://schemas.openxmlformats.org/officeDocument/2006/relationships/hyperlink" Target="https://pbs.twimg.com/tweet_video_thumb/DzePaAlW0AIPbb6.jpg" TargetMode="External" /><Relationship Id="rId514" Type="http://schemas.openxmlformats.org/officeDocument/2006/relationships/hyperlink" Target="http://pbs.twimg.com/profile_images/1096789343237271552/zYocrhcu_normal.jpg" TargetMode="External" /><Relationship Id="rId515" Type="http://schemas.openxmlformats.org/officeDocument/2006/relationships/hyperlink" Target="http://pbs.twimg.com/profile_images/1096789343237271552/zYocrhcu_normal.jpg" TargetMode="External" /><Relationship Id="rId516" Type="http://schemas.openxmlformats.org/officeDocument/2006/relationships/hyperlink" Target="http://pbs.twimg.com/profile_images/1095084114741321728/6OG1QcO9_normal.jpg" TargetMode="External" /><Relationship Id="rId517" Type="http://schemas.openxmlformats.org/officeDocument/2006/relationships/hyperlink" Target="http://pbs.twimg.com/profile_images/417305777112485888/CPF1Z5Tw_normal.jpeg" TargetMode="External" /><Relationship Id="rId518" Type="http://schemas.openxmlformats.org/officeDocument/2006/relationships/hyperlink" Target="http://pbs.twimg.com/profile_images/3021658416/06fa512f78288c2aabcf45e416c14ee7_normal.jpeg" TargetMode="External" /><Relationship Id="rId519" Type="http://schemas.openxmlformats.org/officeDocument/2006/relationships/hyperlink" Target="https://pbs.twimg.com/media/DzUG-FPV4AA49Ga.png" TargetMode="External" /><Relationship Id="rId520" Type="http://schemas.openxmlformats.org/officeDocument/2006/relationships/hyperlink" Target="http://pbs.twimg.com/profile_images/882674269053964288/dOnqFe6p_normal.jpg" TargetMode="External" /><Relationship Id="rId521" Type="http://schemas.openxmlformats.org/officeDocument/2006/relationships/hyperlink" Target="http://pbs.twimg.com/profile_images/882674269053964288/dOnqFe6p_normal.jpg" TargetMode="External" /><Relationship Id="rId522" Type="http://schemas.openxmlformats.org/officeDocument/2006/relationships/hyperlink" Target="http://pbs.twimg.com/profile_images/882674269053964288/dOnqFe6p_normal.jp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pbs.twimg.com/profile_images/922165789712683009/QFePCYhD_normal.jpg" TargetMode="External" /><Relationship Id="rId525" Type="http://schemas.openxmlformats.org/officeDocument/2006/relationships/hyperlink" Target="http://pbs.twimg.com/profile_images/972252589302669312/wIfgMBI0_normal.jpg" TargetMode="External" /><Relationship Id="rId526" Type="http://schemas.openxmlformats.org/officeDocument/2006/relationships/hyperlink" Target="https://pbs.twimg.com/media/DHAugBKUQAAZVfe.jpg" TargetMode="External" /><Relationship Id="rId527" Type="http://schemas.openxmlformats.org/officeDocument/2006/relationships/hyperlink" Target="http://pbs.twimg.com/profile_images/1096696453794353152/qzKxik5E_normal.jpg" TargetMode="External" /><Relationship Id="rId528" Type="http://schemas.openxmlformats.org/officeDocument/2006/relationships/hyperlink" Target="http://pbs.twimg.com/profile_images/749489951293583360/rHFDNJ9U_normal.jpg" TargetMode="External" /><Relationship Id="rId529" Type="http://schemas.openxmlformats.org/officeDocument/2006/relationships/hyperlink" Target="http://pbs.twimg.com/profile_images/875516130093301760/R4D9TPbS_normal.jpg" TargetMode="External" /><Relationship Id="rId530" Type="http://schemas.openxmlformats.org/officeDocument/2006/relationships/hyperlink" Target="http://pbs.twimg.com/profile_images/875516130093301760/R4D9TPbS_normal.jpg" TargetMode="External" /><Relationship Id="rId531" Type="http://schemas.openxmlformats.org/officeDocument/2006/relationships/hyperlink" Target="https://pbs.twimg.com/ext_tw_video_thumb/1096816673619886081/pu/img/7ryhQ5JkMTeqeBbZ.jpg" TargetMode="External" /><Relationship Id="rId532" Type="http://schemas.openxmlformats.org/officeDocument/2006/relationships/hyperlink" Target="http://pbs.twimg.com/profile_images/1045829157895032832/81sAQuJj_normal.jpg" TargetMode="External" /><Relationship Id="rId533" Type="http://schemas.openxmlformats.org/officeDocument/2006/relationships/hyperlink" Target="http://pbs.twimg.com/profile_images/730052553707245569/ZoIUcRdN_normal.jpg" TargetMode="External" /><Relationship Id="rId534" Type="http://schemas.openxmlformats.org/officeDocument/2006/relationships/hyperlink" Target="http://pbs.twimg.com/profile_images/730052553707245569/ZoIUcRdN_normal.jpg" TargetMode="External" /><Relationship Id="rId535" Type="http://schemas.openxmlformats.org/officeDocument/2006/relationships/hyperlink" Target="http://pbs.twimg.com/profile_images/975019042795806720/xV7KSyPF_normal.jpg" TargetMode="External" /><Relationship Id="rId536" Type="http://schemas.openxmlformats.org/officeDocument/2006/relationships/hyperlink" Target="http://pbs.twimg.com/profile_images/422934998560550912/0fAACReU_normal.jpeg" TargetMode="External" /><Relationship Id="rId537" Type="http://schemas.openxmlformats.org/officeDocument/2006/relationships/hyperlink" Target="http://pbs.twimg.com/profile_images/1031556419244322816/UueZnc9W_normal.jpg" TargetMode="External" /><Relationship Id="rId538" Type="http://schemas.openxmlformats.org/officeDocument/2006/relationships/hyperlink" Target="http://pbs.twimg.com/profile_images/1083888841612701696/zHwyj3w3_normal.jpg" TargetMode="External" /><Relationship Id="rId539" Type="http://schemas.openxmlformats.org/officeDocument/2006/relationships/hyperlink" Target="http://pbs.twimg.com/profile_images/1083888841612701696/zHwyj3w3_normal.jpg" TargetMode="External" /><Relationship Id="rId540" Type="http://schemas.openxmlformats.org/officeDocument/2006/relationships/hyperlink" Target="http://pbs.twimg.com/profile_images/434112778802970624/1kbRDyW4_normal.jpeg" TargetMode="External" /><Relationship Id="rId541" Type="http://schemas.openxmlformats.org/officeDocument/2006/relationships/hyperlink" Target="https://pbs.twimg.com/media/Dy4IiFkX0AMMbxj.jpg" TargetMode="External" /><Relationship Id="rId542" Type="http://schemas.openxmlformats.org/officeDocument/2006/relationships/hyperlink" Target="https://pbs.twimg.com/media/Dy4QsJbWsAAp1YP.jpg" TargetMode="External" /><Relationship Id="rId543" Type="http://schemas.openxmlformats.org/officeDocument/2006/relationships/hyperlink" Target="https://pbs.twimg.com/media/DzHBTt9WwAAKIAB.jpg" TargetMode="External" /><Relationship Id="rId544" Type="http://schemas.openxmlformats.org/officeDocument/2006/relationships/hyperlink" Target="https://pbs.twimg.com/media/DzMEGm3X4AAaPcC.jpg" TargetMode="External" /><Relationship Id="rId545" Type="http://schemas.openxmlformats.org/officeDocument/2006/relationships/hyperlink" Target="https://pbs.twimg.com/media/DzG2mEZWkAA5PJe.jpg" TargetMode="External" /><Relationship Id="rId546" Type="http://schemas.openxmlformats.org/officeDocument/2006/relationships/hyperlink" Target="https://pbs.twimg.com/media/DzPcUAqXgAYf_pp.jpg" TargetMode="External" /><Relationship Id="rId547" Type="http://schemas.openxmlformats.org/officeDocument/2006/relationships/hyperlink" Target="https://pbs.twimg.com/media/DzTisEHWoAk9X7a.jpg" TargetMode="External" /><Relationship Id="rId548" Type="http://schemas.openxmlformats.org/officeDocument/2006/relationships/hyperlink" Target="https://pbs.twimg.com/media/Dyyn316WkAAXM9E.jpg" TargetMode="External" /><Relationship Id="rId549" Type="http://schemas.openxmlformats.org/officeDocument/2006/relationships/hyperlink" Target="https://pbs.twimg.com/media/Dy9Vl8PWoAA1Cu-.jpg" TargetMode="External" /><Relationship Id="rId550" Type="http://schemas.openxmlformats.org/officeDocument/2006/relationships/hyperlink" Target="https://pbs.twimg.com/media/DzDsJQWX4AEgf_0.jpg" TargetMode="External" /><Relationship Id="rId551" Type="http://schemas.openxmlformats.org/officeDocument/2006/relationships/hyperlink" Target="https://pbs.twimg.com/media/DzZ0anPXcAADupq.jpg" TargetMode="External" /><Relationship Id="rId552" Type="http://schemas.openxmlformats.org/officeDocument/2006/relationships/hyperlink" Target="https://pbs.twimg.com/media/DzhJBVmX0AAPIiU.jpg" TargetMode="External" /><Relationship Id="rId553" Type="http://schemas.openxmlformats.org/officeDocument/2006/relationships/hyperlink" Target="https://pbs.twimg.com/media/DzpOhexWwAcEi84.jpg" TargetMode="External" /><Relationship Id="rId554" Type="http://schemas.openxmlformats.org/officeDocument/2006/relationships/hyperlink" Target="https://pbs.twimg.com/media/DyrFdrLX4AE4YXN.jpg" TargetMode="External" /><Relationship Id="rId555" Type="http://schemas.openxmlformats.org/officeDocument/2006/relationships/hyperlink" Target="https://pbs.twimg.com/media/Dyyn316WkAAXM9E.jpg" TargetMode="External" /><Relationship Id="rId556" Type="http://schemas.openxmlformats.org/officeDocument/2006/relationships/hyperlink" Target="https://pbs.twimg.com/media/Dy9Vl8PWoAA1Cu-.jpg" TargetMode="External" /><Relationship Id="rId557" Type="http://schemas.openxmlformats.org/officeDocument/2006/relationships/hyperlink" Target="https://pbs.twimg.com/media/DzG2mEZWkAA5PJe.jpg" TargetMode="External" /><Relationship Id="rId558" Type="http://schemas.openxmlformats.org/officeDocument/2006/relationships/hyperlink" Target="https://pbs.twimg.com/media/DzMEGm3X4AAaPcC.jpg" TargetMode="External" /><Relationship Id="rId559" Type="http://schemas.openxmlformats.org/officeDocument/2006/relationships/hyperlink" Target="https://pbs.twimg.com/media/DzPcUAqXgAYf_pp.jpg" TargetMode="External" /><Relationship Id="rId560" Type="http://schemas.openxmlformats.org/officeDocument/2006/relationships/hyperlink" Target="https://pbs.twimg.com/media/Dzg9MtxXQAETB_k.jpg" TargetMode="External" /><Relationship Id="rId561" Type="http://schemas.openxmlformats.org/officeDocument/2006/relationships/hyperlink" Target="https://pbs.twimg.com/media/DzhJBVmX0AAPIiU.jpg" TargetMode="External" /><Relationship Id="rId562" Type="http://schemas.openxmlformats.org/officeDocument/2006/relationships/hyperlink" Target="https://pbs.twimg.com/media/DzhaiwbX4AE5ybH.jpg" TargetMode="External" /><Relationship Id="rId563" Type="http://schemas.openxmlformats.org/officeDocument/2006/relationships/hyperlink" Target="https://pbs.twimg.com/media/DzpOhexWwAcEi84.jpg" TargetMode="External" /><Relationship Id="rId564" Type="http://schemas.openxmlformats.org/officeDocument/2006/relationships/hyperlink" Target="https://pbs.twimg.com/media/Dyv_kMYXgAU_LVS.jpg" TargetMode="External" /><Relationship Id="rId565" Type="http://schemas.openxmlformats.org/officeDocument/2006/relationships/hyperlink" Target="http://pbs.twimg.com/profile_images/794187300439728128/Q-zBc7pB_normal.jpg" TargetMode="External" /><Relationship Id="rId566" Type="http://schemas.openxmlformats.org/officeDocument/2006/relationships/hyperlink" Target="https://pbs.twimg.com/media/Dy0jmV9XQAAsDqE.jpg" TargetMode="External" /><Relationship Id="rId567" Type="http://schemas.openxmlformats.org/officeDocument/2006/relationships/hyperlink" Target="https://pbs.twimg.com/media/Dy66Gu6W0AItAQ6.jpg" TargetMode="External" /><Relationship Id="rId568" Type="http://schemas.openxmlformats.org/officeDocument/2006/relationships/hyperlink" Target="https://pbs.twimg.com/media/Dy7EUnmX0AIaO0y.jpg" TargetMode="External" /><Relationship Id="rId569" Type="http://schemas.openxmlformats.org/officeDocument/2006/relationships/hyperlink" Target="https://pbs.twimg.com/media/Dy9X4THXgAAc8EV.jpg" TargetMode="External" /><Relationship Id="rId570" Type="http://schemas.openxmlformats.org/officeDocument/2006/relationships/hyperlink" Target="https://pbs.twimg.com/media/DzCsdb-W0AUAVdy.jpg" TargetMode="External" /><Relationship Id="rId571" Type="http://schemas.openxmlformats.org/officeDocument/2006/relationships/hyperlink" Target="http://pbs.twimg.com/profile_images/794187300439728128/Q-zBc7pB_normal.jpg" TargetMode="External" /><Relationship Id="rId572" Type="http://schemas.openxmlformats.org/officeDocument/2006/relationships/hyperlink" Target="https://pbs.twimg.com/media/DzIBaxdW0AEijsH.jpg" TargetMode="External" /><Relationship Id="rId573" Type="http://schemas.openxmlformats.org/officeDocument/2006/relationships/hyperlink" Target="https://pbs.twimg.com/media/DzJC7n9WsAI0rKO.jpg" TargetMode="External" /><Relationship Id="rId574" Type="http://schemas.openxmlformats.org/officeDocument/2006/relationships/hyperlink" Target="https://pbs.twimg.com/media/DzNYkG7XgAApBeF.jpg" TargetMode="External" /><Relationship Id="rId575" Type="http://schemas.openxmlformats.org/officeDocument/2006/relationships/hyperlink" Target="https://pbs.twimg.com/media/DzTVwJuXQAEFMew.jpg" TargetMode="External" /><Relationship Id="rId576" Type="http://schemas.openxmlformats.org/officeDocument/2006/relationships/hyperlink" Target="https://pbs.twimg.com/media/DzTgaJbW0AEkq1j.jpg" TargetMode="External" /><Relationship Id="rId577" Type="http://schemas.openxmlformats.org/officeDocument/2006/relationships/hyperlink" Target="https://pbs.twimg.com/media/DzXWnvUWwAUTxsT.jpg" TargetMode="External" /><Relationship Id="rId578" Type="http://schemas.openxmlformats.org/officeDocument/2006/relationships/hyperlink" Target="http://pbs.twimg.com/profile_images/1052621169638166528/KFcTcWcn_normal.jpg" TargetMode="External" /><Relationship Id="rId579" Type="http://schemas.openxmlformats.org/officeDocument/2006/relationships/hyperlink" Target="http://pbs.twimg.com/profile_images/1062791682859716608/iQunz5If_normal.jpg" TargetMode="External" /><Relationship Id="rId580" Type="http://schemas.openxmlformats.org/officeDocument/2006/relationships/hyperlink" Target="http://pbs.twimg.com/profile_images/1085053671711346688/_p_R6_C7_normal.jpg" TargetMode="External" /><Relationship Id="rId581" Type="http://schemas.openxmlformats.org/officeDocument/2006/relationships/hyperlink" Target="http://pbs.twimg.com/profile_images/1085053671711346688/_p_R6_C7_normal.jpg" TargetMode="External" /><Relationship Id="rId582" Type="http://schemas.openxmlformats.org/officeDocument/2006/relationships/hyperlink" Target="http://pbs.twimg.com/profile_images/1085053671711346688/_p_R6_C7_normal.jpg" TargetMode="External" /><Relationship Id="rId583" Type="http://schemas.openxmlformats.org/officeDocument/2006/relationships/hyperlink" Target="http://pbs.twimg.com/profile_images/1085053671711346688/_p_R6_C7_normal.jpg" TargetMode="External" /><Relationship Id="rId584" Type="http://schemas.openxmlformats.org/officeDocument/2006/relationships/hyperlink" Target="https://pbs.twimg.com/media/DzNvTD8UYAEl7r-.jpg" TargetMode="External" /><Relationship Id="rId585" Type="http://schemas.openxmlformats.org/officeDocument/2006/relationships/hyperlink" Target="http://pbs.twimg.com/profile_images/266815071/S1030105_normal.JPG" TargetMode="External" /><Relationship Id="rId586" Type="http://schemas.openxmlformats.org/officeDocument/2006/relationships/hyperlink" Target="https://pbs.twimg.com/media/DzUK1BDWoAAQ_ge.jpg" TargetMode="External" /><Relationship Id="rId587" Type="http://schemas.openxmlformats.org/officeDocument/2006/relationships/hyperlink" Target="https://pbs.twimg.com/media/DzjRKybXQAEW_t3.jpg" TargetMode="External" /><Relationship Id="rId588" Type="http://schemas.openxmlformats.org/officeDocument/2006/relationships/hyperlink" Target="http://pbs.twimg.com/profile_images/266815071/S1030105_normal.JPG" TargetMode="External" /><Relationship Id="rId589" Type="http://schemas.openxmlformats.org/officeDocument/2006/relationships/hyperlink" Target="http://pbs.twimg.com/profile_images/266815071/S1030105_normal.JPG" TargetMode="External" /><Relationship Id="rId590" Type="http://schemas.openxmlformats.org/officeDocument/2006/relationships/hyperlink" Target="https://pbs.twimg.com/media/DzdOnBLVAAAteVP.png" TargetMode="External" /><Relationship Id="rId591" Type="http://schemas.openxmlformats.org/officeDocument/2006/relationships/hyperlink" Target="http://pbs.twimg.com/profile_images/917987072186769409/VqrDPH9w_normal.jpg" TargetMode="External" /><Relationship Id="rId592" Type="http://schemas.openxmlformats.org/officeDocument/2006/relationships/hyperlink" Target="http://pbs.twimg.com/profile_images/884672543780519937/V1A9oV4E_normal.jpg" TargetMode="External" /><Relationship Id="rId593" Type="http://schemas.openxmlformats.org/officeDocument/2006/relationships/hyperlink" Target="https://pbs.twimg.com/tweet_video_thumb/DzTW5aHWoAU2nlW.jpg" TargetMode="External" /><Relationship Id="rId594" Type="http://schemas.openxmlformats.org/officeDocument/2006/relationships/hyperlink" Target="https://pbs.twimg.com/media/DzUG-FPV4AA49Ga.png" TargetMode="External" /><Relationship Id="rId595" Type="http://schemas.openxmlformats.org/officeDocument/2006/relationships/hyperlink" Target="https://pbs.twimg.com/media/DzfshyKWsAEclQU.jpg" TargetMode="External" /><Relationship Id="rId596" Type="http://schemas.openxmlformats.org/officeDocument/2006/relationships/hyperlink" Target="http://pbs.twimg.com/profile_images/917987072186769409/VqrDPH9w_normal.jpg" TargetMode="External" /><Relationship Id="rId597" Type="http://schemas.openxmlformats.org/officeDocument/2006/relationships/hyperlink" Target="https://twitter.com/#!/ryanphaygood/status/1090980110151364608" TargetMode="External" /><Relationship Id="rId598" Type="http://schemas.openxmlformats.org/officeDocument/2006/relationships/hyperlink" Target="https://twitter.com/#!/vmugtr/status/1092737548009553920" TargetMode="External" /><Relationship Id="rId599" Type="http://schemas.openxmlformats.org/officeDocument/2006/relationships/hyperlink" Target="https://twitter.com/#!/nj_isj/status/1092774306390704130" TargetMode="External" /><Relationship Id="rId600" Type="http://schemas.openxmlformats.org/officeDocument/2006/relationships/hyperlink" Target="https://twitter.com/#!/learnerchris/status/1092777884035489792" TargetMode="External" /><Relationship Id="rId601" Type="http://schemas.openxmlformats.org/officeDocument/2006/relationships/hyperlink" Target="https://twitter.com/#!/learnerchris/status/1092777884035489792" TargetMode="External" /><Relationship Id="rId602" Type="http://schemas.openxmlformats.org/officeDocument/2006/relationships/hyperlink" Target="https://twitter.com/#!/bucyfortexas/status/1092780153195950080" TargetMode="External" /><Relationship Id="rId603" Type="http://schemas.openxmlformats.org/officeDocument/2006/relationships/hyperlink" Target="https://twitter.com/#!/bucyfortexas/status/1092780153195950080" TargetMode="External" /><Relationship Id="rId604" Type="http://schemas.openxmlformats.org/officeDocument/2006/relationships/hyperlink" Target="https://twitter.com/#!/cernovich/status/1092902492231385088" TargetMode="External" /><Relationship Id="rId605" Type="http://schemas.openxmlformats.org/officeDocument/2006/relationships/hyperlink" Target="https://twitter.com/#!/investinglegend/status/1092902848625557505" TargetMode="External" /><Relationship Id="rId606" Type="http://schemas.openxmlformats.org/officeDocument/2006/relationships/hyperlink" Target="https://twitter.com/#!/_yvonneburton/status/1092903335223533568" TargetMode="External" /><Relationship Id="rId607" Type="http://schemas.openxmlformats.org/officeDocument/2006/relationships/hyperlink" Target="https://twitter.com/#!/mvkevinb/status/1092903574940643343" TargetMode="External" /><Relationship Id="rId608" Type="http://schemas.openxmlformats.org/officeDocument/2006/relationships/hyperlink" Target="https://twitter.com/#!/robpalatchi/status/1092905397827055617" TargetMode="External" /><Relationship Id="rId609" Type="http://schemas.openxmlformats.org/officeDocument/2006/relationships/hyperlink" Target="https://twitter.com/#!/snowblasting/status/1092907119475486720" TargetMode="External" /><Relationship Id="rId610" Type="http://schemas.openxmlformats.org/officeDocument/2006/relationships/hyperlink" Target="https://twitter.com/#!/blackkingkeland/status/1092909282750808065" TargetMode="External" /><Relationship Id="rId611" Type="http://schemas.openxmlformats.org/officeDocument/2006/relationships/hyperlink" Target="https://twitter.com/#!/melissa04398727/status/1092919912060731397" TargetMode="External" /><Relationship Id="rId612" Type="http://schemas.openxmlformats.org/officeDocument/2006/relationships/hyperlink" Target="https://twitter.com/#!/elina_libertad/status/1092923542113603584" TargetMode="External" /><Relationship Id="rId613" Type="http://schemas.openxmlformats.org/officeDocument/2006/relationships/hyperlink" Target="https://twitter.com/#!/jdollar13/status/1092925154752188416" TargetMode="External" /><Relationship Id="rId614" Type="http://schemas.openxmlformats.org/officeDocument/2006/relationships/hyperlink" Target="https://twitter.com/#!/exrates_me/status/1092914020896522241" TargetMode="External" /><Relationship Id="rId615" Type="http://schemas.openxmlformats.org/officeDocument/2006/relationships/hyperlink" Target="https://twitter.com/#!/carlos69861930/status/1092925327431606273" TargetMode="External" /><Relationship Id="rId616" Type="http://schemas.openxmlformats.org/officeDocument/2006/relationships/hyperlink" Target="https://twitter.com/#!/mikepostman/status/1092936166133907457" TargetMode="External" /><Relationship Id="rId617" Type="http://schemas.openxmlformats.org/officeDocument/2006/relationships/hyperlink" Target="https://twitter.com/#!/maleng_art/status/1092997682551898113" TargetMode="External" /><Relationship Id="rId618" Type="http://schemas.openxmlformats.org/officeDocument/2006/relationships/hyperlink" Target="https://twitter.com/#!/maleng_art/status/1093336965888368640" TargetMode="External" /><Relationship Id="rId619" Type="http://schemas.openxmlformats.org/officeDocument/2006/relationships/hyperlink" Target="https://twitter.com/#!/chipzoller/status/1093337906004004864" TargetMode="External" /><Relationship Id="rId620" Type="http://schemas.openxmlformats.org/officeDocument/2006/relationships/hyperlink" Target="https://twitter.com/#!/chipzoller/status/1092804091514896384" TargetMode="External" /><Relationship Id="rId621" Type="http://schemas.openxmlformats.org/officeDocument/2006/relationships/hyperlink" Target="https://twitter.com/#!/scottyandtony/status/1093437373482971137" TargetMode="External" /><Relationship Id="rId622" Type="http://schemas.openxmlformats.org/officeDocument/2006/relationships/hyperlink" Target="https://twitter.com/#!/all100senators/status/1093509674949902337" TargetMode="External" /><Relationship Id="rId623" Type="http://schemas.openxmlformats.org/officeDocument/2006/relationships/hyperlink" Target="https://twitter.com/#!/savagebeauty747/status/1093509786866462722" TargetMode="External" /><Relationship Id="rId624" Type="http://schemas.openxmlformats.org/officeDocument/2006/relationships/hyperlink" Target="https://twitter.com/#!/taritac/status/1093509925270155266" TargetMode="External" /><Relationship Id="rId625" Type="http://schemas.openxmlformats.org/officeDocument/2006/relationships/hyperlink" Target="https://twitter.com/#!/sfru/status/1093510480507949063" TargetMode="External" /><Relationship Id="rId626" Type="http://schemas.openxmlformats.org/officeDocument/2006/relationships/hyperlink" Target="https://twitter.com/#!/bridgetobrien06/status/1093510970394247168" TargetMode="External" /><Relationship Id="rId627" Type="http://schemas.openxmlformats.org/officeDocument/2006/relationships/hyperlink" Target="https://twitter.com/#!/beverly44889890/status/1093511651456966656" TargetMode="External" /><Relationship Id="rId628" Type="http://schemas.openxmlformats.org/officeDocument/2006/relationships/hyperlink" Target="https://twitter.com/#!/ejlevy/status/1093511696155439110" TargetMode="External" /><Relationship Id="rId629" Type="http://schemas.openxmlformats.org/officeDocument/2006/relationships/hyperlink" Target="https://twitter.com/#!/blubuttafly16/status/1093511869413900289" TargetMode="External" /><Relationship Id="rId630" Type="http://schemas.openxmlformats.org/officeDocument/2006/relationships/hyperlink" Target="https://twitter.com/#!/pegpendrak/status/1093512330787409920" TargetMode="External" /><Relationship Id="rId631" Type="http://schemas.openxmlformats.org/officeDocument/2006/relationships/hyperlink" Target="https://twitter.com/#!/amandahd1212/status/1093512479399911425" TargetMode="External" /><Relationship Id="rId632" Type="http://schemas.openxmlformats.org/officeDocument/2006/relationships/hyperlink" Target="https://twitter.com/#!/public_citizen/status/1093512529584766976" TargetMode="External" /><Relationship Id="rId633" Type="http://schemas.openxmlformats.org/officeDocument/2006/relationships/hyperlink" Target="https://twitter.com/#!/lgsmom/status/1093512639399874560" TargetMode="External" /><Relationship Id="rId634" Type="http://schemas.openxmlformats.org/officeDocument/2006/relationships/hyperlink" Target="https://twitter.com/#!/canni2canning/status/1093512750179991552" TargetMode="External" /><Relationship Id="rId635" Type="http://schemas.openxmlformats.org/officeDocument/2006/relationships/hyperlink" Target="https://twitter.com/#!/cotey_mary/status/1093512787970744320" TargetMode="External" /><Relationship Id="rId636" Type="http://schemas.openxmlformats.org/officeDocument/2006/relationships/hyperlink" Target="https://twitter.com/#!/julienguessan/status/1093512847676588033" TargetMode="External" /><Relationship Id="rId637" Type="http://schemas.openxmlformats.org/officeDocument/2006/relationships/hyperlink" Target="https://twitter.com/#!/trajangregory/status/1093513115512098816" TargetMode="External" /><Relationship Id="rId638" Type="http://schemas.openxmlformats.org/officeDocument/2006/relationships/hyperlink" Target="https://twitter.com/#!/dennis_vdo/status/1093513369850728448" TargetMode="External" /><Relationship Id="rId639" Type="http://schemas.openxmlformats.org/officeDocument/2006/relationships/hyperlink" Target="https://twitter.com/#!/suptmoran/status/1093513398137077767" TargetMode="External" /><Relationship Id="rId640" Type="http://schemas.openxmlformats.org/officeDocument/2006/relationships/hyperlink" Target="https://twitter.com/#!/cyn7507/status/1093513929035317250" TargetMode="External" /><Relationship Id="rId641" Type="http://schemas.openxmlformats.org/officeDocument/2006/relationships/hyperlink" Target="https://twitter.com/#!/jjmccabe2/status/1093514250138603520" TargetMode="External" /><Relationship Id="rId642" Type="http://schemas.openxmlformats.org/officeDocument/2006/relationships/hyperlink" Target="https://twitter.com/#!/josephdoke23/status/1093514348251758592" TargetMode="External" /><Relationship Id="rId643" Type="http://schemas.openxmlformats.org/officeDocument/2006/relationships/hyperlink" Target="https://twitter.com/#!/merryghouled/status/1093514429558329346" TargetMode="External" /><Relationship Id="rId644" Type="http://schemas.openxmlformats.org/officeDocument/2006/relationships/hyperlink" Target="https://twitter.com/#!/pat_scharmberg/status/1093514986788401152" TargetMode="External" /><Relationship Id="rId645" Type="http://schemas.openxmlformats.org/officeDocument/2006/relationships/hyperlink" Target="https://twitter.com/#!/tcbcc/status/1093515048050479104" TargetMode="External" /><Relationship Id="rId646" Type="http://schemas.openxmlformats.org/officeDocument/2006/relationships/hyperlink" Target="https://twitter.com/#!/mare_se/status/1093515747098353666" TargetMode="External" /><Relationship Id="rId647" Type="http://schemas.openxmlformats.org/officeDocument/2006/relationships/hyperlink" Target="https://twitter.com/#!/phillip92321/status/1093516080872652800" TargetMode="External" /><Relationship Id="rId648" Type="http://schemas.openxmlformats.org/officeDocument/2006/relationships/hyperlink" Target="https://twitter.com/#!/tassajarard/status/1093516293238513664" TargetMode="External" /><Relationship Id="rId649" Type="http://schemas.openxmlformats.org/officeDocument/2006/relationships/hyperlink" Target="https://twitter.com/#!/thnkbyndhdlnes/status/1093516769891737600" TargetMode="External" /><Relationship Id="rId650" Type="http://schemas.openxmlformats.org/officeDocument/2006/relationships/hyperlink" Target="https://twitter.com/#!/rhannum82513/status/1093516797381406723" TargetMode="External" /><Relationship Id="rId651" Type="http://schemas.openxmlformats.org/officeDocument/2006/relationships/hyperlink" Target="https://twitter.com/#!/pamunplugged/status/1093517388535005185" TargetMode="External" /><Relationship Id="rId652" Type="http://schemas.openxmlformats.org/officeDocument/2006/relationships/hyperlink" Target="https://twitter.com/#!/harmonyis1/status/1093519206572744706" TargetMode="External" /><Relationship Id="rId653" Type="http://schemas.openxmlformats.org/officeDocument/2006/relationships/hyperlink" Target="https://twitter.com/#!/patp415/status/1093519410751401986" TargetMode="External" /><Relationship Id="rId654" Type="http://schemas.openxmlformats.org/officeDocument/2006/relationships/hyperlink" Target="https://twitter.com/#!/ladolcevitaone/status/1093519997903659009" TargetMode="External" /><Relationship Id="rId655" Type="http://schemas.openxmlformats.org/officeDocument/2006/relationships/hyperlink" Target="https://twitter.com/#!/kevinjbrauer/status/1093520017797214218" TargetMode="External" /><Relationship Id="rId656" Type="http://schemas.openxmlformats.org/officeDocument/2006/relationships/hyperlink" Target="https://twitter.com/#!/sunstatement/status/1093523507588354048" TargetMode="External" /><Relationship Id="rId657" Type="http://schemas.openxmlformats.org/officeDocument/2006/relationships/hyperlink" Target="https://twitter.com/#!/musicaddictsdc/status/1093528917372227590" TargetMode="External" /><Relationship Id="rId658" Type="http://schemas.openxmlformats.org/officeDocument/2006/relationships/hyperlink" Target="https://twitter.com/#!/seattleid/status/1093529356981288960" TargetMode="External" /><Relationship Id="rId659" Type="http://schemas.openxmlformats.org/officeDocument/2006/relationships/hyperlink" Target="https://twitter.com/#!/iacolaura15/status/1093530028061704192" TargetMode="External" /><Relationship Id="rId660" Type="http://schemas.openxmlformats.org/officeDocument/2006/relationships/hyperlink" Target="https://twitter.com/#!/barbaraevers380/status/1093530654615134208" TargetMode="External" /><Relationship Id="rId661" Type="http://schemas.openxmlformats.org/officeDocument/2006/relationships/hyperlink" Target="https://twitter.com/#!/peteach65/status/1093533669678034944" TargetMode="External" /><Relationship Id="rId662" Type="http://schemas.openxmlformats.org/officeDocument/2006/relationships/hyperlink" Target="https://twitter.com/#!/cdub67/status/1093534469653479426" TargetMode="External" /><Relationship Id="rId663" Type="http://schemas.openxmlformats.org/officeDocument/2006/relationships/hyperlink" Target="https://twitter.com/#!/nicogillespie/status/1093539592131805185" TargetMode="External" /><Relationship Id="rId664" Type="http://schemas.openxmlformats.org/officeDocument/2006/relationships/hyperlink" Target="https://twitter.com/#!/ericevenson/status/1093543144564670464" TargetMode="External" /><Relationship Id="rId665" Type="http://schemas.openxmlformats.org/officeDocument/2006/relationships/hyperlink" Target="https://twitter.com/#!/moorecharlea/status/1093546657889701889" TargetMode="External" /><Relationship Id="rId666" Type="http://schemas.openxmlformats.org/officeDocument/2006/relationships/hyperlink" Target="https://twitter.com/#!/randpatrick/status/1093549039835119617" TargetMode="External" /><Relationship Id="rId667" Type="http://schemas.openxmlformats.org/officeDocument/2006/relationships/hyperlink" Target="https://twitter.com/#!/suebreen6/status/1093550731783798785" TargetMode="External" /><Relationship Id="rId668" Type="http://schemas.openxmlformats.org/officeDocument/2006/relationships/hyperlink" Target="https://twitter.com/#!/horseandcowgirl/status/1093557226990534656" TargetMode="External" /><Relationship Id="rId669" Type="http://schemas.openxmlformats.org/officeDocument/2006/relationships/hyperlink" Target="https://twitter.com/#!/awmsdreams/status/1093556453246468097" TargetMode="External" /><Relationship Id="rId670" Type="http://schemas.openxmlformats.org/officeDocument/2006/relationships/hyperlink" Target="https://twitter.com/#!/mannyotiko/status/1093558569742553088" TargetMode="External" /><Relationship Id="rId671" Type="http://schemas.openxmlformats.org/officeDocument/2006/relationships/hyperlink" Target="https://twitter.com/#!/mannyotiko/status/1093558569742553088" TargetMode="External" /><Relationship Id="rId672" Type="http://schemas.openxmlformats.org/officeDocument/2006/relationships/hyperlink" Target="https://twitter.com/#!/frankalmarro/status/1093559774678056963" TargetMode="External" /><Relationship Id="rId673" Type="http://schemas.openxmlformats.org/officeDocument/2006/relationships/hyperlink" Target="https://twitter.com/#!/uvmrider1976/status/1093564487372816384" TargetMode="External" /><Relationship Id="rId674" Type="http://schemas.openxmlformats.org/officeDocument/2006/relationships/hyperlink" Target="https://twitter.com/#!/terryho63967129/status/1093568914821394434" TargetMode="External" /><Relationship Id="rId675" Type="http://schemas.openxmlformats.org/officeDocument/2006/relationships/hyperlink" Target="https://twitter.com/#!/vickijo54203063/status/1093569118907691008" TargetMode="External" /><Relationship Id="rId676" Type="http://schemas.openxmlformats.org/officeDocument/2006/relationships/hyperlink" Target="https://twitter.com/#!/sam_perrin/status/1093556311390867463" TargetMode="External" /><Relationship Id="rId677" Type="http://schemas.openxmlformats.org/officeDocument/2006/relationships/hyperlink" Target="https://twitter.com/#!/xtravirt/status/1093570814828531712" TargetMode="External" /><Relationship Id="rId678" Type="http://schemas.openxmlformats.org/officeDocument/2006/relationships/hyperlink" Target="https://twitter.com/#!/cardhodess/status/1093573192164216832" TargetMode="External" /><Relationship Id="rId679" Type="http://schemas.openxmlformats.org/officeDocument/2006/relationships/hyperlink" Target="https://twitter.com/#!/brianmcnerney1/status/1093593182615584768" TargetMode="External" /><Relationship Id="rId680" Type="http://schemas.openxmlformats.org/officeDocument/2006/relationships/hyperlink" Target="https://twitter.com/#!/grracy/status/1093595770157035520" TargetMode="External" /><Relationship Id="rId681" Type="http://schemas.openxmlformats.org/officeDocument/2006/relationships/hyperlink" Target="https://twitter.com/#!/grracy/status/1093595770157035520" TargetMode="External" /><Relationship Id="rId682" Type="http://schemas.openxmlformats.org/officeDocument/2006/relationships/hyperlink" Target="https://twitter.com/#!/alanprkns/status/1093596133656592385" TargetMode="External" /><Relationship Id="rId683" Type="http://schemas.openxmlformats.org/officeDocument/2006/relationships/hyperlink" Target="https://twitter.com/#!/loves3corgis/status/1093599293854937090" TargetMode="External" /><Relationship Id="rId684" Type="http://schemas.openxmlformats.org/officeDocument/2006/relationships/hyperlink" Target="https://twitter.com/#!/pammackenzie/status/1093600041393160193" TargetMode="External" /><Relationship Id="rId685" Type="http://schemas.openxmlformats.org/officeDocument/2006/relationships/hyperlink" Target="https://twitter.com/#!/_physicsfan/status/1093600146212995073" TargetMode="External" /><Relationship Id="rId686" Type="http://schemas.openxmlformats.org/officeDocument/2006/relationships/hyperlink" Target="https://twitter.com/#!/walterkorfmach1/status/1093603095970484224" TargetMode="External" /><Relationship Id="rId687" Type="http://schemas.openxmlformats.org/officeDocument/2006/relationships/hyperlink" Target="https://twitter.com/#!/sivasankargnv/status/1093604758810697730" TargetMode="External" /><Relationship Id="rId688" Type="http://schemas.openxmlformats.org/officeDocument/2006/relationships/hyperlink" Target="https://twitter.com/#!/sivasankargnv/status/1093604758810697730" TargetMode="External" /><Relationship Id="rId689" Type="http://schemas.openxmlformats.org/officeDocument/2006/relationships/hyperlink" Target="https://twitter.com/#!/sivasankargnv/status/1093604758810697730" TargetMode="External" /><Relationship Id="rId690" Type="http://schemas.openxmlformats.org/officeDocument/2006/relationships/hyperlink" Target="https://twitter.com/#!/faithchatham/status/1093609701181480960" TargetMode="External" /><Relationship Id="rId691" Type="http://schemas.openxmlformats.org/officeDocument/2006/relationships/hyperlink" Target="https://twitter.com/#!/markhkruger/status/1093615091981799424" TargetMode="External" /><Relationship Id="rId692" Type="http://schemas.openxmlformats.org/officeDocument/2006/relationships/hyperlink" Target="https://twitter.com/#!/dorothystella7/status/1093620062626430977" TargetMode="External" /><Relationship Id="rId693" Type="http://schemas.openxmlformats.org/officeDocument/2006/relationships/hyperlink" Target="https://twitter.com/#!/whosyrhoosier/status/1093621945466146816" TargetMode="External" /><Relationship Id="rId694" Type="http://schemas.openxmlformats.org/officeDocument/2006/relationships/hyperlink" Target="https://twitter.com/#!/judy_ackerman/status/1093622742639878144" TargetMode="External" /><Relationship Id="rId695" Type="http://schemas.openxmlformats.org/officeDocument/2006/relationships/hyperlink" Target="https://twitter.com/#!/gatalbot/status/1093623712107118592" TargetMode="External" /><Relationship Id="rId696" Type="http://schemas.openxmlformats.org/officeDocument/2006/relationships/hyperlink" Target="https://twitter.com/#!/charlene_gowen/status/1093631380402171912" TargetMode="External" /><Relationship Id="rId697" Type="http://schemas.openxmlformats.org/officeDocument/2006/relationships/hyperlink" Target="https://twitter.com/#!/jonwsteiner/status/1093640608441401344" TargetMode="External" /><Relationship Id="rId698" Type="http://schemas.openxmlformats.org/officeDocument/2006/relationships/hyperlink" Target="https://twitter.com/#!/embarassedvoter/status/1093644772487524352" TargetMode="External" /><Relationship Id="rId699" Type="http://schemas.openxmlformats.org/officeDocument/2006/relationships/hyperlink" Target="https://twitter.com/#!/dinesh_pdtr/status/1093665705164185602" TargetMode="External" /><Relationship Id="rId700" Type="http://schemas.openxmlformats.org/officeDocument/2006/relationships/hyperlink" Target="https://twitter.com/#!/bolbolegypt/status/1093751680552849408" TargetMode="External" /><Relationship Id="rId701" Type="http://schemas.openxmlformats.org/officeDocument/2006/relationships/hyperlink" Target="https://twitter.com/#!/quest4pixels/status/1093446179583606789" TargetMode="External" /><Relationship Id="rId702" Type="http://schemas.openxmlformats.org/officeDocument/2006/relationships/hyperlink" Target="https://twitter.com/#!/quest4pixels/status/1093646043269390336" TargetMode="External" /><Relationship Id="rId703" Type="http://schemas.openxmlformats.org/officeDocument/2006/relationships/hyperlink" Target="https://twitter.com/#!/quest4pixels/status/1093800289268916225" TargetMode="External" /><Relationship Id="rId704" Type="http://schemas.openxmlformats.org/officeDocument/2006/relationships/hyperlink" Target="https://twitter.com/#!/yu_kitajo/status/1093748752408432640" TargetMode="External" /><Relationship Id="rId705" Type="http://schemas.openxmlformats.org/officeDocument/2006/relationships/hyperlink" Target="https://twitter.com/#!/kz88dx/status/1093818663579185152" TargetMode="External" /><Relationship Id="rId706" Type="http://schemas.openxmlformats.org/officeDocument/2006/relationships/hyperlink" Target="https://twitter.com/#!/sc_vnextgen/status/1093233550718062595" TargetMode="External" /><Relationship Id="rId707" Type="http://schemas.openxmlformats.org/officeDocument/2006/relationships/hyperlink" Target="https://twitter.com/#!/mikael8313/status/1093579422664400896" TargetMode="External" /><Relationship Id="rId708" Type="http://schemas.openxmlformats.org/officeDocument/2006/relationships/hyperlink" Target="https://twitter.com/#!/mikael8313/status/1093839464655405057" TargetMode="External" /><Relationship Id="rId709" Type="http://schemas.openxmlformats.org/officeDocument/2006/relationships/hyperlink" Target="https://twitter.com/#!/vrauk/status/1093845671608754178" TargetMode="External" /><Relationship Id="rId710" Type="http://schemas.openxmlformats.org/officeDocument/2006/relationships/hyperlink" Target="https://twitter.com/#!/vaficionado/status/1093877521353830400" TargetMode="External" /><Relationship Id="rId711" Type="http://schemas.openxmlformats.org/officeDocument/2006/relationships/hyperlink" Target="https://twitter.com/#!/thecyanpost/status/1093942804009574400" TargetMode="External" /><Relationship Id="rId712" Type="http://schemas.openxmlformats.org/officeDocument/2006/relationships/hyperlink" Target="https://twitter.com/#!/notcomey/status/1093942811534098434" TargetMode="External" /><Relationship Id="rId713" Type="http://schemas.openxmlformats.org/officeDocument/2006/relationships/hyperlink" Target="https://twitter.com/#!/afterpartiesorg/status/1093944617727213568" TargetMode="External" /><Relationship Id="rId714" Type="http://schemas.openxmlformats.org/officeDocument/2006/relationships/hyperlink" Target="https://twitter.com/#!/rainmaki/status/1093962665490370560" TargetMode="External" /><Relationship Id="rId715" Type="http://schemas.openxmlformats.org/officeDocument/2006/relationships/hyperlink" Target="https://twitter.com/#!/burrusclaire/status/1093967624474689541" TargetMode="External" /><Relationship Id="rId716" Type="http://schemas.openxmlformats.org/officeDocument/2006/relationships/hyperlink" Target="https://twitter.com/#!/timothymichalak/status/1093978214676992005" TargetMode="External" /><Relationship Id="rId717" Type="http://schemas.openxmlformats.org/officeDocument/2006/relationships/hyperlink" Target="https://twitter.com/#!/fbafy/status/1094157183107903488" TargetMode="External" /><Relationship Id="rId718" Type="http://schemas.openxmlformats.org/officeDocument/2006/relationships/hyperlink" Target="https://twitter.com/#!/upperphi/status/1094212668968353799" TargetMode="External" /><Relationship Id="rId719" Type="http://schemas.openxmlformats.org/officeDocument/2006/relationships/hyperlink" Target="https://twitter.com/#!/kakhassan/status/1094248133897437184" TargetMode="External" /><Relationship Id="rId720" Type="http://schemas.openxmlformats.org/officeDocument/2006/relationships/hyperlink" Target="https://twitter.com/#!/thepresidar/status/1094260605085798400" TargetMode="External" /><Relationship Id="rId721" Type="http://schemas.openxmlformats.org/officeDocument/2006/relationships/hyperlink" Target="https://twitter.com/#!/ashfaque_s84/status/1094283598532734978" TargetMode="External" /><Relationship Id="rId722" Type="http://schemas.openxmlformats.org/officeDocument/2006/relationships/hyperlink" Target="https://twitter.com/#!/cynthialfrybarg/status/1094307006058393600" TargetMode="External" /><Relationship Id="rId723" Type="http://schemas.openxmlformats.org/officeDocument/2006/relationships/hyperlink" Target="https://twitter.com/#!/cynthialfrybarg/status/1094307006058393600" TargetMode="External" /><Relationship Id="rId724" Type="http://schemas.openxmlformats.org/officeDocument/2006/relationships/hyperlink" Target="https://twitter.com/#!/cynthialfrybarg/status/1094307006058393600" TargetMode="External" /><Relationship Id="rId725" Type="http://schemas.openxmlformats.org/officeDocument/2006/relationships/hyperlink" Target="https://twitter.com/#!/zzaprejunior/status/1094367768462397441" TargetMode="External" /><Relationship Id="rId726" Type="http://schemas.openxmlformats.org/officeDocument/2006/relationships/hyperlink" Target="https://twitter.com/#!/drfrances/status/1094379084749160448" TargetMode="External" /><Relationship Id="rId727" Type="http://schemas.openxmlformats.org/officeDocument/2006/relationships/hyperlink" Target="https://twitter.com/#!/meteoviolence/status/1094381768688484354" TargetMode="External" /><Relationship Id="rId728" Type="http://schemas.openxmlformats.org/officeDocument/2006/relationships/hyperlink" Target="https://twitter.com/#!/alisonbuckley/status/1094399900010242048" TargetMode="External" /><Relationship Id="rId729" Type="http://schemas.openxmlformats.org/officeDocument/2006/relationships/hyperlink" Target="https://twitter.com/#!/venomredasia/status/1094442333863522304" TargetMode="External" /><Relationship Id="rId730" Type="http://schemas.openxmlformats.org/officeDocument/2006/relationships/hyperlink" Target="https://twitter.com/#!/justderppp/status/1094442522288373766" TargetMode="External" /><Relationship Id="rId731" Type="http://schemas.openxmlformats.org/officeDocument/2006/relationships/hyperlink" Target="https://twitter.com/#!/mrbeen01/status/1094484986206527490" TargetMode="External" /><Relationship Id="rId732" Type="http://schemas.openxmlformats.org/officeDocument/2006/relationships/hyperlink" Target="https://twitter.com/#!/fairvote/status/1093941701733990400" TargetMode="External" /><Relationship Id="rId733" Type="http://schemas.openxmlformats.org/officeDocument/2006/relationships/hyperlink" Target="https://twitter.com/#!/u3y4bde/status/1094795734581501952" TargetMode="External" /><Relationship Id="rId734" Type="http://schemas.openxmlformats.org/officeDocument/2006/relationships/hyperlink" Target="https://twitter.com/#!/senatorleahy/status/1093509637566066689" TargetMode="External" /><Relationship Id="rId735" Type="http://schemas.openxmlformats.org/officeDocument/2006/relationships/hyperlink" Target="https://twitter.com/#!/bob_outdoor/status/1094802491013619713" TargetMode="External" /><Relationship Id="rId736" Type="http://schemas.openxmlformats.org/officeDocument/2006/relationships/hyperlink" Target="https://twitter.com/#!/stmusil/status/1094734201780359169" TargetMode="External" /><Relationship Id="rId737" Type="http://schemas.openxmlformats.org/officeDocument/2006/relationships/hyperlink" Target="https://twitter.com/#!/stmusil/status/1094862173900222464" TargetMode="External" /><Relationship Id="rId738" Type="http://schemas.openxmlformats.org/officeDocument/2006/relationships/hyperlink" Target="https://twitter.com/#!/bgronas/status/1093838056996720642" TargetMode="External" /><Relationship Id="rId739" Type="http://schemas.openxmlformats.org/officeDocument/2006/relationships/hyperlink" Target="https://twitter.com/#!/zztony/status/1094995283929378818" TargetMode="External" /><Relationship Id="rId740" Type="http://schemas.openxmlformats.org/officeDocument/2006/relationships/hyperlink" Target="https://twitter.com/#!/bipulsinha/status/1095344693179645952" TargetMode="External" /><Relationship Id="rId741" Type="http://schemas.openxmlformats.org/officeDocument/2006/relationships/hyperlink" Target="https://twitter.com/#!/bipulsinha/status/1095344693179645952" TargetMode="External" /><Relationship Id="rId742" Type="http://schemas.openxmlformats.org/officeDocument/2006/relationships/hyperlink" Target="https://twitter.com/#!/bluemedora/status/1095376008159551488" TargetMode="External" /><Relationship Id="rId743" Type="http://schemas.openxmlformats.org/officeDocument/2006/relationships/hyperlink" Target="https://twitter.com/#!/bluemedora/status/1095376008159551488" TargetMode="External" /><Relationship Id="rId744" Type="http://schemas.openxmlformats.org/officeDocument/2006/relationships/hyperlink" Target="https://twitter.com/#!/jasontolu/status/1095378602869153792" TargetMode="External" /><Relationship Id="rId745" Type="http://schemas.openxmlformats.org/officeDocument/2006/relationships/hyperlink" Target="https://twitter.com/#!/billhegeman/status/1095390882709336064" TargetMode="External" /><Relationship Id="rId746" Type="http://schemas.openxmlformats.org/officeDocument/2006/relationships/hyperlink" Target="https://twitter.com/#!/billhegeman/status/1095390882709336064" TargetMode="External" /><Relationship Id="rId747" Type="http://schemas.openxmlformats.org/officeDocument/2006/relationships/hyperlink" Target="https://twitter.com/#!/tamihalcomb/status/1095391212549206016" TargetMode="External" /><Relationship Id="rId748" Type="http://schemas.openxmlformats.org/officeDocument/2006/relationships/hyperlink" Target="https://twitter.com/#!/alxjalmeida/status/1095393491335688194" TargetMode="External" /><Relationship Id="rId749" Type="http://schemas.openxmlformats.org/officeDocument/2006/relationships/hyperlink" Target="https://twitter.com/#!/longfellowjean/status/1095393787029979136" TargetMode="External" /><Relationship Id="rId750" Type="http://schemas.openxmlformats.org/officeDocument/2006/relationships/hyperlink" Target="https://twitter.com/#!/eledyard/status/1095393829723799552" TargetMode="External" /><Relationship Id="rId751" Type="http://schemas.openxmlformats.org/officeDocument/2006/relationships/hyperlink" Target="https://twitter.com/#!/ssteidle6/status/1095393949668143104" TargetMode="External" /><Relationship Id="rId752" Type="http://schemas.openxmlformats.org/officeDocument/2006/relationships/hyperlink" Target="https://twitter.com/#!/katceccotti/status/1095394039451582464" TargetMode="External" /><Relationship Id="rId753" Type="http://schemas.openxmlformats.org/officeDocument/2006/relationships/hyperlink" Target="https://twitter.com/#!/dardyer/status/1095394086348091392" TargetMode="External" /><Relationship Id="rId754" Type="http://schemas.openxmlformats.org/officeDocument/2006/relationships/hyperlink" Target="https://twitter.com/#!/sexygirl798/status/1095394739501916162" TargetMode="External" /><Relationship Id="rId755" Type="http://schemas.openxmlformats.org/officeDocument/2006/relationships/hyperlink" Target="https://twitter.com/#!/rteest42/status/1095395164221259776" TargetMode="External" /><Relationship Id="rId756" Type="http://schemas.openxmlformats.org/officeDocument/2006/relationships/hyperlink" Target="https://twitter.com/#!/tinamorphis/status/1095395694561644544" TargetMode="External" /><Relationship Id="rId757" Type="http://schemas.openxmlformats.org/officeDocument/2006/relationships/hyperlink" Target="https://twitter.com/#!/black_cat46/status/1095396024158425090" TargetMode="External" /><Relationship Id="rId758" Type="http://schemas.openxmlformats.org/officeDocument/2006/relationships/hyperlink" Target="https://twitter.com/#!/therealbigdiehl/status/1095396218576879616" TargetMode="External" /><Relationship Id="rId759" Type="http://schemas.openxmlformats.org/officeDocument/2006/relationships/hyperlink" Target="https://twitter.com/#!/morganarae/status/1095396261463699456" TargetMode="External" /><Relationship Id="rId760" Type="http://schemas.openxmlformats.org/officeDocument/2006/relationships/hyperlink" Target="https://twitter.com/#!/jets21027/status/1095396429634461698" TargetMode="External" /><Relationship Id="rId761" Type="http://schemas.openxmlformats.org/officeDocument/2006/relationships/hyperlink" Target="https://twitter.com/#!/katestewartacts/status/1095396923765272576" TargetMode="External" /><Relationship Id="rId762" Type="http://schemas.openxmlformats.org/officeDocument/2006/relationships/hyperlink" Target="https://twitter.com/#!/seajay603/status/1095398027374792707" TargetMode="External" /><Relationship Id="rId763" Type="http://schemas.openxmlformats.org/officeDocument/2006/relationships/hyperlink" Target="https://twitter.com/#!/emilyiwan/status/1095398779979587584" TargetMode="External" /><Relationship Id="rId764" Type="http://schemas.openxmlformats.org/officeDocument/2006/relationships/hyperlink" Target="https://twitter.com/#!/emilyiwan/status/1095398779979587584" TargetMode="External" /><Relationship Id="rId765" Type="http://schemas.openxmlformats.org/officeDocument/2006/relationships/hyperlink" Target="https://twitter.com/#!/scorpionqueentx/status/1095399292557238272" TargetMode="External" /><Relationship Id="rId766" Type="http://schemas.openxmlformats.org/officeDocument/2006/relationships/hyperlink" Target="https://twitter.com/#!/sandysnoble63/status/1095399635286401026" TargetMode="External" /><Relationship Id="rId767" Type="http://schemas.openxmlformats.org/officeDocument/2006/relationships/hyperlink" Target="https://twitter.com/#!/freeandclear1/status/1095401447527567360" TargetMode="External" /><Relationship Id="rId768" Type="http://schemas.openxmlformats.org/officeDocument/2006/relationships/hyperlink" Target="https://twitter.com/#!/mbmarbon/status/1095402067093524480" TargetMode="External" /><Relationship Id="rId769" Type="http://schemas.openxmlformats.org/officeDocument/2006/relationships/hyperlink" Target="https://twitter.com/#!/ememwilson123/status/1095402541498724358" TargetMode="External" /><Relationship Id="rId770" Type="http://schemas.openxmlformats.org/officeDocument/2006/relationships/hyperlink" Target="https://twitter.com/#!/markwwilsonmd/status/1095405138133639169" TargetMode="External" /><Relationship Id="rId771" Type="http://schemas.openxmlformats.org/officeDocument/2006/relationships/hyperlink" Target="https://twitter.com/#!/melanielybarger/status/1095405191015337989" TargetMode="External" /><Relationship Id="rId772" Type="http://schemas.openxmlformats.org/officeDocument/2006/relationships/hyperlink" Target="https://twitter.com/#!/nestedhome/status/1095406977239445505" TargetMode="External" /><Relationship Id="rId773" Type="http://schemas.openxmlformats.org/officeDocument/2006/relationships/hyperlink" Target="https://twitter.com/#!/greyspacecadet/status/1095407128905506816" TargetMode="External" /><Relationship Id="rId774" Type="http://schemas.openxmlformats.org/officeDocument/2006/relationships/hyperlink" Target="https://twitter.com/#!/bessie_kate/status/1095411002571743233" TargetMode="External" /><Relationship Id="rId775" Type="http://schemas.openxmlformats.org/officeDocument/2006/relationships/hyperlink" Target="https://twitter.com/#!/mricodad/status/1095421087893123075" TargetMode="External" /><Relationship Id="rId776" Type="http://schemas.openxmlformats.org/officeDocument/2006/relationships/hyperlink" Target="https://twitter.com/#!/paulacobia/status/1095421762219753478" TargetMode="External" /><Relationship Id="rId777" Type="http://schemas.openxmlformats.org/officeDocument/2006/relationships/hyperlink" Target="https://twitter.com/#!/mosesdiditbest/status/1095426650106400768" TargetMode="External" /><Relationship Id="rId778" Type="http://schemas.openxmlformats.org/officeDocument/2006/relationships/hyperlink" Target="https://twitter.com/#!/drbbaz/status/1095433163650682880" TargetMode="External" /><Relationship Id="rId779" Type="http://schemas.openxmlformats.org/officeDocument/2006/relationships/hyperlink" Target="https://twitter.com/#!/kimberley_yurk/status/1095435427408941057" TargetMode="External" /><Relationship Id="rId780" Type="http://schemas.openxmlformats.org/officeDocument/2006/relationships/hyperlink" Target="https://twitter.com/#!/sherrysmolders/status/1095443774384173056" TargetMode="External" /><Relationship Id="rId781" Type="http://schemas.openxmlformats.org/officeDocument/2006/relationships/hyperlink" Target="https://twitter.com/#!/seller11/status/1095447594644488194" TargetMode="External" /><Relationship Id="rId782" Type="http://schemas.openxmlformats.org/officeDocument/2006/relationships/hyperlink" Target="https://twitter.com/#!/gordymitchell/status/1095448090402729985" TargetMode="External" /><Relationship Id="rId783" Type="http://schemas.openxmlformats.org/officeDocument/2006/relationships/hyperlink" Target="https://twitter.com/#!/ahheffron/status/1095458815888314370" TargetMode="External" /><Relationship Id="rId784" Type="http://schemas.openxmlformats.org/officeDocument/2006/relationships/hyperlink" Target="https://twitter.com/#!/vrealizeops/status/1095367009729163264" TargetMode="External" /><Relationship Id="rId785" Type="http://schemas.openxmlformats.org/officeDocument/2006/relationships/hyperlink" Target="https://twitter.com/#!/simon2all/status/1095461692111081472" TargetMode="External" /><Relationship Id="rId786" Type="http://schemas.openxmlformats.org/officeDocument/2006/relationships/hyperlink" Target="https://twitter.com/#!/sivasankargnv/status/1093604758810697730" TargetMode="External" /><Relationship Id="rId787" Type="http://schemas.openxmlformats.org/officeDocument/2006/relationships/hyperlink" Target="https://twitter.com/#!/vrealizeops/status/1093690893062885376" TargetMode="External" /><Relationship Id="rId788" Type="http://schemas.openxmlformats.org/officeDocument/2006/relationships/hyperlink" Target="https://twitter.com/#!/simon2all/status/1095461692111081472" TargetMode="External" /><Relationship Id="rId789" Type="http://schemas.openxmlformats.org/officeDocument/2006/relationships/hyperlink" Target="https://twitter.com/#!/vabvox/status/1095393560717918209" TargetMode="External" /><Relationship Id="rId790" Type="http://schemas.openxmlformats.org/officeDocument/2006/relationships/hyperlink" Target="https://twitter.com/#!/drennonkay/status/1095483655709962241" TargetMode="External" /><Relationship Id="rId791" Type="http://schemas.openxmlformats.org/officeDocument/2006/relationships/hyperlink" Target="https://twitter.com/#!/tatiannemotab/status/1095514834752409600" TargetMode="External" /><Relationship Id="rId792" Type="http://schemas.openxmlformats.org/officeDocument/2006/relationships/hyperlink" Target="https://twitter.com/#!/pathak_anay/status/1095527317193973760" TargetMode="External" /><Relationship Id="rId793" Type="http://schemas.openxmlformats.org/officeDocument/2006/relationships/hyperlink" Target="https://twitter.com/#!/pathak_anay/status/1095527317193973760" TargetMode="External" /><Relationship Id="rId794" Type="http://schemas.openxmlformats.org/officeDocument/2006/relationships/hyperlink" Target="https://twitter.com/#!/pathak_anay/status/1095637774756122624" TargetMode="External" /><Relationship Id="rId795" Type="http://schemas.openxmlformats.org/officeDocument/2006/relationships/hyperlink" Target="https://twitter.com/#!/daveboxum/status/1095704149256228866" TargetMode="External" /><Relationship Id="rId796" Type="http://schemas.openxmlformats.org/officeDocument/2006/relationships/hyperlink" Target="https://twitter.com/#!/dakotacountymn/status/1095705905889492993" TargetMode="External" /><Relationship Id="rId797" Type="http://schemas.openxmlformats.org/officeDocument/2006/relationships/hyperlink" Target="https://twitter.com/#!/cityofighmn/status/1095725468546990080" TargetMode="External" /><Relationship Id="rId798" Type="http://schemas.openxmlformats.org/officeDocument/2006/relationships/hyperlink" Target="https://twitter.com/#!/cityofighmn/status/1095725491393359878" TargetMode="External" /><Relationship Id="rId799" Type="http://schemas.openxmlformats.org/officeDocument/2006/relationships/hyperlink" Target="https://twitter.com/#!/cityofighmn/status/1095725855156912128" TargetMode="External" /><Relationship Id="rId800" Type="http://schemas.openxmlformats.org/officeDocument/2006/relationships/hyperlink" Target="https://twitter.com/#!/craigotto2/status/1095737325588344832" TargetMode="External" /><Relationship Id="rId801" Type="http://schemas.openxmlformats.org/officeDocument/2006/relationships/hyperlink" Target="https://twitter.com/#!/craigotto2/status/1095737325588344832" TargetMode="External" /><Relationship Id="rId802" Type="http://schemas.openxmlformats.org/officeDocument/2006/relationships/hyperlink" Target="https://twitter.com/#!/nickjcturner/status/1095741215910309890" TargetMode="External" /><Relationship Id="rId803" Type="http://schemas.openxmlformats.org/officeDocument/2006/relationships/hyperlink" Target="https://twitter.com/#!/nickjcturner/status/1095741215910309890" TargetMode="External" /><Relationship Id="rId804" Type="http://schemas.openxmlformats.org/officeDocument/2006/relationships/hyperlink" Target="https://twitter.com/#!/imaycom11/status/1095749234387836930" TargetMode="External" /><Relationship Id="rId805" Type="http://schemas.openxmlformats.org/officeDocument/2006/relationships/hyperlink" Target="https://twitter.com/#!/visresassn/status/1095758438552997893" TargetMode="External" /><Relationship Id="rId806" Type="http://schemas.openxmlformats.org/officeDocument/2006/relationships/hyperlink" Target="https://twitter.com/#!/ericwolfson/status/368807208810606592" TargetMode="External" /><Relationship Id="rId807" Type="http://schemas.openxmlformats.org/officeDocument/2006/relationships/hyperlink" Target="https://twitter.com/#!/a7160957/status/1095779886466162694" TargetMode="External" /><Relationship Id="rId808" Type="http://schemas.openxmlformats.org/officeDocument/2006/relationships/hyperlink" Target="https://twitter.com/#!/zmilleson/status/1095781635478433792" TargetMode="External" /><Relationship Id="rId809" Type="http://schemas.openxmlformats.org/officeDocument/2006/relationships/hyperlink" Target="https://twitter.com/#!/thinkaheadit/status/1095782784558346264" TargetMode="External" /><Relationship Id="rId810" Type="http://schemas.openxmlformats.org/officeDocument/2006/relationships/hyperlink" Target="https://twitter.com/#!/walker_fran/status/1095792535367282688" TargetMode="External" /><Relationship Id="rId811" Type="http://schemas.openxmlformats.org/officeDocument/2006/relationships/hyperlink" Target="https://twitter.com/#!/_davidteague/status/1095795257042710534" TargetMode="External" /><Relationship Id="rId812" Type="http://schemas.openxmlformats.org/officeDocument/2006/relationships/hyperlink" Target="https://twitter.com/#!/omi_082/status/1095802050611425280" TargetMode="External" /><Relationship Id="rId813" Type="http://schemas.openxmlformats.org/officeDocument/2006/relationships/hyperlink" Target="https://twitter.com/#!/acab2006/status/1095803188551262211" TargetMode="External" /><Relationship Id="rId814" Type="http://schemas.openxmlformats.org/officeDocument/2006/relationships/hyperlink" Target="https://twitter.com/#!/frankschwaak/status/1095821040775766018" TargetMode="External" /><Relationship Id="rId815" Type="http://schemas.openxmlformats.org/officeDocument/2006/relationships/hyperlink" Target="https://twitter.com/#!/eaganpolice/status/1095720760298090496" TargetMode="External" /><Relationship Id="rId816" Type="http://schemas.openxmlformats.org/officeDocument/2006/relationships/hyperlink" Target="https://twitter.com/#!/jenniferpeery3/status/1095809551180259328" TargetMode="External" /><Relationship Id="rId817" Type="http://schemas.openxmlformats.org/officeDocument/2006/relationships/hyperlink" Target="https://twitter.com/#!/eaganpolice/status/1095782223226253322" TargetMode="External" /><Relationship Id="rId818" Type="http://schemas.openxmlformats.org/officeDocument/2006/relationships/hyperlink" Target="https://twitter.com/#!/chisagocountyso/status/1095751811334631426" TargetMode="External" /><Relationship Id="rId819" Type="http://schemas.openxmlformats.org/officeDocument/2006/relationships/hyperlink" Target="https://twitter.com/#!/eaganpolice/status/1095702206593097735" TargetMode="External" /><Relationship Id="rId820" Type="http://schemas.openxmlformats.org/officeDocument/2006/relationships/hyperlink" Target="https://twitter.com/#!/eaganpolice/status/1095727461919277057" TargetMode="External" /><Relationship Id="rId821" Type="http://schemas.openxmlformats.org/officeDocument/2006/relationships/hyperlink" Target="https://twitter.com/#!/eaganpolice/status/1095740688317247495" TargetMode="External" /><Relationship Id="rId822" Type="http://schemas.openxmlformats.org/officeDocument/2006/relationships/hyperlink" Target="https://twitter.com/#!/eaganpolice/status/1095750642780516352" TargetMode="External" /><Relationship Id="rId823" Type="http://schemas.openxmlformats.org/officeDocument/2006/relationships/hyperlink" Target="https://twitter.com/#!/eaganpolice/status/1095770743705608192" TargetMode="External" /><Relationship Id="rId824" Type="http://schemas.openxmlformats.org/officeDocument/2006/relationships/hyperlink" Target="https://twitter.com/#!/eaganpolice/status/1095794565167099905" TargetMode="External" /><Relationship Id="rId825" Type="http://schemas.openxmlformats.org/officeDocument/2006/relationships/hyperlink" Target="https://twitter.com/#!/eaganpolice/status/1095801316960624646" TargetMode="External" /><Relationship Id="rId826" Type="http://schemas.openxmlformats.org/officeDocument/2006/relationships/hyperlink" Target="https://twitter.com/#!/eaganpolice/status/1095827307569254401" TargetMode="External" /><Relationship Id="rId827" Type="http://schemas.openxmlformats.org/officeDocument/2006/relationships/hyperlink" Target="https://twitter.com/#!/andyashby1/status/1095827825427402753" TargetMode="External" /><Relationship Id="rId828" Type="http://schemas.openxmlformats.org/officeDocument/2006/relationships/hyperlink" Target="https://twitter.com/#!/cliffdepuy/status/1095404138689523712" TargetMode="External" /><Relationship Id="rId829" Type="http://schemas.openxmlformats.org/officeDocument/2006/relationships/hyperlink" Target="https://twitter.com/#!/cliffdepuy/status/1095832933640810496" TargetMode="External" /><Relationship Id="rId830" Type="http://schemas.openxmlformats.org/officeDocument/2006/relationships/hyperlink" Target="https://twitter.com/#!/orchestrateme/status/1095845133432565760" TargetMode="External" /><Relationship Id="rId831" Type="http://schemas.openxmlformats.org/officeDocument/2006/relationships/hyperlink" Target="https://twitter.com/#!/orchestrateme/status/1095392212081405952" TargetMode="External" /><Relationship Id="rId832" Type="http://schemas.openxmlformats.org/officeDocument/2006/relationships/hyperlink" Target="https://twitter.com/#!/annlee5050/status/1095852771578925056" TargetMode="External" /><Relationship Id="rId833" Type="http://schemas.openxmlformats.org/officeDocument/2006/relationships/hyperlink" Target="https://twitter.com/#!/manuelm_it/status/1095862250911412225" TargetMode="External" /><Relationship Id="rId834" Type="http://schemas.openxmlformats.org/officeDocument/2006/relationships/hyperlink" Target="https://twitter.com/#!/tsiefferman/status/1095922330524700674" TargetMode="External" /><Relationship Id="rId835" Type="http://schemas.openxmlformats.org/officeDocument/2006/relationships/hyperlink" Target="https://twitter.com/#!/lnofzinger/status/1095953726949322753" TargetMode="External" /><Relationship Id="rId836" Type="http://schemas.openxmlformats.org/officeDocument/2006/relationships/hyperlink" Target="https://twitter.com/#!/vinithmenon28/status/1095994260132937728" TargetMode="External" /><Relationship Id="rId837" Type="http://schemas.openxmlformats.org/officeDocument/2006/relationships/hyperlink" Target="https://twitter.com/#!/mandivs/status/1094683816139153410" TargetMode="External" /><Relationship Id="rId838" Type="http://schemas.openxmlformats.org/officeDocument/2006/relationships/hyperlink" Target="https://twitter.com/#!/mandivs/status/1094683816139153410" TargetMode="External" /><Relationship Id="rId839" Type="http://schemas.openxmlformats.org/officeDocument/2006/relationships/hyperlink" Target="https://twitter.com/#!/mandivs/status/1096025157485907969" TargetMode="External" /><Relationship Id="rId840" Type="http://schemas.openxmlformats.org/officeDocument/2006/relationships/hyperlink" Target="https://twitter.com/#!/vieuxlion3/status/1096028393936691205" TargetMode="External" /><Relationship Id="rId841" Type="http://schemas.openxmlformats.org/officeDocument/2006/relationships/hyperlink" Target="https://twitter.com/#!/articsun1/status/1096045976555409410" TargetMode="External" /><Relationship Id="rId842" Type="http://schemas.openxmlformats.org/officeDocument/2006/relationships/hyperlink" Target="https://twitter.com/#!/javanhamiltontv/status/1096046195267522560" TargetMode="External" /><Relationship Id="rId843" Type="http://schemas.openxmlformats.org/officeDocument/2006/relationships/hyperlink" Target="https://twitter.com/#!/fiyadup/status/1096049769498046464" TargetMode="External" /><Relationship Id="rId844" Type="http://schemas.openxmlformats.org/officeDocument/2006/relationships/hyperlink" Target="https://twitter.com/#!/fiyadup/status/1096049769498046464" TargetMode="External" /><Relationship Id="rId845" Type="http://schemas.openxmlformats.org/officeDocument/2006/relationships/hyperlink" Target="https://twitter.com/#!/fiyadup/status/1096049769498046464" TargetMode="External" /><Relationship Id="rId846" Type="http://schemas.openxmlformats.org/officeDocument/2006/relationships/hyperlink" Target="https://twitter.com/#!/fiyadup/status/1096049769498046464" TargetMode="External" /><Relationship Id="rId847" Type="http://schemas.openxmlformats.org/officeDocument/2006/relationships/hyperlink" Target="https://twitter.com/#!/fiyadup/status/1096049769498046464" TargetMode="External" /><Relationship Id="rId848" Type="http://schemas.openxmlformats.org/officeDocument/2006/relationships/hyperlink" Target="https://twitter.com/#!/lucius4justice/status/1096055278313836546" TargetMode="External" /><Relationship Id="rId849" Type="http://schemas.openxmlformats.org/officeDocument/2006/relationships/hyperlink" Target="https://twitter.com/#!/lucius4justice/status/1096055278313836546" TargetMode="External" /><Relationship Id="rId850" Type="http://schemas.openxmlformats.org/officeDocument/2006/relationships/hyperlink" Target="https://twitter.com/#!/johan_twit_82/status/1096061421320851456" TargetMode="External" /><Relationship Id="rId851" Type="http://schemas.openxmlformats.org/officeDocument/2006/relationships/hyperlink" Target="https://twitter.com/#!/sovlabs/status/1096080248259731462" TargetMode="External" /><Relationship Id="rId852" Type="http://schemas.openxmlformats.org/officeDocument/2006/relationships/hyperlink" Target="https://twitter.com/#!/lostmapletx/status/1096080500668678144" TargetMode="External" /><Relationship Id="rId853" Type="http://schemas.openxmlformats.org/officeDocument/2006/relationships/hyperlink" Target="https://twitter.com/#!/lostmapletx/status/1096080500668678144" TargetMode="External" /><Relationship Id="rId854" Type="http://schemas.openxmlformats.org/officeDocument/2006/relationships/hyperlink" Target="https://twitter.com/#!/camhaight/status/1096090212092993536" TargetMode="External" /><Relationship Id="rId855" Type="http://schemas.openxmlformats.org/officeDocument/2006/relationships/hyperlink" Target="https://twitter.com/#!/vmwarecloudmgmt/status/1092939126842650624" TargetMode="External" /><Relationship Id="rId856" Type="http://schemas.openxmlformats.org/officeDocument/2006/relationships/hyperlink" Target="https://twitter.com/#!/vmwarecloudmgmt/status/1096115679579627520" TargetMode="External" /><Relationship Id="rId857" Type="http://schemas.openxmlformats.org/officeDocument/2006/relationships/hyperlink" Target="https://twitter.com/#!/vmwarecloudmgmt/status/1096115696050683904" TargetMode="External" /><Relationship Id="rId858" Type="http://schemas.openxmlformats.org/officeDocument/2006/relationships/hyperlink" Target="https://twitter.com/#!/plooger/status/1096166728428650498" TargetMode="External" /><Relationship Id="rId859" Type="http://schemas.openxmlformats.org/officeDocument/2006/relationships/hyperlink" Target="https://twitter.com/#!/taehwalee/status/1096170672642879489" TargetMode="External" /><Relationship Id="rId860" Type="http://schemas.openxmlformats.org/officeDocument/2006/relationships/hyperlink" Target="https://twitter.com/#!/vivalavoices/status/1096192073672392705" TargetMode="External" /><Relationship Id="rId861" Type="http://schemas.openxmlformats.org/officeDocument/2006/relationships/hyperlink" Target="https://twitter.com/#!/vivalavoices/status/1096192073672392705" TargetMode="External" /><Relationship Id="rId862" Type="http://schemas.openxmlformats.org/officeDocument/2006/relationships/hyperlink" Target="https://twitter.com/#!/dechainelouv/status/1094030470394925056" TargetMode="External" /><Relationship Id="rId863" Type="http://schemas.openxmlformats.org/officeDocument/2006/relationships/hyperlink" Target="https://twitter.com/#!/dechainelouv/status/1094641606039343105" TargetMode="External" /><Relationship Id="rId864" Type="http://schemas.openxmlformats.org/officeDocument/2006/relationships/hyperlink" Target="https://twitter.com/#!/dechainelouv/status/1094641606039343105" TargetMode="External" /><Relationship Id="rId865" Type="http://schemas.openxmlformats.org/officeDocument/2006/relationships/hyperlink" Target="https://twitter.com/#!/dechainelouv/status/1094966881763688448" TargetMode="External" /><Relationship Id="rId866" Type="http://schemas.openxmlformats.org/officeDocument/2006/relationships/hyperlink" Target="https://twitter.com/#!/dechainelouv/status/1096192084523081730" TargetMode="External" /><Relationship Id="rId867" Type="http://schemas.openxmlformats.org/officeDocument/2006/relationships/hyperlink" Target="https://twitter.com/#!/itsysrich/status/1096231831412920320" TargetMode="External" /><Relationship Id="rId868" Type="http://schemas.openxmlformats.org/officeDocument/2006/relationships/hyperlink" Target="https://twitter.com/#!/fjhettinga/status/1096337893646364672" TargetMode="External" /><Relationship Id="rId869" Type="http://schemas.openxmlformats.org/officeDocument/2006/relationships/hyperlink" Target="https://twitter.com/#!/vmbaggum/status/1096399850718015488" TargetMode="External" /><Relationship Id="rId870" Type="http://schemas.openxmlformats.org/officeDocument/2006/relationships/hyperlink" Target="https://twitter.com/#!/ekrejci/status/1096006740531908613" TargetMode="External" /><Relationship Id="rId871" Type="http://schemas.openxmlformats.org/officeDocument/2006/relationships/hyperlink" Target="https://twitter.com/#!/vmbaggum/status/1096399850718015488" TargetMode="External" /><Relationship Id="rId872" Type="http://schemas.openxmlformats.org/officeDocument/2006/relationships/hyperlink" Target="https://twitter.com/#!/bdgolf1/status/1096452506496815105" TargetMode="External" /><Relationship Id="rId873" Type="http://schemas.openxmlformats.org/officeDocument/2006/relationships/hyperlink" Target="https://twitter.com/#!/derrelldurrett/status/1096463670740103168" TargetMode="External" /><Relationship Id="rId874" Type="http://schemas.openxmlformats.org/officeDocument/2006/relationships/hyperlink" Target="https://twitter.com/#!/lolosube/status/1096475271618879488" TargetMode="External" /><Relationship Id="rId875" Type="http://schemas.openxmlformats.org/officeDocument/2006/relationships/hyperlink" Target="https://twitter.com/#!/rcu001/status/1096475648376401922" TargetMode="External" /><Relationship Id="rId876" Type="http://schemas.openxmlformats.org/officeDocument/2006/relationships/hyperlink" Target="https://twitter.com/#!/rcu001/status/1096475648376401922" TargetMode="External" /><Relationship Id="rId877" Type="http://schemas.openxmlformats.org/officeDocument/2006/relationships/hyperlink" Target="https://twitter.com/#!/josecavalheri/status/1096484924654321665" TargetMode="External" /><Relationship Id="rId878" Type="http://schemas.openxmlformats.org/officeDocument/2006/relationships/hyperlink" Target="https://twitter.com/#!/cre8cre9/status/1096492897195773952" TargetMode="External" /><Relationship Id="rId879" Type="http://schemas.openxmlformats.org/officeDocument/2006/relationships/hyperlink" Target="https://twitter.com/#!/osseopd/status/1096502727180500992" TargetMode="External" /><Relationship Id="rId880" Type="http://schemas.openxmlformats.org/officeDocument/2006/relationships/hyperlink" Target="https://twitter.com/#!/osseopd/status/1096502727180500992" TargetMode="External" /><Relationship Id="rId881" Type="http://schemas.openxmlformats.org/officeDocument/2006/relationships/hyperlink" Target="https://twitter.com/#!/osseopd/status/1096502727180500992" TargetMode="External" /><Relationship Id="rId882" Type="http://schemas.openxmlformats.org/officeDocument/2006/relationships/hyperlink" Target="https://twitter.com/#!/ighpdmn/status/1095724565051949056" TargetMode="External" /><Relationship Id="rId883" Type="http://schemas.openxmlformats.org/officeDocument/2006/relationships/hyperlink" Target="https://twitter.com/#!/ighpdmn/status/1095725328000081921" TargetMode="External" /><Relationship Id="rId884" Type="http://schemas.openxmlformats.org/officeDocument/2006/relationships/hyperlink" Target="https://twitter.com/#!/ighpdmn/status/1095725810105925632" TargetMode="External" /><Relationship Id="rId885" Type="http://schemas.openxmlformats.org/officeDocument/2006/relationships/hyperlink" Target="https://twitter.com/#!/ighpdmn/status/1095726307831369730" TargetMode="External" /><Relationship Id="rId886" Type="http://schemas.openxmlformats.org/officeDocument/2006/relationships/hyperlink" Target="https://twitter.com/#!/ighpdmn/status/1095734986144206848" TargetMode="External" /><Relationship Id="rId887" Type="http://schemas.openxmlformats.org/officeDocument/2006/relationships/hyperlink" Target="https://twitter.com/#!/ighpdmn/status/1095768472112513024" TargetMode="External" /><Relationship Id="rId888" Type="http://schemas.openxmlformats.org/officeDocument/2006/relationships/hyperlink" Target="https://twitter.com/#!/ighpdmn/status/1095791966753828867" TargetMode="External" /><Relationship Id="rId889" Type="http://schemas.openxmlformats.org/officeDocument/2006/relationships/hyperlink" Target="https://twitter.com/#!/ighpdmn/status/1095818261789323269" TargetMode="External" /><Relationship Id="rId890" Type="http://schemas.openxmlformats.org/officeDocument/2006/relationships/hyperlink" Target="https://twitter.com/#!/osseopd/status/1096502727180500992" TargetMode="External" /><Relationship Id="rId891" Type="http://schemas.openxmlformats.org/officeDocument/2006/relationships/hyperlink" Target="https://twitter.com/#!/osseopd/status/1096502727180500992" TargetMode="External" /><Relationship Id="rId892" Type="http://schemas.openxmlformats.org/officeDocument/2006/relationships/hyperlink" Target="https://twitter.com/#!/osseopd/status/1096502727180500992" TargetMode="External" /><Relationship Id="rId893" Type="http://schemas.openxmlformats.org/officeDocument/2006/relationships/hyperlink" Target="https://twitter.com/#!/osseopd/status/1096502727180500992" TargetMode="External" /><Relationship Id="rId894" Type="http://schemas.openxmlformats.org/officeDocument/2006/relationships/hyperlink" Target="https://twitter.com/#!/osseopd/status/1096502727180500992" TargetMode="External" /><Relationship Id="rId895" Type="http://schemas.openxmlformats.org/officeDocument/2006/relationships/hyperlink" Target="https://twitter.com/#!/champlinlive/status/1096505951979560960" TargetMode="External" /><Relationship Id="rId896" Type="http://schemas.openxmlformats.org/officeDocument/2006/relationships/hyperlink" Target="https://twitter.com/#!/trextrip/status/1096514415061594112" TargetMode="External" /><Relationship Id="rId897" Type="http://schemas.openxmlformats.org/officeDocument/2006/relationships/hyperlink" Target="https://twitter.com/#!/bullmarketmaddy/status/1096515703488897027" TargetMode="External" /><Relationship Id="rId898" Type="http://schemas.openxmlformats.org/officeDocument/2006/relationships/hyperlink" Target="https://twitter.com/#!/jenrobertson2o2/status/1096542524854976512" TargetMode="External" /><Relationship Id="rId899" Type="http://schemas.openxmlformats.org/officeDocument/2006/relationships/hyperlink" Target="https://twitter.com/#!/jenrobertson2o2/status/1096542524854976512" TargetMode="External" /><Relationship Id="rId900" Type="http://schemas.openxmlformats.org/officeDocument/2006/relationships/hyperlink" Target="https://twitter.com/#!/jenrobertson2o2/status/1096542524854976512" TargetMode="External" /><Relationship Id="rId901" Type="http://schemas.openxmlformats.org/officeDocument/2006/relationships/hyperlink" Target="https://twitter.com/#!/williesband/status/759096766138507264" TargetMode="External" /><Relationship Id="rId902" Type="http://schemas.openxmlformats.org/officeDocument/2006/relationships/hyperlink" Target="https://twitter.com/#!/williesband/status/1096591403608625152" TargetMode="External" /><Relationship Id="rId903" Type="http://schemas.openxmlformats.org/officeDocument/2006/relationships/hyperlink" Target="https://twitter.com/#!/chancewilliams/status/1096593503780462593" TargetMode="External" /><Relationship Id="rId904" Type="http://schemas.openxmlformats.org/officeDocument/2006/relationships/hyperlink" Target="https://twitter.com/#!/1aptenok/status/1096683275572076544" TargetMode="External" /><Relationship Id="rId905" Type="http://schemas.openxmlformats.org/officeDocument/2006/relationships/hyperlink" Target="https://twitter.com/#!/cdelbosc/status/1096709179375534081" TargetMode="External" /><Relationship Id="rId906" Type="http://schemas.openxmlformats.org/officeDocument/2006/relationships/hyperlink" Target="https://twitter.com/#!/cdelbosc/status/1096709179375534081" TargetMode="External" /><Relationship Id="rId907" Type="http://schemas.openxmlformats.org/officeDocument/2006/relationships/hyperlink" Target="https://twitter.com/#!/kherriage/status/1092901716654211072" TargetMode="External" /><Relationship Id="rId908" Type="http://schemas.openxmlformats.org/officeDocument/2006/relationships/hyperlink" Target="https://twitter.com/#!/kherriage/status/1096514218256404481" TargetMode="External" /><Relationship Id="rId909" Type="http://schemas.openxmlformats.org/officeDocument/2006/relationships/hyperlink" Target="https://twitter.com/#!/kherriage/status/1096518213570125826" TargetMode="External" /><Relationship Id="rId910" Type="http://schemas.openxmlformats.org/officeDocument/2006/relationships/hyperlink" Target="https://twitter.com/#!/biggreencandle/status/1096715108003270656" TargetMode="External" /><Relationship Id="rId911" Type="http://schemas.openxmlformats.org/officeDocument/2006/relationships/hyperlink" Target="https://twitter.com/#!/roxanemody/status/1095404553271459845" TargetMode="External" /><Relationship Id="rId912" Type="http://schemas.openxmlformats.org/officeDocument/2006/relationships/hyperlink" Target="https://twitter.com/#!/gersongn/status/1095822463185928194" TargetMode="External" /><Relationship Id="rId913" Type="http://schemas.openxmlformats.org/officeDocument/2006/relationships/hyperlink" Target="https://twitter.com/#!/gersongn/status/1095822463185928194" TargetMode="External" /><Relationship Id="rId914" Type="http://schemas.openxmlformats.org/officeDocument/2006/relationships/hyperlink" Target="https://twitter.com/#!/gersongn/status/1096719259542175745" TargetMode="External" /><Relationship Id="rId915" Type="http://schemas.openxmlformats.org/officeDocument/2006/relationships/hyperlink" Target="https://twitter.com/#!/sivasankargnv/status/1093604758810697730" TargetMode="External" /><Relationship Id="rId916" Type="http://schemas.openxmlformats.org/officeDocument/2006/relationships/hyperlink" Target="https://twitter.com/#!/santchiweb/status/1093665784025571329" TargetMode="External" /><Relationship Id="rId917" Type="http://schemas.openxmlformats.org/officeDocument/2006/relationships/hyperlink" Target="https://twitter.com/#!/dpryor22/status/1095378366381899777" TargetMode="External" /><Relationship Id="rId918" Type="http://schemas.openxmlformats.org/officeDocument/2006/relationships/hyperlink" Target="https://twitter.com/#!/santchiweb/status/1095637917622566912" TargetMode="External" /><Relationship Id="rId919" Type="http://schemas.openxmlformats.org/officeDocument/2006/relationships/hyperlink" Target="https://twitter.com/#!/santchiweb/status/1096719467281829888" TargetMode="External" /><Relationship Id="rId920" Type="http://schemas.openxmlformats.org/officeDocument/2006/relationships/hyperlink" Target="https://twitter.com/#!/sbingcb/status/778047540142931968" TargetMode="External" /><Relationship Id="rId921" Type="http://schemas.openxmlformats.org/officeDocument/2006/relationships/hyperlink" Target="https://twitter.com/#!/ashot_/status/1096757271596548097" TargetMode="External" /><Relationship Id="rId922" Type="http://schemas.openxmlformats.org/officeDocument/2006/relationships/hyperlink" Target="https://twitter.com/#!/lwvtexas/status/1092777084894748672" TargetMode="External" /><Relationship Id="rId923" Type="http://schemas.openxmlformats.org/officeDocument/2006/relationships/hyperlink" Target="https://twitter.com/#!/lwvtexas/status/1092777084894748672" TargetMode="External" /><Relationship Id="rId924" Type="http://schemas.openxmlformats.org/officeDocument/2006/relationships/hyperlink" Target="https://twitter.com/#!/lwvtexas/status/1093854602875817986" TargetMode="External" /><Relationship Id="rId925" Type="http://schemas.openxmlformats.org/officeDocument/2006/relationships/hyperlink" Target="https://twitter.com/#!/lwvtexas/status/1092868439746723840" TargetMode="External" /><Relationship Id="rId926" Type="http://schemas.openxmlformats.org/officeDocument/2006/relationships/hyperlink" Target="https://twitter.com/#!/lwvtexas/status/1095844808139161602" TargetMode="External" /><Relationship Id="rId927" Type="http://schemas.openxmlformats.org/officeDocument/2006/relationships/hyperlink" Target="https://twitter.com/#!/lwvtexas/status/1096469434301067264" TargetMode="External" /><Relationship Id="rId928" Type="http://schemas.openxmlformats.org/officeDocument/2006/relationships/hyperlink" Target="https://twitter.com/#!/lwvtexas/status/1096788922439516160" TargetMode="External" /><Relationship Id="rId929" Type="http://schemas.openxmlformats.org/officeDocument/2006/relationships/hyperlink" Target="https://twitter.com/#!/lyntilla/status/1096789212718866432" TargetMode="External" /><Relationship Id="rId930" Type="http://schemas.openxmlformats.org/officeDocument/2006/relationships/hyperlink" Target="https://twitter.com/#!/figgron/status/1096817198922903554" TargetMode="External" /><Relationship Id="rId931" Type="http://schemas.openxmlformats.org/officeDocument/2006/relationships/hyperlink" Target="https://twitter.com/#!/hagantabatha/status/1096817280741228546" TargetMode="External" /><Relationship Id="rId932" Type="http://schemas.openxmlformats.org/officeDocument/2006/relationships/hyperlink" Target="https://twitter.com/#!/osseopd/status/1096502727180500992" TargetMode="External" /><Relationship Id="rId933" Type="http://schemas.openxmlformats.org/officeDocument/2006/relationships/hyperlink" Target="https://twitter.com/#!/mrsfunnypants/status/1096758905106059264" TargetMode="External" /><Relationship Id="rId934" Type="http://schemas.openxmlformats.org/officeDocument/2006/relationships/hyperlink" Target="https://twitter.com/#!/mrsfunnypants/status/1096818303803293701" TargetMode="External" /><Relationship Id="rId935" Type="http://schemas.openxmlformats.org/officeDocument/2006/relationships/hyperlink" Target="https://twitter.com/#!/mgarcia1701/status/1096822091922329600" TargetMode="External" /><Relationship Id="rId936" Type="http://schemas.openxmlformats.org/officeDocument/2006/relationships/hyperlink" Target="https://twitter.com/#!/chopperguy05/status/1096822385943199746" TargetMode="External" /><Relationship Id="rId937" Type="http://schemas.openxmlformats.org/officeDocument/2006/relationships/hyperlink" Target="https://twitter.com/#!/pandafreakak/status/1096866780721537024" TargetMode="External" /><Relationship Id="rId938" Type="http://schemas.openxmlformats.org/officeDocument/2006/relationships/hyperlink" Target="https://twitter.com/#!/philyaccino/status/1096059025601581056" TargetMode="External" /><Relationship Id="rId939" Type="http://schemas.openxmlformats.org/officeDocument/2006/relationships/hyperlink" Target="https://twitter.com/#!/philyaccino/status/1096871778851454977" TargetMode="External" /><Relationship Id="rId940" Type="http://schemas.openxmlformats.org/officeDocument/2006/relationships/hyperlink" Target="https://twitter.com/#!/philyaccino/status/1096872427215380481" TargetMode="External" /><Relationship Id="rId941" Type="http://schemas.openxmlformats.org/officeDocument/2006/relationships/hyperlink" Target="https://twitter.com/#!/philyaccino/status/1096872427215380481" TargetMode="External" /><Relationship Id="rId942" Type="http://schemas.openxmlformats.org/officeDocument/2006/relationships/hyperlink" Target="https://twitter.com/#!/margaret_aduffy/status/1096929051556622336" TargetMode="External" /><Relationship Id="rId943" Type="http://schemas.openxmlformats.org/officeDocument/2006/relationships/hyperlink" Target="https://twitter.com/#!/wstonym/status/1096997393885732864" TargetMode="External" /><Relationship Id="rId944" Type="http://schemas.openxmlformats.org/officeDocument/2006/relationships/hyperlink" Target="https://twitter.com/#!/huberw/status/1097037962301317120" TargetMode="External" /><Relationship Id="rId945" Type="http://schemas.openxmlformats.org/officeDocument/2006/relationships/hyperlink" Target="https://twitter.com/#!/adjordan/status/896267491323691008" TargetMode="External" /><Relationship Id="rId946" Type="http://schemas.openxmlformats.org/officeDocument/2006/relationships/hyperlink" Target="https://twitter.com/#!/seoraiziri/status/1097064043657990144" TargetMode="External" /><Relationship Id="rId947" Type="http://schemas.openxmlformats.org/officeDocument/2006/relationships/hyperlink" Target="https://twitter.com/#!/wyomingpd/status/1097034221602906112" TargetMode="External" /><Relationship Id="rId948" Type="http://schemas.openxmlformats.org/officeDocument/2006/relationships/hyperlink" Target="https://twitter.com/#!/vipmediaevent/status/1097125291233816576" TargetMode="External" /><Relationship Id="rId949" Type="http://schemas.openxmlformats.org/officeDocument/2006/relationships/hyperlink" Target="https://twitter.com/#!/vipmediaevent/status/1097125291233816576" TargetMode="External" /><Relationship Id="rId950" Type="http://schemas.openxmlformats.org/officeDocument/2006/relationships/hyperlink" Target="https://twitter.com/#!/stanthonypolice/status/1096816838015664131" TargetMode="External" /><Relationship Id="rId951" Type="http://schemas.openxmlformats.org/officeDocument/2006/relationships/hyperlink" Target="https://twitter.com/#!/mncopsvra/status/1096825874094145541" TargetMode="External" /><Relationship Id="rId952" Type="http://schemas.openxmlformats.org/officeDocument/2006/relationships/hyperlink" Target="https://twitter.com/#!/bluewalkpoconos/status/1096921607346536450" TargetMode="External" /><Relationship Id="rId953" Type="http://schemas.openxmlformats.org/officeDocument/2006/relationships/hyperlink" Target="https://twitter.com/#!/bluewalkpoconos/status/1097144330324754434" TargetMode="External" /><Relationship Id="rId954" Type="http://schemas.openxmlformats.org/officeDocument/2006/relationships/hyperlink" Target="https://twitter.com/#!/thearmoredpig/status/1097144858681069568" TargetMode="External" /><Relationship Id="rId955" Type="http://schemas.openxmlformats.org/officeDocument/2006/relationships/hyperlink" Target="https://twitter.com/#!/anthonychianes1/status/1097188775128645633" TargetMode="External" /><Relationship Id="rId956" Type="http://schemas.openxmlformats.org/officeDocument/2006/relationships/hyperlink" Target="https://twitter.com/#!/sisterdistcasac/status/1096981206288105472" TargetMode="External" /><Relationship Id="rId957" Type="http://schemas.openxmlformats.org/officeDocument/2006/relationships/hyperlink" Target="https://twitter.com/#!/cauleyphyllis/status/1097190050670858240" TargetMode="External" /><Relationship Id="rId958" Type="http://schemas.openxmlformats.org/officeDocument/2006/relationships/hyperlink" Target="https://twitter.com/#!/cauleyphyllis/status/1097190050670858240" TargetMode="External" /><Relationship Id="rId959" Type="http://schemas.openxmlformats.org/officeDocument/2006/relationships/hyperlink" Target="https://twitter.com/#!/dataopsman/status/1097245066815406080" TargetMode="External" /><Relationship Id="rId960" Type="http://schemas.openxmlformats.org/officeDocument/2006/relationships/hyperlink" Target="https://twitter.com/#!/o_oweil/status/1093821150738681857" TargetMode="External" /><Relationship Id="rId961" Type="http://schemas.openxmlformats.org/officeDocument/2006/relationships/hyperlink" Target="https://twitter.com/#!/o_oweil/status/1093830126150787072" TargetMode="External" /><Relationship Id="rId962" Type="http://schemas.openxmlformats.org/officeDocument/2006/relationships/hyperlink" Target="https://twitter.com/#!/o_oweil/status/1094868752242479105" TargetMode="External" /><Relationship Id="rId963" Type="http://schemas.openxmlformats.org/officeDocument/2006/relationships/hyperlink" Target="https://twitter.com/#!/o_oweil/status/1095223649588649984" TargetMode="External" /><Relationship Id="rId964" Type="http://schemas.openxmlformats.org/officeDocument/2006/relationships/hyperlink" Target="https://twitter.com/#!/o_oweil/status/1094856953304662016" TargetMode="External" /><Relationship Id="rId965" Type="http://schemas.openxmlformats.org/officeDocument/2006/relationships/hyperlink" Target="https://twitter.com/#!/o_oweil/status/1095461373759361026" TargetMode="External" /><Relationship Id="rId966" Type="http://schemas.openxmlformats.org/officeDocument/2006/relationships/hyperlink" Target="https://twitter.com/#!/o_oweil/status/1095749869568958467" TargetMode="External" /><Relationship Id="rId967" Type="http://schemas.openxmlformats.org/officeDocument/2006/relationships/hyperlink" Target="https://twitter.com/#!/o_oweil/status/1093433389854744581" TargetMode="External" /><Relationship Id="rId968" Type="http://schemas.openxmlformats.org/officeDocument/2006/relationships/hyperlink" Target="https://twitter.com/#!/o_oweil/status/1094187347703418880" TargetMode="External" /><Relationship Id="rId969" Type="http://schemas.openxmlformats.org/officeDocument/2006/relationships/hyperlink" Target="https://twitter.com/#!/o_oweil/status/1094634357661282304" TargetMode="External" /><Relationship Id="rId970" Type="http://schemas.openxmlformats.org/officeDocument/2006/relationships/hyperlink" Target="https://twitter.com/#!/o_oweil/status/1096191583647608833" TargetMode="External" /><Relationship Id="rId971" Type="http://schemas.openxmlformats.org/officeDocument/2006/relationships/hyperlink" Target="https://twitter.com/#!/o_oweil/status/1096706803084201984" TargetMode="External" /><Relationship Id="rId972" Type="http://schemas.openxmlformats.org/officeDocument/2006/relationships/hyperlink" Target="https://twitter.com/#!/o_oweil/status/1097275803518320640" TargetMode="External" /><Relationship Id="rId973" Type="http://schemas.openxmlformats.org/officeDocument/2006/relationships/hyperlink" Target="https://twitter.com/#!/o_oweil/status/1092902976304439300" TargetMode="External" /><Relationship Id="rId974" Type="http://schemas.openxmlformats.org/officeDocument/2006/relationships/hyperlink" Target="https://twitter.com/#!/o_oweil/status/1093433389854744581" TargetMode="External" /><Relationship Id="rId975" Type="http://schemas.openxmlformats.org/officeDocument/2006/relationships/hyperlink" Target="https://twitter.com/#!/o_oweil/status/1094187347703418880" TargetMode="External" /><Relationship Id="rId976" Type="http://schemas.openxmlformats.org/officeDocument/2006/relationships/hyperlink" Target="https://twitter.com/#!/o_oweil/status/1094856953304662016" TargetMode="External" /><Relationship Id="rId977" Type="http://schemas.openxmlformats.org/officeDocument/2006/relationships/hyperlink" Target="https://twitter.com/#!/o_oweil/status/1095223649588649984" TargetMode="External" /><Relationship Id="rId978" Type="http://schemas.openxmlformats.org/officeDocument/2006/relationships/hyperlink" Target="https://twitter.com/#!/o_oweil/status/1095461373759361026" TargetMode="External" /><Relationship Id="rId979" Type="http://schemas.openxmlformats.org/officeDocument/2006/relationships/hyperlink" Target="https://twitter.com/#!/o_oweil/status/1096693801370992640" TargetMode="External" /><Relationship Id="rId980" Type="http://schemas.openxmlformats.org/officeDocument/2006/relationships/hyperlink" Target="https://twitter.com/#!/o_oweil/status/1096706803084201984" TargetMode="External" /><Relationship Id="rId981" Type="http://schemas.openxmlformats.org/officeDocument/2006/relationships/hyperlink" Target="https://twitter.com/#!/o_oweil/status/1096726073465884673" TargetMode="External" /><Relationship Id="rId982" Type="http://schemas.openxmlformats.org/officeDocument/2006/relationships/hyperlink" Target="https://twitter.com/#!/o_oweil/status/1097275803518320640" TargetMode="External" /><Relationship Id="rId983" Type="http://schemas.openxmlformats.org/officeDocument/2006/relationships/hyperlink" Target="https://twitter.com/#!/o_oweil/status/1093248337107714048" TargetMode="External" /><Relationship Id="rId984" Type="http://schemas.openxmlformats.org/officeDocument/2006/relationships/hyperlink" Target="https://twitter.com/#!/o_oweil/status/1092742233361731585" TargetMode="External" /><Relationship Id="rId985" Type="http://schemas.openxmlformats.org/officeDocument/2006/relationships/hyperlink" Target="https://twitter.com/#!/o_oweil/status/1093569437196795905" TargetMode="External" /><Relationship Id="rId986" Type="http://schemas.openxmlformats.org/officeDocument/2006/relationships/hyperlink" Target="https://twitter.com/#!/o_oweil/status/1094016393341792256" TargetMode="External" /><Relationship Id="rId987" Type="http://schemas.openxmlformats.org/officeDocument/2006/relationships/hyperlink" Target="https://twitter.com/#!/o_oweil/status/1094027626170208258" TargetMode="External" /><Relationship Id="rId988" Type="http://schemas.openxmlformats.org/officeDocument/2006/relationships/hyperlink" Target="https://twitter.com/#!/o_oweil/status/1094189862557806592" TargetMode="External" /><Relationship Id="rId989" Type="http://schemas.openxmlformats.org/officeDocument/2006/relationships/hyperlink" Target="https://twitter.com/#!/o_oweil/status/1094564341431574528" TargetMode="External" /><Relationship Id="rId990" Type="http://schemas.openxmlformats.org/officeDocument/2006/relationships/hyperlink" Target="https://twitter.com/#!/o_oweil/status/1094753524863381504" TargetMode="External" /><Relationship Id="rId991" Type="http://schemas.openxmlformats.org/officeDocument/2006/relationships/hyperlink" Target="https://twitter.com/#!/o_oweil/status/1094939223256457217" TargetMode="External" /><Relationship Id="rId992" Type="http://schemas.openxmlformats.org/officeDocument/2006/relationships/hyperlink" Target="https://twitter.com/#!/o_oweil/status/1095011255025352705" TargetMode="External" /><Relationship Id="rId993" Type="http://schemas.openxmlformats.org/officeDocument/2006/relationships/hyperlink" Target="https://twitter.com/#!/o_oweil/status/1095316517846220802" TargetMode="External" /><Relationship Id="rId994" Type="http://schemas.openxmlformats.org/officeDocument/2006/relationships/hyperlink" Target="https://twitter.com/#!/o_oweil/status/1095735646952607744" TargetMode="External" /><Relationship Id="rId995" Type="http://schemas.openxmlformats.org/officeDocument/2006/relationships/hyperlink" Target="https://twitter.com/#!/o_oweil/status/1095747353414377472" TargetMode="External" /><Relationship Id="rId996" Type="http://schemas.openxmlformats.org/officeDocument/2006/relationships/hyperlink" Target="https://twitter.com/#!/o_oweil/status/1096018078549397505" TargetMode="External" /><Relationship Id="rId997" Type="http://schemas.openxmlformats.org/officeDocument/2006/relationships/hyperlink" Target="https://twitter.com/#!/readheadruler/status/1097343529263734784" TargetMode="External" /><Relationship Id="rId998" Type="http://schemas.openxmlformats.org/officeDocument/2006/relationships/hyperlink" Target="https://twitter.com/#!/eisenbergz/status/1097455744516018177" TargetMode="External" /><Relationship Id="rId999" Type="http://schemas.openxmlformats.org/officeDocument/2006/relationships/hyperlink" Target="https://twitter.com/#!/debbidelicious/status/1092621513260441601" TargetMode="External" /><Relationship Id="rId1000" Type="http://schemas.openxmlformats.org/officeDocument/2006/relationships/hyperlink" Target="https://twitter.com/#!/debbidelicious/status/1092680621795803136" TargetMode="External" /><Relationship Id="rId1001" Type="http://schemas.openxmlformats.org/officeDocument/2006/relationships/hyperlink" Target="https://twitter.com/#!/debbidelicious/status/1096375414547759105" TargetMode="External" /><Relationship Id="rId1002" Type="http://schemas.openxmlformats.org/officeDocument/2006/relationships/hyperlink" Target="https://twitter.com/#!/debbidelicious/status/1097494622840991744" TargetMode="External" /><Relationship Id="rId1003" Type="http://schemas.openxmlformats.org/officeDocument/2006/relationships/hyperlink" Target="https://twitter.com/#!/rubrikinc/status/1095341516870934529" TargetMode="External" /><Relationship Id="rId1004" Type="http://schemas.openxmlformats.org/officeDocument/2006/relationships/hyperlink" Target="https://twitter.com/#!/edwardpoll/status/1096020479880638464" TargetMode="External" /><Relationship Id="rId1005" Type="http://schemas.openxmlformats.org/officeDocument/2006/relationships/hyperlink" Target="https://twitter.com/#!/rubrikinc/status/1095793993839980561" TargetMode="External" /><Relationship Id="rId1006" Type="http://schemas.openxmlformats.org/officeDocument/2006/relationships/hyperlink" Target="https://twitter.com/#!/rubrikinc/status/1096856495076114432" TargetMode="External" /><Relationship Id="rId1007" Type="http://schemas.openxmlformats.org/officeDocument/2006/relationships/hyperlink" Target="https://twitter.com/#!/edwardpoll/status/1096020479880638464" TargetMode="External" /><Relationship Id="rId1008" Type="http://schemas.openxmlformats.org/officeDocument/2006/relationships/hyperlink" Target="https://twitter.com/#!/edwardpoll/status/1097532193067491328" TargetMode="External" /><Relationship Id="rId1009" Type="http://schemas.openxmlformats.org/officeDocument/2006/relationships/hyperlink" Target="https://twitter.com/#!/vrealizeauto/status/1096431473735987200" TargetMode="External" /><Relationship Id="rId1010" Type="http://schemas.openxmlformats.org/officeDocument/2006/relationships/hyperlink" Target="https://twitter.com/#!/batuhandemirdal/status/1097612915165806592" TargetMode="External" /><Relationship Id="rId1011" Type="http://schemas.openxmlformats.org/officeDocument/2006/relationships/hyperlink" Target="https://twitter.com/#!/vrealizeauto/status/1092618830277472256" TargetMode="External" /><Relationship Id="rId1012" Type="http://schemas.openxmlformats.org/officeDocument/2006/relationships/hyperlink" Target="https://twitter.com/#!/vrealizeauto/status/1095737460854800384" TargetMode="External" /><Relationship Id="rId1013" Type="http://schemas.openxmlformats.org/officeDocument/2006/relationships/hyperlink" Target="https://twitter.com/#!/vrealizeauto/status/1095789753696432131" TargetMode="External" /><Relationship Id="rId1014" Type="http://schemas.openxmlformats.org/officeDocument/2006/relationships/hyperlink" Target="https://twitter.com/#!/vrealizeauto/status/1096605103946166272" TargetMode="External" /><Relationship Id="rId1015" Type="http://schemas.openxmlformats.org/officeDocument/2006/relationships/hyperlink" Target="https://twitter.com/#!/batuhandemirdal/status/1097612915165806592" TargetMode="External" /><Relationship Id="rId1016" Type="http://schemas.openxmlformats.org/officeDocument/2006/relationships/hyperlink" Target="https://api.twitter.com/1.1/geo/id/7ae9e2f2ff7a87cd.json" TargetMode="External" /><Relationship Id="rId1017" Type="http://schemas.openxmlformats.org/officeDocument/2006/relationships/hyperlink" Target="https://api.twitter.com/1.1/geo/id/c9f2f46c0d1b963d.json" TargetMode="External" /><Relationship Id="rId1018" Type="http://schemas.openxmlformats.org/officeDocument/2006/relationships/hyperlink" Target="https://api.twitter.com/1.1/geo/id/068c70be7b3a4cc2.json" TargetMode="External" /><Relationship Id="rId1019" Type="http://schemas.openxmlformats.org/officeDocument/2006/relationships/hyperlink" Target="https://api.twitter.com/1.1/geo/id/068c70be7b3a4cc2.json" TargetMode="External" /><Relationship Id="rId1020" Type="http://schemas.openxmlformats.org/officeDocument/2006/relationships/hyperlink" Target="https://api.twitter.com/1.1/geo/id/70392b0b6ad1f95b.json" TargetMode="External" /><Relationship Id="rId1021" Type="http://schemas.openxmlformats.org/officeDocument/2006/relationships/hyperlink" Target="https://api.twitter.com/1.1/geo/id/b71fac2ee9792cbe.json" TargetMode="External" /><Relationship Id="rId1022" Type="http://schemas.openxmlformats.org/officeDocument/2006/relationships/comments" Target="../comments1.xml" /><Relationship Id="rId1023" Type="http://schemas.openxmlformats.org/officeDocument/2006/relationships/vmlDrawing" Target="../drawings/vmlDrawing1.vml" /><Relationship Id="rId1024" Type="http://schemas.openxmlformats.org/officeDocument/2006/relationships/table" Target="../tables/table1.xml" /><Relationship Id="rId10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NJ_ISJ/status/971057356237955072" TargetMode="External" /><Relationship Id="rId2" Type="http://schemas.openxmlformats.org/officeDocument/2006/relationships/hyperlink" Target="http://bit.ly/2REtwu1" TargetMode="External" /><Relationship Id="rId3" Type="http://schemas.openxmlformats.org/officeDocument/2006/relationships/hyperlink" Target="https://www.youtube.com/watch?v=d6AbDM7H2LY&amp;feature=youtu.be" TargetMode="External" /><Relationship Id="rId4" Type="http://schemas.openxmlformats.org/officeDocument/2006/relationships/hyperlink" Target="https://twitter.com/DerrickNAACP/status/1092993671966920704" TargetMode="External" /><Relationship Id="rId5" Type="http://schemas.openxmlformats.org/officeDocument/2006/relationships/hyperlink" Target="https://twitter.com/elonmusk/status/1093423297130156033" TargetMode="External" /><Relationship Id="rId6" Type="http://schemas.openxmlformats.org/officeDocument/2006/relationships/hyperlink" Target="https://www.youtube.com/watch?v=-hQeGDSB6Ss&amp;feature=youtu.be" TargetMode="External" /><Relationship Id="rId7" Type="http://schemas.openxmlformats.org/officeDocument/2006/relationships/hyperlink" Target="https://www.youtube.com/watch?v=-hQeGDSB6Ss&amp;feature=youtu.be" TargetMode="External" /><Relationship Id="rId8" Type="http://schemas.openxmlformats.org/officeDocument/2006/relationships/hyperlink" Target="https://sivasankar.org/2018/2387/installing-and-configuring-vrealize-automation-vra-7-5-step-by-step-series/" TargetMode="External" /><Relationship Id="rId9" Type="http://schemas.openxmlformats.org/officeDocument/2006/relationships/hyperlink" Target="https://www.lwv.org/newsroom/press-releases/lwv-texas-joins-lawsuit-combat-voter-suppression#.XFnkgzlg5io.twitter" TargetMode="External" /><Relationship Id="rId10" Type="http://schemas.openxmlformats.org/officeDocument/2006/relationships/hyperlink" Target="https://www.lwv.org/newsroom/press-releases/lwv-texas-joins-lawsuit-combat-voter-suppression#.XFnkgzlg5io.twitter" TargetMode="External" /><Relationship Id="rId11" Type="http://schemas.openxmlformats.org/officeDocument/2006/relationships/hyperlink" Target="https://lnkd.in/d38w533" TargetMode="External" /><Relationship Id="rId12" Type="http://schemas.openxmlformats.org/officeDocument/2006/relationships/hyperlink" Target="https://www.youtube.com/watch?v=LrumfwSXmVE&amp;feature=youtu.be" TargetMode="External" /><Relationship Id="rId13" Type="http://schemas.openxmlformats.org/officeDocument/2006/relationships/hyperlink" Target="https://www.youtube.com/watch?v=LrumfwSXmVE&amp;feature=youtu.be" TargetMode="External" /><Relationship Id="rId14" Type="http://schemas.openxmlformats.org/officeDocument/2006/relationships/hyperlink" Target="https://www.youtube.com/watch?v=QN37HB92RZk&amp;feature=youtu.be" TargetMode="External" /><Relationship Id="rId15" Type="http://schemas.openxmlformats.org/officeDocument/2006/relationships/hyperlink" Target="https://itunes.apple.com/jp/album/it-found-a-voice/299376100" TargetMode="External" /><Relationship Id="rId16" Type="http://schemas.openxmlformats.org/officeDocument/2006/relationships/hyperlink" Target="https://itunes.apple.com/jp/album/it-found-a-voice/299376100" TargetMode="External" /><Relationship Id="rId17" Type="http://schemas.openxmlformats.org/officeDocument/2006/relationships/hyperlink" Target="https://blogs.vmware.com/management/2019/02/blueprinting-expressions-in-cloud-assembly.html" TargetMode="External" /><Relationship Id="rId18" Type="http://schemas.openxmlformats.org/officeDocument/2006/relationships/hyperlink" Target="https://blogs.vmware.com/management/2019/02/blueprinting-expressions-in-cloud-assembly.html" TargetMode="External" /><Relationship Id="rId19" Type="http://schemas.openxmlformats.org/officeDocument/2006/relationships/hyperlink" Target="https://thevra.co.uk/about-us/" TargetMode="External" /><Relationship Id="rId20" Type="http://schemas.openxmlformats.org/officeDocument/2006/relationships/hyperlink" Target="https://twitter.com/kerrywashington/status/1094298945482829824" TargetMode="External" /><Relationship Id="rId21" Type="http://schemas.openxmlformats.org/officeDocument/2006/relationships/hyperlink" Target="https://twitter.com/justderppp/status/1094441619833577472" TargetMode="External" /><Relationship Id="rId22" Type="http://schemas.openxmlformats.org/officeDocument/2006/relationships/hyperlink" Target="https://twitter.com/justderppp/status/1094441619833577472" TargetMode="External" /><Relationship Id="rId23" Type="http://schemas.openxmlformats.org/officeDocument/2006/relationships/hyperlink" Target="https://twitter.com/TheBainesReport/status/1093918336755351554" TargetMode="External" /><Relationship Id="rId24" Type="http://schemas.openxmlformats.org/officeDocument/2006/relationships/hyperlink" Target="https://twitter.com/Public_Citizen/status/1093192539937693697" TargetMode="External" /><Relationship Id="rId25" Type="http://schemas.openxmlformats.org/officeDocument/2006/relationships/hyperlink" Target="http://r.socialstudio.radian6.com/9d3836c7-6358-4134-91f9-b4c792a7f92f" TargetMode="External" /><Relationship Id="rId26" Type="http://schemas.openxmlformats.org/officeDocument/2006/relationships/hyperlink" Target="http://r.socialstudio.radian6.com/1baf5e11-6e9d-4184-9fbb-6958dd57f442" TargetMode="External" /><Relationship Id="rId27" Type="http://schemas.openxmlformats.org/officeDocument/2006/relationships/hyperlink" Target="https://twitter.com/PostEverything/status/1095363496802504704" TargetMode="External" /><Relationship Id="rId28" Type="http://schemas.openxmlformats.org/officeDocument/2006/relationships/hyperlink" Target="https://twitter.com/pableblowfish/status/1095688841921478661" TargetMode="External" /><Relationship Id="rId29" Type="http://schemas.openxmlformats.org/officeDocument/2006/relationships/hyperlink" Target="https://mailchi.mp/0ec4cd6a68d3/vra-jobs-digest-2132019" TargetMode="External" /><Relationship Id="rId30" Type="http://schemas.openxmlformats.org/officeDocument/2006/relationships/hyperlink" Target="https://twitter.com/IGHpdMN/status/1095724565051949056" TargetMode="External" /><Relationship Id="rId31" Type="http://schemas.openxmlformats.org/officeDocument/2006/relationships/hyperlink" Target="https://blog.dellemc.com/en-us/simplify-automate-organizations-data-protection-dell-emc/" TargetMode="External" /><Relationship Id="rId32" Type="http://schemas.openxmlformats.org/officeDocument/2006/relationships/hyperlink" Target="https://twitter.com/eaganpolice/status/1095699640148811777" TargetMode="External" /><Relationship Id="rId33" Type="http://schemas.openxmlformats.org/officeDocument/2006/relationships/hyperlink" Target="https://kb.vmware.com/s/article/60310" TargetMode="External" /><Relationship Id="rId34" Type="http://schemas.openxmlformats.org/officeDocument/2006/relationships/hyperlink" Target="http://bit.ly/2REtwu1" TargetMode="External" /><Relationship Id="rId35" Type="http://schemas.openxmlformats.org/officeDocument/2006/relationships/hyperlink" Target="http://r.socialstudio.radian6.com/e9d7fb6a-bcc1-43d7-98d1-c31f08229775" TargetMode="External" /><Relationship Id="rId36" Type="http://schemas.openxmlformats.org/officeDocument/2006/relationships/hyperlink" Target="http://r.socialstudio.radian6.com/e9d7fb6a-bcc1-43d7-98d1-c31f08229775" TargetMode="External" /><Relationship Id="rId37" Type="http://schemas.openxmlformats.org/officeDocument/2006/relationships/hyperlink" Target="https://twitter.com/SpeakerPelosi/status/1095846547869364224" TargetMode="External" /><Relationship Id="rId38" Type="http://schemas.openxmlformats.org/officeDocument/2006/relationships/hyperlink" Target="http://r.socialstudio.radian6.com/e9d7fb6a-bcc1-43d7-98d1-c31f08229775" TargetMode="External" /><Relationship Id="rId39" Type="http://schemas.openxmlformats.org/officeDocument/2006/relationships/hyperlink" Target="https://www.instagram.com/p/Bt6OuxcFsPO/?utm_source=ig_twitter_share&amp;igshid=p3b8jwbd7h65" TargetMode="External" /><Relationship Id="rId40" Type="http://schemas.openxmlformats.org/officeDocument/2006/relationships/hyperlink" Target="https://twitter.com/McClatchyDC/status/1096450995180261376" TargetMode="External" /><Relationship Id="rId41" Type="http://schemas.openxmlformats.org/officeDocument/2006/relationships/hyperlink" Target="https://twitter.com/josecavalheri/status/1096427677332975623" TargetMode="External" /><Relationship Id="rId42" Type="http://schemas.openxmlformats.org/officeDocument/2006/relationships/hyperlink" Target="http://www.snopes.com/politics/ballot/2012fraud.asp" TargetMode="External" /><Relationship Id="rId43" Type="http://schemas.openxmlformats.org/officeDocument/2006/relationships/hyperlink" Target="http://www.snopes.com/politics/ballot/2012fraud.asp" TargetMode="External" /><Relationship Id="rId44" Type="http://schemas.openxmlformats.org/officeDocument/2006/relationships/hyperlink" Target="https://slogm.blogspot.com/2019/01/blog-post.html?spref=tw" TargetMode="External" /><Relationship Id="rId45" Type="http://schemas.openxmlformats.org/officeDocument/2006/relationships/hyperlink" Target="https://blog.dellemc.com/en-us/simplify-automate-organizations-data-protection-dell-emc/" TargetMode="External" /><Relationship Id="rId46" Type="http://schemas.openxmlformats.org/officeDocument/2006/relationships/hyperlink" Target="https://lnkd.in/e6JKuCm" TargetMode="External" /><Relationship Id="rId47" Type="http://schemas.openxmlformats.org/officeDocument/2006/relationships/hyperlink" Target="https://www.texastribune.org/2019/02/04/civil-rights-groups-sue-texas-over-voter-citizenship-review/?utm_campaign=trib-social-buttons&amp;utm_source=twitter&amp;utm_medium=social" TargetMode="External" /><Relationship Id="rId48" Type="http://schemas.openxmlformats.org/officeDocument/2006/relationships/hyperlink" Target="https://www.texastribune.org/2019/02/08/green-appointees-harsh-introduction-texas-election-politics/?utm_campaign=trib-social-buttons&amp;utm_source=twitter&amp;utm_medium=social" TargetMode="External" /><Relationship Id="rId49" Type="http://schemas.openxmlformats.org/officeDocument/2006/relationships/hyperlink" Target="https://www.lwv.org/newsroom/press-releases/lwv-texas-joins-lawsuit-combat-voter-suppression#.XFnkgzlg5io.twitter" TargetMode="External" /><Relationship Id="rId50" Type="http://schemas.openxmlformats.org/officeDocument/2006/relationships/hyperlink" Target="https://my.lwv.org/texas/naturalized-citizens-voter-registration" TargetMode="External" /><Relationship Id="rId51" Type="http://schemas.openxmlformats.org/officeDocument/2006/relationships/hyperlink" Target="https://www.houstonchronicle.com/opinion/outlook/article/Casey-History-reveals-true-voter-fraud-in-Texas-9954625.php?fbclid=IwAR1rfXymuckqHGcHNhwPVPsRbbOcVe2yS8p9enz0iZR1KizOXe2cUA2LEtM" TargetMode="External" /><Relationship Id="rId52" Type="http://schemas.openxmlformats.org/officeDocument/2006/relationships/hyperlink" Target="https://my.lwv.org/texas/action-alert/support-hr1-people-act" TargetMode="External" /><Relationship Id="rId53" Type="http://schemas.openxmlformats.org/officeDocument/2006/relationships/hyperlink" Target="http://r.socialstudio.radian6.com/e9d7fb6a-bcc1-43d7-98d1-c31f08229775" TargetMode="External" /><Relationship Id="rId54" Type="http://schemas.openxmlformats.org/officeDocument/2006/relationships/hyperlink" Target="https://www.letamericavote.org/" TargetMode="External" /><Relationship Id="rId55" Type="http://schemas.openxmlformats.org/officeDocument/2006/relationships/hyperlink" Target="https://www.letamericavote.org/" TargetMode="External" /><Relationship Id="rId56" Type="http://schemas.openxmlformats.org/officeDocument/2006/relationships/hyperlink" Target="https://www.youtube.com/watch?v=gne9pA5TFBc&amp;feature=youtu.be" TargetMode="External" /><Relationship Id="rId57" Type="http://schemas.openxmlformats.org/officeDocument/2006/relationships/hyperlink" Target="https://www.youtube.com/watch?v=gne9pA5TFBc&amp;feature=youtu.be" TargetMode="External" /><Relationship Id="rId58" Type="http://schemas.openxmlformats.org/officeDocument/2006/relationships/hyperlink" Target="https://twitter.com/stanthonypolice/status/1096986130355011586" TargetMode="External" /><Relationship Id="rId59" Type="http://schemas.openxmlformats.org/officeDocument/2006/relationships/hyperlink" Target="https://thehill.com/homenews/state-watch/430171-federal-judge-rules-mississippi-state-senate-district-violates-voting" TargetMode="External" /><Relationship Id="rId60" Type="http://schemas.openxmlformats.org/officeDocument/2006/relationships/hyperlink" Target="https://thehill.com/homenews/state-watch/430171-federal-judge-rules-mississippi-state-senate-district-violates-voting" TargetMode="External" /><Relationship Id="rId61" Type="http://schemas.openxmlformats.org/officeDocument/2006/relationships/hyperlink" Target="https://m.facebook.com/story.php?story_fbid=2530219620325863&amp;id=274030672611447" TargetMode="External" /><Relationship Id="rId62" Type="http://schemas.openxmlformats.org/officeDocument/2006/relationships/hyperlink" Target="http://gbagbo.et/" TargetMode="External" /><Relationship Id="rId63" Type="http://schemas.openxmlformats.org/officeDocument/2006/relationships/hyperlink" Target="https://m.facebook.com/story.php?story_fbid=2525068060841019&amp;id=274030672611447" TargetMode="External" /><Relationship Id="rId64" Type="http://schemas.openxmlformats.org/officeDocument/2006/relationships/hyperlink" Target="https://m.facebook.com/story.php?story_fbid=2027567880672294&amp;id=523263611102736" TargetMode="External" /><Relationship Id="rId65" Type="http://schemas.openxmlformats.org/officeDocument/2006/relationships/hyperlink" Target="https://twitter.com/JeffreyGuterman/status/1097216612187291650" TargetMode="External" /><Relationship Id="rId66" Type="http://schemas.openxmlformats.org/officeDocument/2006/relationships/hyperlink" Target="https://twitter.com/walshfreedom/status/1092515659026702338" TargetMode="External" /><Relationship Id="rId67" Type="http://schemas.openxmlformats.org/officeDocument/2006/relationships/hyperlink" Target="https://twitter.com/nytopinion/status/1092673592943394816" TargetMode="External" /><Relationship Id="rId68" Type="http://schemas.openxmlformats.org/officeDocument/2006/relationships/hyperlink" Target="https://twitter.com/clintsmithiii/status/1096146323064193024" TargetMode="External" /><Relationship Id="rId69" Type="http://schemas.openxmlformats.org/officeDocument/2006/relationships/hyperlink" Target="https://twitter.com/davidcayj/status/1097471088370610176" TargetMode="External" /><Relationship Id="rId70" Type="http://schemas.openxmlformats.org/officeDocument/2006/relationships/hyperlink" Target="https://www.rubrik.com/blog/provision-protect-vrealize-rubrik/?utm_source=twitter&amp;utm_medium=organic-social-media" TargetMode="External" /><Relationship Id="rId71" Type="http://schemas.openxmlformats.org/officeDocument/2006/relationships/hyperlink" Target="https://build.rubrik.com/use-cases/?utm_source=twitter&amp;utm_medium=organic-social-media" TargetMode="External" /><Relationship Id="rId72" Type="http://schemas.openxmlformats.org/officeDocument/2006/relationships/hyperlink" Target="https://build.rubrik.com/use-cases/?utm_source=twitter&amp;utm_medium=organic-social-media" TargetMode="External" /><Relationship Id="rId73" Type="http://schemas.openxmlformats.org/officeDocument/2006/relationships/hyperlink" Target="http://r.socialstudio.radian6.com/b9b867c8-02d8-4b9c-bb13-779341f1c3bb" TargetMode="External" /><Relationship Id="rId74" Type="http://schemas.openxmlformats.org/officeDocument/2006/relationships/hyperlink" Target="http://bit.ly/2REtwu1" TargetMode="External" /><Relationship Id="rId75" Type="http://schemas.openxmlformats.org/officeDocument/2006/relationships/hyperlink" Target="http://r.socialstudio.radian6.com/6ad723c9-838b-4b38-a51f-99342e63ceab" TargetMode="External" /><Relationship Id="rId76" Type="http://schemas.openxmlformats.org/officeDocument/2006/relationships/hyperlink" Target="http://r.socialstudio.radian6.com/e9d7fb6a-bcc1-43d7-98d1-c31f08229775" TargetMode="External" /><Relationship Id="rId77" Type="http://schemas.openxmlformats.org/officeDocument/2006/relationships/hyperlink" Target="http://r.socialstudio.radian6.com/6ab7f28a-f208-4710-88e5-04f8843a940e" TargetMode="External" /><Relationship Id="rId78" Type="http://schemas.openxmlformats.org/officeDocument/2006/relationships/hyperlink" Target="https://pbs.twimg.com/media/Dy0XqkNXQAA-tbE.jpg" TargetMode="External" /><Relationship Id="rId79" Type="http://schemas.openxmlformats.org/officeDocument/2006/relationships/hyperlink" Target="https://pbs.twimg.com/media/Dy1DcQNWkAMnETS.jpg" TargetMode="External" /><Relationship Id="rId80" Type="http://schemas.openxmlformats.org/officeDocument/2006/relationships/hyperlink" Target="https://pbs.twimg.com/media/Dy3GsO_UcAAJdvP.jpg" TargetMode="External" /><Relationship Id="rId81" Type="http://schemas.openxmlformats.org/officeDocument/2006/relationships/hyperlink" Target="https://pbs.twimg.com/media/DzFGLYwXcAErCuN.jpg" TargetMode="External" /><Relationship Id="rId82" Type="http://schemas.openxmlformats.org/officeDocument/2006/relationships/hyperlink" Target="https://pbs.twimg.com/media/DzG61CaWsAAdvny.jpg" TargetMode="External" /><Relationship Id="rId83" Type="http://schemas.openxmlformats.org/officeDocument/2006/relationships/hyperlink" Target="https://pbs.twimg.com/media/Dy4X6FyW0AAxxRs.png" TargetMode="External" /><Relationship Id="rId84" Type="http://schemas.openxmlformats.org/officeDocument/2006/relationships/hyperlink" Target="https://pbs.twimg.com/media/DzOGfHHVAAAnTbx.jpg" TargetMode="External" /><Relationship Id="rId85" Type="http://schemas.openxmlformats.org/officeDocument/2006/relationships/hyperlink" Target="https://pbs.twimg.com/media/DzQM62QWsAI0BTj.jpg" TargetMode="External" /><Relationship Id="rId86" Type="http://schemas.openxmlformats.org/officeDocument/2006/relationships/hyperlink" Target="https://pbs.twimg.com/media/DzS3VzJUwAU4yHX.jpg" TargetMode="External" /><Relationship Id="rId87" Type="http://schemas.openxmlformats.org/officeDocument/2006/relationships/hyperlink" Target="https://pbs.twimg.com/media/DzS3VzJUwAU4yHX.jpg" TargetMode="External" /><Relationship Id="rId88" Type="http://schemas.openxmlformats.org/officeDocument/2006/relationships/hyperlink" Target="https://pbs.twimg.com/media/BR5EM9ACcAERMhb.jpg" TargetMode="External" /><Relationship Id="rId89" Type="http://schemas.openxmlformats.org/officeDocument/2006/relationships/hyperlink" Target="https://pbs.twimg.com/ext_tw_video_thumb/1095800241457029120/pu/img/BixE9ldl2Ru3Vvh6.jpg" TargetMode="External" /><Relationship Id="rId90" Type="http://schemas.openxmlformats.org/officeDocument/2006/relationships/hyperlink" Target="https://pbs.twimg.com/media/DzTINlQV4AAfOC_.jpg" TargetMode="External" /><Relationship Id="rId91" Type="http://schemas.openxmlformats.org/officeDocument/2006/relationships/hyperlink" Target="https://pbs.twimg.com/media/DzUAHzqVAAAmIP_.jpg" TargetMode="External" /><Relationship Id="rId92" Type="http://schemas.openxmlformats.org/officeDocument/2006/relationships/hyperlink" Target="https://pbs.twimg.com/media/DzS3VzJUwAU4yHX.jpg" TargetMode="External" /><Relationship Id="rId93" Type="http://schemas.openxmlformats.org/officeDocument/2006/relationships/hyperlink" Target="https://pbs.twimg.com/ext_tw_video_thumb/1095800241457029120/pu/img/BixE9ldl2Ru3Vvh6.jpg" TargetMode="External" /><Relationship Id="rId94" Type="http://schemas.openxmlformats.org/officeDocument/2006/relationships/hyperlink" Target="https://pbs.twimg.com/media/DzUpH7zUUAEwGiN.jpg" TargetMode="External" /><Relationship Id="rId95" Type="http://schemas.openxmlformats.org/officeDocument/2006/relationships/hyperlink" Target="https://pbs.twimg.com/media/DzW_wqnVYAAv_PN.jpg" TargetMode="External" /><Relationship Id="rId96" Type="http://schemas.openxmlformats.org/officeDocument/2006/relationships/hyperlink" Target="https://pbs.twimg.com/media/DzUG-FPV4AA49Ga.png" TargetMode="External" /><Relationship Id="rId97" Type="http://schemas.openxmlformats.org/officeDocument/2006/relationships/hyperlink" Target="https://pbs.twimg.com/media/DzUG-FPV4AA49Ga.png" TargetMode="External" /><Relationship Id="rId98" Type="http://schemas.openxmlformats.org/officeDocument/2006/relationships/hyperlink" Target="https://pbs.twimg.com/media/Dzb5f_lWoAAX1Qo.jpg" TargetMode="External" /><Relationship Id="rId99" Type="http://schemas.openxmlformats.org/officeDocument/2006/relationships/hyperlink" Target="https://pbs.twimg.com/media/DzUG-FPV4AA49Ga.png" TargetMode="External" /><Relationship Id="rId100" Type="http://schemas.openxmlformats.org/officeDocument/2006/relationships/hyperlink" Target="https://pbs.twimg.com/tweet_video_thumb/DzePaAlW0AIPbb6.jpg" TargetMode="External" /><Relationship Id="rId101" Type="http://schemas.openxmlformats.org/officeDocument/2006/relationships/hyperlink" Target="https://pbs.twimg.com/media/DzezkLzX4AMcI20.jpg" TargetMode="External" /><Relationship Id="rId102" Type="http://schemas.openxmlformats.org/officeDocument/2006/relationships/hyperlink" Target="https://pbs.twimg.com/media/CojYZyxUEAEC1au.jpg" TargetMode="External" /><Relationship Id="rId103" Type="http://schemas.openxmlformats.org/officeDocument/2006/relationships/hyperlink" Target="https://pbs.twimg.com/media/DzOonIxUcAAwOTg.jpg" TargetMode="External" /><Relationship Id="rId104" Type="http://schemas.openxmlformats.org/officeDocument/2006/relationships/hyperlink" Target="https://pbs.twimg.com/media/CswtrLPXEAEUtC5.jpg" TargetMode="External" /><Relationship Id="rId105" Type="http://schemas.openxmlformats.org/officeDocument/2006/relationships/hyperlink" Target="https://pbs.twimg.com/media/DzdxI5nW0AAHD73.jpg" TargetMode="External" /><Relationship Id="rId106" Type="http://schemas.openxmlformats.org/officeDocument/2006/relationships/hyperlink" Target="https://pbs.twimg.com/media/DziTtlDXgAEewQ-.png" TargetMode="External" /><Relationship Id="rId107" Type="http://schemas.openxmlformats.org/officeDocument/2006/relationships/hyperlink" Target="https://pbs.twimg.com/media/DzUG-FPV4AA49Ga.png" TargetMode="External" /><Relationship Id="rId108" Type="http://schemas.openxmlformats.org/officeDocument/2006/relationships/hyperlink" Target="https://pbs.twimg.com/media/DHAugBKUQAAZVfe.jpg" TargetMode="External" /><Relationship Id="rId109" Type="http://schemas.openxmlformats.org/officeDocument/2006/relationships/hyperlink" Target="https://pbs.twimg.com/ext_tw_video_thumb/1096816673619886081/pu/img/7ryhQ5JkMTeqeBbZ.jpg" TargetMode="External" /><Relationship Id="rId110" Type="http://schemas.openxmlformats.org/officeDocument/2006/relationships/hyperlink" Target="https://pbs.twimg.com/media/Dy4IiFkX0AMMbxj.jpg" TargetMode="External" /><Relationship Id="rId111" Type="http://schemas.openxmlformats.org/officeDocument/2006/relationships/hyperlink" Target="https://pbs.twimg.com/media/Dy4QsJbWsAAp1YP.jpg" TargetMode="External" /><Relationship Id="rId112" Type="http://schemas.openxmlformats.org/officeDocument/2006/relationships/hyperlink" Target="https://pbs.twimg.com/media/DzHBTt9WwAAKIAB.jpg" TargetMode="External" /><Relationship Id="rId113" Type="http://schemas.openxmlformats.org/officeDocument/2006/relationships/hyperlink" Target="https://pbs.twimg.com/media/DzMEGm3X4AAaPcC.jpg" TargetMode="External" /><Relationship Id="rId114" Type="http://schemas.openxmlformats.org/officeDocument/2006/relationships/hyperlink" Target="https://pbs.twimg.com/media/DzG2mEZWkAA5PJe.jpg" TargetMode="External" /><Relationship Id="rId115" Type="http://schemas.openxmlformats.org/officeDocument/2006/relationships/hyperlink" Target="https://pbs.twimg.com/media/DzPcUAqXgAYf_pp.jpg" TargetMode="External" /><Relationship Id="rId116" Type="http://schemas.openxmlformats.org/officeDocument/2006/relationships/hyperlink" Target="https://pbs.twimg.com/media/DzTisEHWoAk9X7a.jpg" TargetMode="External" /><Relationship Id="rId117" Type="http://schemas.openxmlformats.org/officeDocument/2006/relationships/hyperlink" Target="https://pbs.twimg.com/media/Dyyn316WkAAXM9E.jpg" TargetMode="External" /><Relationship Id="rId118" Type="http://schemas.openxmlformats.org/officeDocument/2006/relationships/hyperlink" Target="https://pbs.twimg.com/media/Dy9Vl8PWoAA1Cu-.jpg" TargetMode="External" /><Relationship Id="rId119" Type="http://schemas.openxmlformats.org/officeDocument/2006/relationships/hyperlink" Target="https://pbs.twimg.com/media/DzDsJQWX4AEgf_0.jpg" TargetMode="External" /><Relationship Id="rId120" Type="http://schemas.openxmlformats.org/officeDocument/2006/relationships/hyperlink" Target="https://pbs.twimg.com/media/DzZ0anPXcAADupq.jpg" TargetMode="External" /><Relationship Id="rId121" Type="http://schemas.openxmlformats.org/officeDocument/2006/relationships/hyperlink" Target="https://pbs.twimg.com/media/DzhJBVmX0AAPIiU.jpg" TargetMode="External" /><Relationship Id="rId122" Type="http://schemas.openxmlformats.org/officeDocument/2006/relationships/hyperlink" Target="https://pbs.twimg.com/media/DzpOhexWwAcEi84.jpg" TargetMode="External" /><Relationship Id="rId123" Type="http://schemas.openxmlformats.org/officeDocument/2006/relationships/hyperlink" Target="https://pbs.twimg.com/media/DyrFdrLX4AE4YXN.jpg" TargetMode="External" /><Relationship Id="rId124" Type="http://schemas.openxmlformats.org/officeDocument/2006/relationships/hyperlink" Target="https://pbs.twimg.com/media/Dzg9MtxXQAETB_k.jpg" TargetMode="External" /><Relationship Id="rId125" Type="http://schemas.openxmlformats.org/officeDocument/2006/relationships/hyperlink" Target="https://pbs.twimg.com/media/DzhaiwbX4AE5ybH.jpg" TargetMode="External" /><Relationship Id="rId126" Type="http://schemas.openxmlformats.org/officeDocument/2006/relationships/hyperlink" Target="https://pbs.twimg.com/media/Dyv_kMYXgAU_LVS.jpg" TargetMode="External" /><Relationship Id="rId127" Type="http://schemas.openxmlformats.org/officeDocument/2006/relationships/hyperlink" Target="https://pbs.twimg.com/media/Dy0jmV9XQAAsDqE.jpg" TargetMode="External" /><Relationship Id="rId128" Type="http://schemas.openxmlformats.org/officeDocument/2006/relationships/hyperlink" Target="https://pbs.twimg.com/media/Dy66Gu6W0AItAQ6.jpg" TargetMode="External" /><Relationship Id="rId129" Type="http://schemas.openxmlformats.org/officeDocument/2006/relationships/hyperlink" Target="https://pbs.twimg.com/media/Dy7EUnmX0AIaO0y.jpg" TargetMode="External" /><Relationship Id="rId130" Type="http://schemas.openxmlformats.org/officeDocument/2006/relationships/hyperlink" Target="https://pbs.twimg.com/media/Dy9X4THXgAAc8EV.jpg" TargetMode="External" /><Relationship Id="rId131" Type="http://schemas.openxmlformats.org/officeDocument/2006/relationships/hyperlink" Target="https://pbs.twimg.com/media/DzCsdb-W0AUAVdy.jpg" TargetMode="External" /><Relationship Id="rId132" Type="http://schemas.openxmlformats.org/officeDocument/2006/relationships/hyperlink" Target="https://pbs.twimg.com/media/DzIBaxdW0AEijsH.jpg" TargetMode="External" /><Relationship Id="rId133" Type="http://schemas.openxmlformats.org/officeDocument/2006/relationships/hyperlink" Target="https://pbs.twimg.com/media/DzJC7n9WsAI0rKO.jpg" TargetMode="External" /><Relationship Id="rId134" Type="http://schemas.openxmlformats.org/officeDocument/2006/relationships/hyperlink" Target="https://pbs.twimg.com/media/DzNYkG7XgAApBeF.jpg" TargetMode="External" /><Relationship Id="rId135" Type="http://schemas.openxmlformats.org/officeDocument/2006/relationships/hyperlink" Target="https://pbs.twimg.com/media/DzTVwJuXQAEFMew.jpg" TargetMode="External" /><Relationship Id="rId136" Type="http://schemas.openxmlformats.org/officeDocument/2006/relationships/hyperlink" Target="https://pbs.twimg.com/media/DzTgaJbW0AEkq1j.jpg" TargetMode="External" /><Relationship Id="rId137" Type="http://schemas.openxmlformats.org/officeDocument/2006/relationships/hyperlink" Target="https://pbs.twimg.com/media/DzXWnvUWwAUTxsT.jpg" TargetMode="External" /><Relationship Id="rId138" Type="http://schemas.openxmlformats.org/officeDocument/2006/relationships/hyperlink" Target="https://pbs.twimg.com/media/DzNvTD8UYAEl7r-.jpg" TargetMode="External" /><Relationship Id="rId139" Type="http://schemas.openxmlformats.org/officeDocument/2006/relationships/hyperlink" Target="https://pbs.twimg.com/media/DzUK1BDWoAAQ_ge.jpg" TargetMode="External" /><Relationship Id="rId140" Type="http://schemas.openxmlformats.org/officeDocument/2006/relationships/hyperlink" Target="https://pbs.twimg.com/media/DzjRKybXQAEW_t3.jpg" TargetMode="External" /><Relationship Id="rId141" Type="http://schemas.openxmlformats.org/officeDocument/2006/relationships/hyperlink" Target="https://pbs.twimg.com/media/DzdOnBLVAAAteVP.png" TargetMode="External" /><Relationship Id="rId142" Type="http://schemas.openxmlformats.org/officeDocument/2006/relationships/hyperlink" Target="https://pbs.twimg.com/tweet_video_thumb/DzTW5aHWoAU2nlW.jpg" TargetMode="External" /><Relationship Id="rId143" Type="http://schemas.openxmlformats.org/officeDocument/2006/relationships/hyperlink" Target="https://pbs.twimg.com/media/DzUG-FPV4AA49Ga.png" TargetMode="External" /><Relationship Id="rId144" Type="http://schemas.openxmlformats.org/officeDocument/2006/relationships/hyperlink" Target="https://pbs.twimg.com/media/DzfshyKWsAEclQU.jpg" TargetMode="External" /><Relationship Id="rId145" Type="http://schemas.openxmlformats.org/officeDocument/2006/relationships/hyperlink" Target="http://pbs.twimg.com/profile_images/643527686078504960/u1k_5vkI_normal.jpg" TargetMode="External" /><Relationship Id="rId146" Type="http://schemas.openxmlformats.org/officeDocument/2006/relationships/hyperlink" Target="http://pbs.twimg.com/profile_images/797063724754436096/ookwE9v9_normal.jpg" TargetMode="External" /><Relationship Id="rId147" Type="http://schemas.openxmlformats.org/officeDocument/2006/relationships/hyperlink" Target="http://pbs.twimg.com/profile_images/938877709349990400/rUFtqN8Y_normal.jpg" TargetMode="External" /><Relationship Id="rId148" Type="http://schemas.openxmlformats.org/officeDocument/2006/relationships/hyperlink" Target="http://pbs.twimg.com/profile_images/792740006909480960/LpN0IMir_normal.jpg" TargetMode="External" /><Relationship Id="rId149" Type="http://schemas.openxmlformats.org/officeDocument/2006/relationships/hyperlink" Target="http://pbs.twimg.com/profile_images/1096119446370828288/XNV7R0he_normal.png" TargetMode="External" /><Relationship Id="rId150" Type="http://schemas.openxmlformats.org/officeDocument/2006/relationships/hyperlink" Target="http://pbs.twimg.com/profile_images/1091502500035743745/ctKtcpVW_normal.jpg" TargetMode="External" /><Relationship Id="rId151" Type="http://schemas.openxmlformats.org/officeDocument/2006/relationships/hyperlink" Target="http://pbs.twimg.com/profile_images/651216379870253056/yU6cJnH__normal.jpg" TargetMode="External" /><Relationship Id="rId152" Type="http://schemas.openxmlformats.org/officeDocument/2006/relationships/hyperlink" Target="http://pbs.twimg.com/profile_images/1042115089267085312/uUe3E6Er_normal.jpg" TargetMode="External" /><Relationship Id="rId153" Type="http://schemas.openxmlformats.org/officeDocument/2006/relationships/hyperlink" Target="http://pbs.twimg.com/profile_images/378800000451505954/e5588fd34207fe546f41a6894d9d0b1b_normal.jpeg" TargetMode="External" /><Relationship Id="rId154" Type="http://schemas.openxmlformats.org/officeDocument/2006/relationships/hyperlink" Target="http://pbs.twimg.com/profile_images/1091008510320672768/cDMNuSJS_normal.jpg" TargetMode="External" /><Relationship Id="rId155" Type="http://schemas.openxmlformats.org/officeDocument/2006/relationships/hyperlink" Target="http://pbs.twimg.com/profile_images/847492708482428929/Fo2Bs1Bi_normal.jpg" TargetMode="External" /><Relationship Id="rId156" Type="http://schemas.openxmlformats.org/officeDocument/2006/relationships/hyperlink" Target="http://pbs.twimg.com/profile_images/1082093799499804675/WWpNUQXW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090039533402492930/vq-fbbj4_normal.jpg" TargetMode="External" /><Relationship Id="rId159" Type="http://schemas.openxmlformats.org/officeDocument/2006/relationships/hyperlink" Target="http://pbs.twimg.com/profile_images/727343858451943424/rMjlIegK_normal.jpg" TargetMode="External" /><Relationship Id="rId160" Type="http://schemas.openxmlformats.org/officeDocument/2006/relationships/hyperlink" Target="http://pbs.twimg.com/profile_images/1070606884456026114/ebOSIyvl_normal.jpg" TargetMode="External" /><Relationship Id="rId161" Type="http://schemas.openxmlformats.org/officeDocument/2006/relationships/hyperlink" Target="http://pbs.twimg.com/profile_images/1088694532051484672/4GFInyQf_normal.jpg" TargetMode="External" /><Relationship Id="rId162" Type="http://schemas.openxmlformats.org/officeDocument/2006/relationships/hyperlink" Target="http://pbs.twimg.com/profile_images/442045377412616192/DVAc-WFW_normal.jpeg" TargetMode="External" /><Relationship Id="rId163" Type="http://schemas.openxmlformats.org/officeDocument/2006/relationships/hyperlink" Target="http://pbs.twimg.com/profile_images/1038310443679330305/t4vXa3ST_normal.jpg" TargetMode="External" /><Relationship Id="rId164" Type="http://schemas.openxmlformats.org/officeDocument/2006/relationships/hyperlink" Target="http://pbs.twimg.com/profile_images/1038310443679330305/t4vXa3ST_normal.jpg" TargetMode="External" /><Relationship Id="rId165" Type="http://schemas.openxmlformats.org/officeDocument/2006/relationships/hyperlink" Target="http://pbs.twimg.com/profile_images/807960810274324480/DAlmnim1_normal.jpg" TargetMode="External" /><Relationship Id="rId166" Type="http://schemas.openxmlformats.org/officeDocument/2006/relationships/hyperlink" Target="http://pbs.twimg.com/profile_images/807960810274324480/DAlmnim1_normal.jpg" TargetMode="External" /><Relationship Id="rId167" Type="http://schemas.openxmlformats.org/officeDocument/2006/relationships/hyperlink" Target="http://pbs.twimg.com/profile_images/1069596809939447808/YohlfPyy_normal.jpg" TargetMode="External" /><Relationship Id="rId168" Type="http://schemas.openxmlformats.org/officeDocument/2006/relationships/hyperlink" Target="http://pbs.twimg.com/profile_images/825817308073492481/WmGV0hSp_normal.jpg" TargetMode="External" /><Relationship Id="rId169" Type="http://schemas.openxmlformats.org/officeDocument/2006/relationships/hyperlink" Target="http://pbs.twimg.com/profile_images/858144554213675008/AndUVzKz_normal.jpg" TargetMode="External" /><Relationship Id="rId170" Type="http://schemas.openxmlformats.org/officeDocument/2006/relationships/hyperlink" Target="http://pbs.twimg.com/profile_images/839931026784686080/AnttZalF_normal.jpg" TargetMode="External" /><Relationship Id="rId171" Type="http://schemas.openxmlformats.org/officeDocument/2006/relationships/hyperlink" Target="http://pbs.twimg.com/profile_images/977913939559411712/thWhWNDg_normal.jpg" TargetMode="External" /><Relationship Id="rId172" Type="http://schemas.openxmlformats.org/officeDocument/2006/relationships/hyperlink" Target="http://pbs.twimg.com/profile_images/1011528377231081472/S30t4Ufz_normal.jpg" TargetMode="External" /><Relationship Id="rId173" Type="http://schemas.openxmlformats.org/officeDocument/2006/relationships/hyperlink" Target="http://pbs.twimg.com/profile_images/1034814335275728896/oijiEleF_normal.jpg" TargetMode="External" /><Relationship Id="rId174" Type="http://schemas.openxmlformats.org/officeDocument/2006/relationships/hyperlink" Target="http://pbs.twimg.com/profile_images/816749472684224512/bx9tnlM1_normal.jpg" TargetMode="External" /><Relationship Id="rId175" Type="http://schemas.openxmlformats.org/officeDocument/2006/relationships/hyperlink" Target="http://pbs.twimg.com/profile_images/1091341074906390528/56ePIiKx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799359575766003714/KRlnBDsz_normal.jpg" TargetMode="External" /><Relationship Id="rId178" Type="http://schemas.openxmlformats.org/officeDocument/2006/relationships/hyperlink" Target="http://pbs.twimg.com/profile_images/724671790308569089/2SFifiKS_normal.jpg" TargetMode="External" /><Relationship Id="rId179" Type="http://schemas.openxmlformats.org/officeDocument/2006/relationships/hyperlink" Target="http://pbs.twimg.com/profile_images/1902848067/LGsMom_normal.jpg" TargetMode="External" /><Relationship Id="rId180" Type="http://schemas.openxmlformats.org/officeDocument/2006/relationships/hyperlink" Target="http://pbs.twimg.com/profile_images/841063207594790912/GkqEOjwE_normal.jpg" TargetMode="External" /><Relationship Id="rId181" Type="http://schemas.openxmlformats.org/officeDocument/2006/relationships/hyperlink" Target="http://pbs.twimg.com/profile_images/823517336347021313/o39RC21y_normal.jpg" TargetMode="External" /><Relationship Id="rId182" Type="http://schemas.openxmlformats.org/officeDocument/2006/relationships/hyperlink" Target="http://pbs.twimg.com/profile_images/933430854419873794/Jx31WPty_normal.jpg" TargetMode="External" /><Relationship Id="rId183" Type="http://schemas.openxmlformats.org/officeDocument/2006/relationships/hyperlink" Target="http://pbs.twimg.com/profile_images/858073700733562880/0J0TO-gH_normal.jpg" TargetMode="External" /><Relationship Id="rId184" Type="http://schemas.openxmlformats.org/officeDocument/2006/relationships/hyperlink" Target="http://pbs.twimg.com/profile_images/909038262643253248/v8_sc34__normal.jpg" TargetMode="External" /><Relationship Id="rId185" Type="http://schemas.openxmlformats.org/officeDocument/2006/relationships/hyperlink" Target="http://pbs.twimg.com/profile_images/785486263231057922/_0vy-eZv_normal.jpg" TargetMode="External" /><Relationship Id="rId186" Type="http://schemas.openxmlformats.org/officeDocument/2006/relationships/hyperlink" Target="http://pbs.twimg.com/profile_images/875284006744600577/MCa5A184_normal.jpg" TargetMode="External" /><Relationship Id="rId187" Type="http://schemas.openxmlformats.org/officeDocument/2006/relationships/hyperlink" Target="http://pbs.twimg.com/profile_images/879734242254704641/3EW9bmX3_normal.jpg" TargetMode="External" /><Relationship Id="rId188" Type="http://schemas.openxmlformats.org/officeDocument/2006/relationships/hyperlink" Target="http://pbs.twimg.com/profile_images/1052026373286576128/rANrR_Rg_normal.jpg" TargetMode="External" /><Relationship Id="rId189" Type="http://schemas.openxmlformats.org/officeDocument/2006/relationships/hyperlink" Target="http://pbs.twimg.com/profile_images/913831592421969920/02kavX6g_normal.jpg" TargetMode="External" /><Relationship Id="rId190" Type="http://schemas.openxmlformats.org/officeDocument/2006/relationships/hyperlink" Target="http://pbs.twimg.com/profile_images/1056316455950655489/By2uNFWU_normal.jpg" TargetMode="External" /><Relationship Id="rId191" Type="http://schemas.openxmlformats.org/officeDocument/2006/relationships/hyperlink" Target="http://pbs.twimg.com/profile_images/821023773855977472/hnZDVnRo_normal.jpg" TargetMode="External" /><Relationship Id="rId192" Type="http://schemas.openxmlformats.org/officeDocument/2006/relationships/hyperlink" Target="http://pbs.twimg.com/profile_images/1055996547920486402/Z0cSK89n_normal.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933479518467010560/GkUvNwZ8_normal.jpg" TargetMode="External" /><Relationship Id="rId195" Type="http://schemas.openxmlformats.org/officeDocument/2006/relationships/hyperlink" Target="http://pbs.twimg.com/profile_images/966757010757873665/0qWJfyX4_normal.jpg" TargetMode="External" /><Relationship Id="rId196" Type="http://schemas.openxmlformats.org/officeDocument/2006/relationships/hyperlink" Target="http://pbs.twimg.com/profile_images/1051548564835446795/Q_RNg628_normal.jpg" TargetMode="External" /><Relationship Id="rId197" Type="http://schemas.openxmlformats.org/officeDocument/2006/relationships/hyperlink" Target="http://pbs.twimg.com/profile_images/1014548769323417600/Y_VkVk1k_normal.jpg" TargetMode="External" /><Relationship Id="rId198" Type="http://schemas.openxmlformats.org/officeDocument/2006/relationships/hyperlink" Target="http://pbs.twimg.com/profile_images/1075435323708997632/iwN0qttM_normal.jpg" TargetMode="External" /><Relationship Id="rId199" Type="http://schemas.openxmlformats.org/officeDocument/2006/relationships/hyperlink" Target="http://pbs.twimg.com/profile_images/825362896074858498/jg8MfMmw_normal.jpg" TargetMode="External" /><Relationship Id="rId200" Type="http://schemas.openxmlformats.org/officeDocument/2006/relationships/hyperlink" Target="http://pbs.twimg.com/profile_images/277608165/h_ad_small_normal.jpg" TargetMode="External" /><Relationship Id="rId201" Type="http://schemas.openxmlformats.org/officeDocument/2006/relationships/hyperlink" Target="http://pbs.twimg.com/profile_images/612444243064307712/QHeGB4e2_normal.jpg" TargetMode="External" /><Relationship Id="rId202" Type="http://schemas.openxmlformats.org/officeDocument/2006/relationships/hyperlink" Target="http://pbs.twimg.com/profile_images/948600478555713537/aOIOOV2L_normal.jpg" TargetMode="External" /><Relationship Id="rId203" Type="http://schemas.openxmlformats.org/officeDocument/2006/relationships/hyperlink" Target="http://pbs.twimg.com/profile_images/1029286462074716160/lnQkltAR_normal.jpg" TargetMode="External" /><Relationship Id="rId204" Type="http://schemas.openxmlformats.org/officeDocument/2006/relationships/hyperlink" Target="http://pbs.twimg.com/profile_images/855454664195588100/LTyASYkR_normal.jpg" TargetMode="External" /><Relationship Id="rId205" Type="http://schemas.openxmlformats.org/officeDocument/2006/relationships/hyperlink" Target="http://pbs.twimg.com/profile_images/1012118783924817922/tbioYqdz_normal.jpg" TargetMode="External" /><Relationship Id="rId206" Type="http://schemas.openxmlformats.org/officeDocument/2006/relationships/hyperlink" Target="http://pbs.twimg.com/profile_images/1019006775712890880/qPAmFeRg_normal.jpg" TargetMode="External" /><Relationship Id="rId207" Type="http://schemas.openxmlformats.org/officeDocument/2006/relationships/hyperlink" Target="http://pbs.twimg.com/profile_images/967507605299060737/bu35ut7J_normal.jpg" TargetMode="External" /><Relationship Id="rId208" Type="http://schemas.openxmlformats.org/officeDocument/2006/relationships/hyperlink" Target="http://pbs.twimg.com/profile_images/1079195043/madmen_icon_normal.jpg" TargetMode="External" /><Relationship Id="rId209" Type="http://schemas.openxmlformats.org/officeDocument/2006/relationships/hyperlink" Target="http://pbs.twimg.com/profile_images/945334721273389056/_KJS9lat_normal.jpg" TargetMode="External" /><Relationship Id="rId210" Type="http://schemas.openxmlformats.org/officeDocument/2006/relationships/hyperlink" Target="http://pbs.twimg.com/profile_images/1835571068/image_normal.jpg" TargetMode="External" /><Relationship Id="rId211" Type="http://schemas.openxmlformats.org/officeDocument/2006/relationships/hyperlink" Target="http://pbs.twimg.com/profile_images/951629128951721986/g5PCLlcE_normal.jpg" TargetMode="External" /><Relationship Id="rId212" Type="http://schemas.openxmlformats.org/officeDocument/2006/relationships/hyperlink" Target="http://pbs.twimg.com/profile_images/825205370461237248/gCV7uLop_normal.jpg" TargetMode="External" /><Relationship Id="rId213" Type="http://schemas.openxmlformats.org/officeDocument/2006/relationships/hyperlink" Target="http://pbs.twimg.com/profile_images/838858888355151872/Cqatw-hr_normal.jpg" TargetMode="External" /><Relationship Id="rId214" Type="http://schemas.openxmlformats.org/officeDocument/2006/relationships/hyperlink" Target="http://pbs.twimg.com/profile_images/983774907812036609/pdI_kOQ0_normal.jpg" TargetMode="External" /><Relationship Id="rId215" Type="http://schemas.openxmlformats.org/officeDocument/2006/relationships/hyperlink" Target="http://pbs.twimg.com/profile_images/750930809515757572/BHKtCuPG_normal.jpg" TargetMode="External" /><Relationship Id="rId216" Type="http://schemas.openxmlformats.org/officeDocument/2006/relationships/hyperlink" Target="http://pbs.twimg.com/profile_images/52068547/wiziq_pic_normal.jpg" TargetMode="External" /><Relationship Id="rId217" Type="http://schemas.openxmlformats.org/officeDocument/2006/relationships/hyperlink" Target="http://pbs.twimg.com/profile_images/697073196487602178/0LVPKqcU_normal.jpg" TargetMode="External" /><Relationship Id="rId218" Type="http://schemas.openxmlformats.org/officeDocument/2006/relationships/hyperlink" Target="http://pbs.twimg.com/profile_images/1851207508/image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s://pbs.twimg.com/media/Dy0XqkNXQAA-tbE.jpg" TargetMode="External" /><Relationship Id="rId222" Type="http://schemas.openxmlformats.org/officeDocument/2006/relationships/hyperlink" Target="http://pbs.twimg.com/profile_images/998567033745821697/zVfydzQm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1079539988327485440/o9qj_Slt_normal.jpg" TargetMode="External" /><Relationship Id="rId225" Type="http://schemas.openxmlformats.org/officeDocument/2006/relationships/hyperlink" Target="http://pbs.twimg.com/profile_images/1188934453/88495707-33f8-4cfc-bda2-7f29f794b9d9_normal.png" TargetMode="External" /><Relationship Id="rId226" Type="http://schemas.openxmlformats.org/officeDocument/2006/relationships/hyperlink" Target="http://pbs.twimg.com/profile_images/883432502370738178/LSpnN88Z_normal.jpg" TargetMode="External" /><Relationship Id="rId227" Type="http://schemas.openxmlformats.org/officeDocument/2006/relationships/hyperlink" Target="http://pbs.twimg.com/profile_images/833129478230523905/e9LERiJb_normal.jpg" TargetMode="External" /><Relationship Id="rId228" Type="http://schemas.openxmlformats.org/officeDocument/2006/relationships/hyperlink" Target="http://pbs.twimg.com/profile_images/766765819707682816/STwugV6L_normal.jpg" TargetMode="External" /><Relationship Id="rId229" Type="http://schemas.openxmlformats.org/officeDocument/2006/relationships/hyperlink" Target="http://pbs.twimg.com/profile_images/1047472565164417024/IEB8cNk7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s://pbs.twimg.com/media/Dy1DcQNWkAMnETS.jpg" TargetMode="External" /><Relationship Id="rId232" Type="http://schemas.openxmlformats.org/officeDocument/2006/relationships/hyperlink" Target="http://pbs.twimg.com/profile_images/868093792431128576/CouUGnl4_normal.jpg" TargetMode="External" /><Relationship Id="rId233" Type="http://schemas.openxmlformats.org/officeDocument/2006/relationships/hyperlink" Target="http://pbs.twimg.com/profile_images/572218169839910912/plOvMpxm_normal.jpe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999895984372043776/2f7POync_normal.jpg" TargetMode="External" /><Relationship Id="rId236" Type="http://schemas.openxmlformats.org/officeDocument/2006/relationships/hyperlink" Target="http://pbs.twimg.com/profile_images/679430533181378562/90Nk7gXZ_normal.jpg" TargetMode="External" /><Relationship Id="rId237" Type="http://schemas.openxmlformats.org/officeDocument/2006/relationships/hyperlink" Target="http://pbs.twimg.com/profile_images/247311429/G_Ann_Talbot_with_glasses_normal.jpg" TargetMode="External" /><Relationship Id="rId238" Type="http://schemas.openxmlformats.org/officeDocument/2006/relationships/hyperlink" Target="http://pbs.twimg.com/profile_images/1074070968170102784/mTt7Zz-7_normal.jpg" TargetMode="External" /><Relationship Id="rId239" Type="http://schemas.openxmlformats.org/officeDocument/2006/relationships/hyperlink" Target="http://pbs.twimg.com/profile_images/1068529517789089792/2Xyp1IC0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733392739727892480/08AONDQS_normal.jpg" TargetMode="External" /><Relationship Id="rId242" Type="http://schemas.openxmlformats.org/officeDocument/2006/relationships/hyperlink" Target="http://pbs.twimg.com/profile_images/1090517695303479296/aPlVyWON_normal.jpg" TargetMode="External" /><Relationship Id="rId243" Type="http://schemas.openxmlformats.org/officeDocument/2006/relationships/hyperlink" Target="http://pbs.twimg.com/profile_images/1062932270137380864/i7zykZWw_normal.jpg" TargetMode="External" /><Relationship Id="rId244" Type="http://schemas.openxmlformats.org/officeDocument/2006/relationships/hyperlink" Target="http://pbs.twimg.com/profile_images/1062932270137380864/i7zykZWw_normal.jpg" TargetMode="External" /><Relationship Id="rId245" Type="http://schemas.openxmlformats.org/officeDocument/2006/relationships/hyperlink" Target="http://pbs.twimg.com/profile_images/1062932270137380864/i7zykZWw_normal.jpg" TargetMode="External" /><Relationship Id="rId246" Type="http://schemas.openxmlformats.org/officeDocument/2006/relationships/hyperlink" Target="https://pbs.twimg.com/media/Dy3GsO_UcAAJdvP.jpg" TargetMode="External" /><Relationship Id="rId247" Type="http://schemas.openxmlformats.org/officeDocument/2006/relationships/hyperlink" Target="http://pbs.twimg.com/profile_images/1081761026297614336/YzuEwSlu_normal.jpg" TargetMode="External" /><Relationship Id="rId248" Type="http://schemas.openxmlformats.org/officeDocument/2006/relationships/hyperlink" Target="http://pbs.twimg.com/profile_images/854615378756075520/-gGiIG_o_normal.jpg" TargetMode="External" /><Relationship Id="rId249" Type="http://schemas.openxmlformats.org/officeDocument/2006/relationships/hyperlink" Target="http://pbs.twimg.com/profile_images/1081265846402641920/-eeintJI_normal.jpg" TargetMode="External" /><Relationship Id="rId250" Type="http://schemas.openxmlformats.org/officeDocument/2006/relationships/hyperlink" Target="http://pbs.twimg.com/profile_images/1081265846402641920/-eeintJI_normal.jpg" TargetMode="External" /><Relationship Id="rId251" Type="http://schemas.openxmlformats.org/officeDocument/2006/relationships/hyperlink" Target="http://pbs.twimg.com/profile_images/1814931853/Untitled-2_normal.jpg" TargetMode="External" /><Relationship Id="rId252" Type="http://schemas.openxmlformats.org/officeDocument/2006/relationships/hyperlink" Target="http://pbs.twimg.com/profile_images/436263277568331776/Rn1hmHlX_normal.jpeg" TargetMode="External" /><Relationship Id="rId253" Type="http://schemas.openxmlformats.org/officeDocument/2006/relationships/hyperlink" Target="http://pbs.twimg.com/profile_images/1056743886155104256/yAvS4Y6n_normal.jpg" TargetMode="External" /><Relationship Id="rId254" Type="http://schemas.openxmlformats.org/officeDocument/2006/relationships/hyperlink" Target="http://pbs.twimg.com/profile_images/1036293484146294784/Rr9tW2OE_normal.jpg" TargetMode="External" /><Relationship Id="rId255" Type="http://schemas.openxmlformats.org/officeDocument/2006/relationships/hyperlink" Target="http://pbs.twimg.com/profile_images/806685087970430976/-sL_ynEW_normal.jpg" TargetMode="External" /><Relationship Id="rId256" Type="http://schemas.openxmlformats.org/officeDocument/2006/relationships/hyperlink" Target="http://pbs.twimg.com/profile_images/1089256903371296768/yB6QGcz2_normal.jpg" TargetMode="External" /><Relationship Id="rId257" Type="http://schemas.openxmlformats.org/officeDocument/2006/relationships/hyperlink" Target="http://pbs.twimg.com/profile_images/1093627893110824961/ETAXhquF_normal.jpg" TargetMode="External" /><Relationship Id="rId258" Type="http://schemas.openxmlformats.org/officeDocument/2006/relationships/hyperlink" Target="http://pbs.twimg.com/profile_images/855187736969400320/ED_vtQgZ_normal.jpg" TargetMode="External" /><Relationship Id="rId259" Type="http://schemas.openxmlformats.org/officeDocument/2006/relationships/hyperlink" Target="http://pbs.twimg.com/profile_images/1080574839470075920/I7odptWR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968050484891258881/91HSkiQQ_normal.jpg" TargetMode="External" /><Relationship Id="rId262" Type="http://schemas.openxmlformats.org/officeDocument/2006/relationships/hyperlink" Target="http://pbs.twimg.com/profile_images/812334733459853312/QMSiBtxt_normal.jpg" TargetMode="External" /><Relationship Id="rId263" Type="http://schemas.openxmlformats.org/officeDocument/2006/relationships/hyperlink" Target="http://pbs.twimg.com/profile_images/378800000108144130/3bd7f171364c4f13b57a6e5de814b6c2_normal.jpeg" TargetMode="External" /><Relationship Id="rId264" Type="http://schemas.openxmlformats.org/officeDocument/2006/relationships/hyperlink" Target="http://pbs.twimg.com/profile_images/1062975791904878592/rm3cJdht_normal.jpg" TargetMode="External" /><Relationship Id="rId265" Type="http://schemas.openxmlformats.org/officeDocument/2006/relationships/hyperlink" Target="http://pbs.twimg.com/profile_images/1022213388578037760/6DOMpXCw_normal.jpg" TargetMode="External" /><Relationship Id="rId266" Type="http://schemas.openxmlformats.org/officeDocument/2006/relationships/hyperlink" Target="http://pbs.twimg.com/profile_images/981586330642800640/kxdqG6j8_normal.jpg" TargetMode="External" /><Relationship Id="rId267" Type="http://schemas.openxmlformats.org/officeDocument/2006/relationships/hyperlink" Target="http://pbs.twimg.com/profile_images/1076443744730267653/lnoQAqLb_normal.jpg" TargetMode="External" /><Relationship Id="rId268" Type="http://schemas.openxmlformats.org/officeDocument/2006/relationships/hyperlink" Target="http://pbs.twimg.com/profile_images/1019728722302099456/Ja2pyoBb_normal.jpg" TargetMode="External" /><Relationship Id="rId269" Type="http://schemas.openxmlformats.org/officeDocument/2006/relationships/hyperlink" Target="http://pbs.twimg.com/profile_images/999470118693318656/dBKxtM1J_normal.jpg" TargetMode="External" /><Relationship Id="rId270" Type="http://schemas.openxmlformats.org/officeDocument/2006/relationships/hyperlink" Target="http://pbs.twimg.com/profile_images/1089299346229669888/7d4xKrWd_normal.jpg" TargetMode="External" /><Relationship Id="rId271" Type="http://schemas.openxmlformats.org/officeDocument/2006/relationships/hyperlink" Target="http://pbs.twimg.com/profile_images/1082819846176456704/fU8F5Jap_normal.jpg" TargetMode="External" /><Relationship Id="rId272" Type="http://schemas.openxmlformats.org/officeDocument/2006/relationships/hyperlink" Target="http://pbs.twimg.com/profile_images/780991136668192769/OxU62jNH_normal.jpg" TargetMode="External" /><Relationship Id="rId273" Type="http://schemas.openxmlformats.org/officeDocument/2006/relationships/hyperlink" Target="http://pbs.twimg.com/profile_images/905011819475070976/3J0Jo8rN_normal.jpg" TargetMode="External" /><Relationship Id="rId274" Type="http://schemas.openxmlformats.org/officeDocument/2006/relationships/hyperlink" Target="http://pbs.twimg.com/profile_images/921434597900128256/rcREOAwv_normal.jpg" TargetMode="External" /><Relationship Id="rId275" Type="http://schemas.openxmlformats.org/officeDocument/2006/relationships/hyperlink" Target="http://pbs.twimg.com/profile_images/1021063885506277376/h1iatNBm_normal.jpg" TargetMode="External" /><Relationship Id="rId276" Type="http://schemas.openxmlformats.org/officeDocument/2006/relationships/hyperlink" Target="https://pbs.twimg.com/media/DzFGLYwXcAErCuN.jpg" TargetMode="External" /><Relationship Id="rId277" Type="http://schemas.openxmlformats.org/officeDocument/2006/relationships/hyperlink" Target="https://pbs.twimg.com/media/DzG61CaWsAAdvny.jpg" TargetMode="External" /><Relationship Id="rId278" Type="http://schemas.openxmlformats.org/officeDocument/2006/relationships/hyperlink" Target="https://pbs.twimg.com/media/Dy4X6FyW0AAxxRs.png" TargetMode="External" /><Relationship Id="rId279" Type="http://schemas.openxmlformats.org/officeDocument/2006/relationships/hyperlink" Target="http://pbs.twimg.com/profile_images/705362774579355648/pZG8umXq_normal.jpg" TargetMode="External" /><Relationship Id="rId280" Type="http://schemas.openxmlformats.org/officeDocument/2006/relationships/hyperlink" Target="http://pbs.twimg.com/profile_images/952569279840370688/1cD0Xds4_normal.jpg" TargetMode="External" /><Relationship Id="rId281" Type="http://schemas.openxmlformats.org/officeDocument/2006/relationships/hyperlink" Target="http://pbs.twimg.com/profile_images/965877996145070081/wclzMLny_normal.jpg" TargetMode="External" /><Relationship Id="rId282" Type="http://schemas.openxmlformats.org/officeDocument/2006/relationships/hyperlink" Target="http://pbs.twimg.com/profile_images/1067948997833183232/6Kn-OkxD_normal.jpg" TargetMode="External" /><Relationship Id="rId283" Type="http://schemas.openxmlformats.org/officeDocument/2006/relationships/hyperlink" Target="http://pbs.twimg.com/profile_images/818472823802961921/sJJmBmZ8_normal.jp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pbs.twimg.com/profile_images/990224591405527040/OxyhZW3W_normal.jpg" TargetMode="External" /><Relationship Id="rId286" Type="http://schemas.openxmlformats.org/officeDocument/2006/relationships/hyperlink" Target="http://pbs.twimg.com/profile_images/861601187048689664/kbBfnQ9k_normal.jpg" TargetMode="External" /><Relationship Id="rId287" Type="http://schemas.openxmlformats.org/officeDocument/2006/relationships/hyperlink" Target="http://pbs.twimg.com/profile_images/843627590485262337/f2G4DofY_normal.jpg" TargetMode="External" /><Relationship Id="rId288" Type="http://schemas.openxmlformats.org/officeDocument/2006/relationships/hyperlink" Target="http://pbs.twimg.com/profile_images/884587937156939776/fQSBvtDY_normal.jpg" TargetMode="External" /><Relationship Id="rId289" Type="http://schemas.openxmlformats.org/officeDocument/2006/relationships/hyperlink" Target="http://pbs.twimg.com/profile_images/1083697793611505665/BS1Kx_xa_normal.jpg" TargetMode="External" /><Relationship Id="rId290" Type="http://schemas.openxmlformats.org/officeDocument/2006/relationships/hyperlink" Target="http://pbs.twimg.com/profile_images/896973584505204736/Qdlx_WIk_normal.jpg" TargetMode="External" /><Relationship Id="rId291" Type="http://schemas.openxmlformats.org/officeDocument/2006/relationships/hyperlink" Target="http://pbs.twimg.com/profile_images/1082815479683694595/3aZNG8s8_normal.jpg" TargetMode="External" /><Relationship Id="rId292" Type="http://schemas.openxmlformats.org/officeDocument/2006/relationships/hyperlink" Target="http://pbs.twimg.com/profile_images/638115934612385793/gNYoWNiy_normal.jpg" TargetMode="External" /><Relationship Id="rId293" Type="http://schemas.openxmlformats.org/officeDocument/2006/relationships/hyperlink" Target="http://pbs.twimg.com/profile_images/1069605608171565056/euMUv1cj_normal.jpg" TargetMode="External" /><Relationship Id="rId294" Type="http://schemas.openxmlformats.org/officeDocument/2006/relationships/hyperlink" Target="http://pbs.twimg.com/profile_images/2856735447/c3030a37989e0af8d977af07a0752e9e_normal.jpeg" TargetMode="External" /><Relationship Id="rId295" Type="http://schemas.openxmlformats.org/officeDocument/2006/relationships/hyperlink" Target="http://pbs.twimg.com/profile_images/1021893654183464961/JZK9dGxY_normal.jpg" TargetMode="External" /><Relationship Id="rId296" Type="http://schemas.openxmlformats.org/officeDocument/2006/relationships/hyperlink" Target="http://pbs.twimg.com/profile_images/1073123880376528896/nPk69nAc_normal.jpg" TargetMode="External" /><Relationship Id="rId297" Type="http://schemas.openxmlformats.org/officeDocument/2006/relationships/hyperlink" Target="http://pbs.twimg.com/profile_images/1095856226712342529/cxpMF9qs_normal.jpg" TargetMode="External" /><Relationship Id="rId298" Type="http://schemas.openxmlformats.org/officeDocument/2006/relationships/hyperlink" Target="http://pbs.twimg.com/profile_images/687561299010535424/zo7WBuwf_normal.jpg" TargetMode="External" /><Relationship Id="rId299" Type="http://schemas.openxmlformats.org/officeDocument/2006/relationships/hyperlink" Target="http://pbs.twimg.com/profile_images/990247972276506624/77ZbP2j3_normal.jpg" TargetMode="External" /><Relationship Id="rId300" Type="http://schemas.openxmlformats.org/officeDocument/2006/relationships/hyperlink" Target="http://pbs.twimg.com/profile_images/2852296978/1aa0895acded6d4d18b8be83792a26e7_normal.jpeg" TargetMode="External" /><Relationship Id="rId301" Type="http://schemas.openxmlformats.org/officeDocument/2006/relationships/hyperlink" Target="http://pbs.twimg.com/profile_images/1087556195987148800/puJiV9z0_normal.jpg" TargetMode="External" /><Relationship Id="rId302" Type="http://schemas.openxmlformats.org/officeDocument/2006/relationships/hyperlink" Target="http://pbs.twimg.com/profile_images/1052737015500992512/3OBVjKKa_normal.jpg" TargetMode="External" /><Relationship Id="rId303" Type="http://schemas.openxmlformats.org/officeDocument/2006/relationships/hyperlink" Target="http://pbs.twimg.com/profile_images/1090092102313299968/5P1LgmPf_normal.jpg" TargetMode="External" /><Relationship Id="rId304" Type="http://schemas.openxmlformats.org/officeDocument/2006/relationships/hyperlink" Target="http://pbs.twimg.com/profile_images/1079798927912828928/gfwrk6eh_normal.jpg" TargetMode="External" /><Relationship Id="rId305" Type="http://schemas.openxmlformats.org/officeDocument/2006/relationships/hyperlink" Target="http://pbs.twimg.com/profile_images/994045270253035521/Lp0NcKRp_normal.jpg" TargetMode="External" /><Relationship Id="rId306" Type="http://schemas.openxmlformats.org/officeDocument/2006/relationships/hyperlink" Target="http://pbs.twimg.com/profile_images/1091461520423350272/Ls0Lzxhd_normal.jpg" TargetMode="External" /><Relationship Id="rId307" Type="http://schemas.openxmlformats.org/officeDocument/2006/relationships/hyperlink" Target="http://pbs.twimg.com/profile_images/995373132520329217/lpfZP0kM_normal.jpg" TargetMode="External" /><Relationship Id="rId308" Type="http://schemas.openxmlformats.org/officeDocument/2006/relationships/hyperlink" Target="http://pbs.twimg.com/profile_images/284207508/nested-icon_normal.jpg" TargetMode="External" /><Relationship Id="rId309" Type="http://schemas.openxmlformats.org/officeDocument/2006/relationships/hyperlink" Target="http://pbs.twimg.com/profile_images/936728921323855872/HnjLaDb5_normal.jpg" TargetMode="External" /><Relationship Id="rId310" Type="http://schemas.openxmlformats.org/officeDocument/2006/relationships/hyperlink" Target="http://pbs.twimg.com/profile_images/1096625938534674432/wRn_yBrC_normal.jpg" TargetMode="External" /><Relationship Id="rId311" Type="http://schemas.openxmlformats.org/officeDocument/2006/relationships/hyperlink" Target="http://pbs.twimg.com/profile_images/825801154290290688/J_Ulove__normal.jpg" TargetMode="External" /><Relationship Id="rId312" Type="http://schemas.openxmlformats.org/officeDocument/2006/relationships/hyperlink" Target="http://pbs.twimg.com/profile_images/1095849133481566209/JEjKL-2D_normal.jpg" TargetMode="External" /><Relationship Id="rId313" Type="http://schemas.openxmlformats.org/officeDocument/2006/relationships/hyperlink" Target="http://pbs.twimg.com/profile_images/886015938180636672/z8MsIsEs_normal.jpg" TargetMode="External" /><Relationship Id="rId314" Type="http://schemas.openxmlformats.org/officeDocument/2006/relationships/hyperlink" Target="http://pbs.twimg.com/profile_images/939187374889738240/5aw3Ku8K_normal.jpg" TargetMode="External" /><Relationship Id="rId315" Type="http://schemas.openxmlformats.org/officeDocument/2006/relationships/hyperlink" Target="http://pbs.twimg.com/profile_images/882709466298372102/3A2ON5Je_normal.jpg" TargetMode="External" /><Relationship Id="rId316" Type="http://schemas.openxmlformats.org/officeDocument/2006/relationships/hyperlink" Target="http://pbs.twimg.com/profile_images/934821054719057920/EGv0Kbk__normal.jpg" TargetMode="External" /><Relationship Id="rId317" Type="http://schemas.openxmlformats.org/officeDocument/2006/relationships/hyperlink" Target="http://pbs.twimg.com/profile_images/828326227404529664/wqDD1by7_normal.jpg" TargetMode="External" /><Relationship Id="rId318" Type="http://schemas.openxmlformats.org/officeDocument/2006/relationships/hyperlink" Target="http://pbs.twimg.com/profile_images/822590574826029057/lM1QzuwK_normal.jpg" TargetMode="External" /><Relationship Id="rId319" Type="http://schemas.openxmlformats.org/officeDocument/2006/relationships/hyperlink" Target="http://pbs.twimg.com/profile_images/965991668867649537/H_Dse3bp_normal.jpg" TargetMode="External" /><Relationship Id="rId320" Type="http://schemas.openxmlformats.org/officeDocument/2006/relationships/hyperlink" Target="https://pbs.twimg.com/media/DzOGfHHVAAAnTbx.jpg" TargetMode="External" /><Relationship Id="rId321" Type="http://schemas.openxmlformats.org/officeDocument/2006/relationships/hyperlink" Target="http://pbs.twimg.com/profile_images/969879150218567682/ow-6EiSP_normal.jpg" TargetMode="External" /><Relationship Id="rId322" Type="http://schemas.openxmlformats.org/officeDocument/2006/relationships/hyperlink" Target="http://pbs.twimg.com/profile_images/884658914486140929/L0IZSEsI_normal.jpg" TargetMode="External" /><Relationship Id="rId323" Type="http://schemas.openxmlformats.org/officeDocument/2006/relationships/hyperlink" Target="http://pbs.twimg.com/profile_images/979460211973947392/Z7jiTVfc_normal.jpg" TargetMode="External" /><Relationship Id="rId324" Type="http://schemas.openxmlformats.org/officeDocument/2006/relationships/hyperlink" Target="http://pbs.twimg.com/profile_images/953429634573570050/lVa3XAtT_normal.jpg" TargetMode="External" /><Relationship Id="rId325" Type="http://schemas.openxmlformats.org/officeDocument/2006/relationships/hyperlink" Target="https://pbs.twimg.com/media/DzQM62QWsAI0BTj.jpg" TargetMode="External" /><Relationship Id="rId326" Type="http://schemas.openxmlformats.org/officeDocument/2006/relationships/hyperlink" Target="http://pbs.twimg.com/profile_images/1049522263953997829/a-jFqzFi_normal.jpg" TargetMode="External" /><Relationship Id="rId327" Type="http://schemas.openxmlformats.org/officeDocument/2006/relationships/hyperlink" Target="http://pbs.twimg.com/profile_images/1049522263953997829/a-jFqzFi_normal.jpg" TargetMode="External" /><Relationship Id="rId328" Type="http://schemas.openxmlformats.org/officeDocument/2006/relationships/hyperlink" Target="https://pbs.twimg.com/media/DzS3VzJUwAU4yHX.jpg" TargetMode="External" /><Relationship Id="rId329" Type="http://schemas.openxmlformats.org/officeDocument/2006/relationships/hyperlink" Target="https://pbs.twimg.com/media/DzS3VzJUwAU4yHX.jpg" TargetMode="External" /><Relationship Id="rId330" Type="http://schemas.openxmlformats.org/officeDocument/2006/relationships/hyperlink" Target="http://pbs.twimg.com/profile_images/705419393434386432/Fbsd22gQ_normal.jpg" TargetMode="External" /><Relationship Id="rId331" Type="http://schemas.openxmlformats.org/officeDocument/2006/relationships/hyperlink" Target="http://pbs.twimg.com/profile_images/705419393434386432/Fbsd22gQ_normal.jpg" TargetMode="External" /><Relationship Id="rId332" Type="http://schemas.openxmlformats.org/officeDocument/2006/relationships/hyperlink" Target="http://pbs.twimg.com/profile_images/705419393434386432/Fbsd22gQ_normal.jpg" TargetMode="External" /><Relationship Id="rId333" Type="http://schemas.openxmlformats.org/officeDocument/2006/relationships/hyperlink" Target="http://pbs.twimg.com/profile_images/903239126421528576/2ahX0wNW_normal.jpg" TargetMode="External" /><Relationship Id="rId334" Type="http://schemas.openxmlformats.org/officeDocument/2006/relationships/hyperlink" Target="http://pbs.twimg.com/profile_images/1053935215037636608/Td0uYIpX_normal.jpg" TargetMode="External" /><Relationship Id="rId335" Type="http://schemas.openxmlformats.org/officeDocument/2006/relationships/hyperlink" Target="http://pbs.twimg.com/profile_images/1095369424796901376/WhqFvTCA_normal.jpg" TargetMode="External" /><Relationship Id="rId336" Type="http://schemas.openxmlformats.org/officeDocument/2006/relationships/hyperlink" Target="http://pbs.twimg.com/profile_images/983407105154666496/c-xbloOg_normal.jpg" TargetMode="External" /><Relationship Id="rId337" Type="http://schemas.openxmlformats.org/officeDocument/2006/relationships/hyperlink" Target="https://pbs.twimg.com/media/BR5EM9ACcAERMhb.jpg" TargetMode="External" /><Relationship Id="rId338" Type="http://schemas.openxmlformats.org/officeDocument/2006/relationships/hyperlink" Target="http://pbs.twimg.com/profile_images/518594653117902848/MSWmnbZi_normal.png" TargetMode="External" /><Relationship Id="rId339" Type="http://schemas.openxmlformats.org/officeDocument/2006/relationships/hyperlink" Target="http://pbs.twimg.com/profile_images/1095533935835140097/EauhVDpK_normal.jpg" TargetMode="External" /><Relationship Id="rId340" Type="http://schemas.openxmlformats.org/officeDocument/2006/relationships/hyperlink" Target="http://pbs.twimg.com/profile_images/1007276686809788417/y3e0dJtq_normal.jpg" TargetMode="External" /><Relationship Id="rId341" Type="http://schemas.openxmlformats.org/officeDocument/2006/relationships/hyperlink" Target="http://pbs.twimg.com/profile_images/1048710162209488896/CB7ug00V_normal.jpg" TargetMode="External" /><Relationship Id="rId342" Type="http://schemas.openxmlformats.org/officeDocument/2006/relationships/hyperlink" Target="http://pbs.twimg.com/profile_images/727210317663477760/JUZXbEv4_normal.jpg" TargetMode="External" /><Relationship Id="rId343" Type="http://schemas.openxmlformats.org/officeDocument/2006/relationships/hyperlink" Target="https://pbs.twimg.com/ext_tw_video_thumb/1095800241457029120/pu/img/BixE9ldl2Ru3Vvh6.jpg" TargetMode="External" /><Relationship Id="rId344" Type="http://schemas.openxmlformats.org/officeDocument/2006/relationships/hyperlink" Target="http://pbs.twimg.com/profile_images/985591401961451527/hchQCYL7_normal.jpg" TargetMode="External" /><Relationship Id="rId345" Type="http://schemas.openxmlformats.org/officeDocument/2006/relationships/hyperlink" Target="http://pbs.twimg.com/profile_images/926579765426950144/eFRQATSa_normal.jpg" TargetMode="External" /><Relationship Id="rId346" Type="http://schemas.openxmlformats.org/officeDocument/2006/relationships/hyperlink" Target="https://pbs.twimg.com/media/DzTINlQV4AAfOC_.jpg" TargetMode="External" /><Relationship Id="rId347" Type="http://schemas.openxmlformats.org/officeDocument/2006/relationships/hyperlink" Target="http://abs.twimg.com/sticky/default_profile_images/default_profile_normal.png" TargetMode="External" /><Relationship Id="rId348" Type="http://schemas.openxmlformats.org/officeDocument/2006/relationships/hyperlink" Target="https://pbs.twimg.com/media/DzUAHzqVAAAmIP_.jpg" TargetMode="External" /><Relationship Id="rId349" Type="http://schemas.openxmlformats.org/officeDocument/2006/relationships/hyperlink" Target="http://pbs.twimg.com/profile_images/1078649407279718400/A-BXBTi6_normal.jpg" TargetMode="External" /><Relationship Id="rId350" Type="http://schemas.openxmlformats.org/officeDocument/2006/relationships/hyperlink" Target="https://pbs.twimg.com/media/DzS3VzJUwAU4yHX.jpg" TargetMode="External" /><Relationship Id="rId351" Type="http://schemas.openxmlformats.org/officeDocument/2006/relationships/hyperlink" Target="http://pbs.twimg.com/profile_images/1047130102243385345/m_sV6S7e_normal.jpg" TargetMode="External" /><Relationship Id="rId352" Type="http://schemas.openxmlformats.org/officeDocument/2006/relationships/hyperlink" Target="http://pbs.twimg.com/profile_images/1047130102243385345/m_sV6S7e_normal.jpg" TargetMode="External" /><Relationship Id="rId353" Type="http://schemas.openxmlformats.org/officeDocument/2006/relationships/hyperlink" Target="http://pbs.twimg.com/profile_images/1047130102243385345/m_sV6S7e_normal.jpg" TargetMode="External" /><Relationship Id="rId354" Type="http://schemas.openxmlformats.org/officeDocument/2006/relationships/hyperlink" Target="http://pbs.twimg.com/profile_images/1047130102243385345/m_sV6S7e_normal.jpg" TargetMode="External" /><Relationship Id="rId355" Type="http://schemas.openxmlformats.org/officeDocument/2006/relationships/hyperlink" Target="http://pbs.twimg.com/profile_images/1047130102243385345/m_sV6S7e_normal.jpg" TargetMode="External" /><Relationship Id="rId356" Type="http://schemas.openxmlformats.org/officeDocument/2006/relationships/hyperlink" Target="https://pbs.twimg.com/ext_tw_video_thumb/1095800241457029120/pu/img/BixE9ldl2Ru3Vvh6.jpg" TargetMode="External" /><Relationship Id="rId357" Type="http://schemas.openxmlformats.org/officeDocument/2006/relationships/hyperlink" Target="https://pbs.twimg.com/media/DzUpH7zUUAEwGiN.jpg" TargetMode="External" /><Relationship Id="rId358" Type="http://schemas.openxmlformats.org/officeDocument/2006/relationships/hyperlink" Target="http://pbs.twimg.com/profile_images/804110202190565376/QEb_awp2_normal.jpg" TargetMode="External" /><Relationship Id="rId359" Type="http://schemas.openxmlformats.org/officeDocument/2006/relationships/hyperlink" Target="http://pbs.twimg.com/profile_images/1032404796462911490/JF9GipPy_normal.jpg" TargetMode="External" /><Relationship Id="rId360" Type="http://schemas.openxmlformats.org/officeDocument/2006/relationships/hyperlink" Target="http://pbs.twimg.com/profile_images/1032404796462911490/JF9GipPy_normal.jpg" TargetMode="External" /><Relationship Id="rId361" Type="http://schemas.openxmlformats.org/officeDocument/2006/relationships/hyperlink" Target="http://pbs.twimg.com/profile_images/798614249157312513/UBsRxZqy_normal.jpg" TargetMode="External" /><Relationship Id="rId362" Type="http://schemas.openxmlformats.org/officeDocument/2006/relationships/hyperlink" Target="http://pbs.twimg.com/profile_images/798614249157312513/UBsRxZqy_normal.jpg" TargetMode="External" /><Relationship Id="rId363" Type="http://schemas.openxmlformats.org/officeDocument/2006/relationships/hyperlink" Target="http://pbs.twimg.com/profile_images/1044649557634641920/Vfyl4yOU_normal.jpg" TargetMode="External" /><Relationship Id="rId364" Type="http://schemas.openxmlformats.org/officeDocument/2006/relationships/hyperlink" Target="http://pbs.twimg.com/profile_images/1030146946076303360/M8lmNAas_normal.jpg" TargetMode="External" /><Relationship Id="rId365" Type="http://schemas.openxmlformats.org/officeDocument/2006/relationships/hyperlink" Target="http://pbs.twimg.com/profile_images/480926497729830912/Gbxk7aA1_normal.jpeg" TargetMode="External" /><Relationship Id="rId366" Type="http://schemas.openxmlformats.org/officeDocument/2006/relationships/hyperlink" Target="http://pbs.twimg.com/profile_images/1062518123029557248/P39h3Gxn_normal.jpg" TargetMode="External" /><Relationship Id="rId367" Type="http://schemas.openxmlformats.org/officeDocument/2006/relationships/hyperlink" Target="https://pbs.twimg.com/media/DzW_wqnVYAAv_PN.jpg" TargetMode="External" /><Relationship Id="rId368" Type="http://schemas.openxmlformats.org/officeDocument/2006/relationships/hyperlink" Target="http://pbs.twimg.com/profile_images/706322352565424129/DzGo3Tga_normal.jpg" TargetMode="External" /><Relationship Id="rId369" Type="http://schemas.openxmlformats.org/officeDocument/2006/relationships/hyperlink" Target="http://pbs.twimg.com/profile_images/706322352565424129/DzGo3Tga_normal.jpg" TargetMode="External" /><Relationship Id="rId370" Type="http://schemas.openxmlformats.org/officeDocument/2006/relationships/hyperlink" Target="http://pbs.twimg.com/profile_images/675566619494600704/GZQLoe8g_normal.jpg" TargetMode="External" /><Relationship Id="rId371" Type="http://schemas.openxmlformats.org/officeDocument/2006/relationships/hyperlink" Target="http://pbs.twimg.com/profile_images/538912950124167168/WndkrecP_normal.jpeg" TargetMode="External" /><Relationship Id="rId372" Type="http://schemas.openxmlformats.org/officeDocument/2006/relationships/hyperlink" Target="http://pbs.twimg.com/profile_images/888455142764359682/Pk_W06yh_normal.jpg" TargetMode="External" /><Relationship Id="rId373" Type="http://schemas.openxmlformats.org/officeDocument/2006/relationships/hyperlink" Target="http://pbs.twimg.com/profile_images/937346846954962944/65muGqvU_normal.jpg" TargetMode="External" /><Relationship Id="rId374" Type="http://schemas.openxmlformats.org/officeDocument/2006/relationships/hyperlink" Target="http://pbs.twimg.com/profile_images/1015287585785221120/gGciybeV_normal.jpg" TargetMode="External" /><Relationship Id="rId375" Type="http://schemas.openxmlformats.org/officeDocument/2006/relationships/hyperlink" Target="http://pbs.twimg.com/profile_images/1082348209811480576/369AL-aC_normal.jpg" TargetMode="External" /><Relationship Id="rId376" Type="http://schemas.openxmlformats.org/officeDocument/2006/relationships/hyperlink" Target="http://pbs.twimg.com/profile_images/635193611735334912/Y3ZOMLnA_normal.jpg" TargetMode="External" /><Relationship Id="rId377" Type="http://schemas.openxmlformats.org/officeDocument/2006/relationships/hyperlink" Target="http://pbs.twimg.com/profile_images/842048355630964737/fCDNmDK0_normal.jpg" TargetMode="External" /><Relationship Id="rId378" Type="http://schemas.openxmlformats.org/officeDocument/2006/relationships/hyperlink" Target="http://pbs.twimg.com/profile_images/968695523854004224/E7o-7Bcp_normal.jpg" TargetMode="External" /><Relationship Id="rId379" Type="http://schemas.openxmlformats.org/officeDocument/2006/relationships/hyperlink" Target="http://pbs.twimg.com/profile_images/884658628682055680/qmz_RPlt_normal.jpg" TargetMode="External" /><Relationship Id="rId380" Type="http://schemas.openxmlformats.org/officeDocument/2006/relationships/hyperlink" Target="https://pbs.twimg.com/media/DzUG-FPV4AA49Ga.png" TargetMode="External" /><Relationship Id="rId381" Type="http://schemas.openxmlformats.org/officeDocument/2006/relationships/hyperlink" Target="http://pbs.twimg.com/profile_images/884658628682055680/qmz_RPlt_normal.jpg" TargetMode="External" /><Relationship Id="rId382" Type="http://schemas.openxmlformats.org/officeDocument/2006/relationships/hyperlink" Target="http://pbs.twimg.com/profile_images/849702856005263360/CwQxbvBl_normal.jpg" TargetMode="External" /><Relationship Id="rId383" Type="http://schemas.openxmlformats.org/officeDocument/2006/relationships/hyperlink" Target="https://pbs.twimg.com/media/DzUG-FPV4AA49Ga.png" TargetMode="External" /><Relationship Id="rId384" Type="http://schemas.openxmlformats.org/officeDocument/2006/relationships/hyperlink" Target="http://pbs.twimg.com/profile_images/677291669029433344/2OdBJk69_normal.jpg" TargetMode="External" /><Relationship Id="rId385" Type="http://schemas.openxmlformats.org/officeDocument/2006/relationships/hyperlink" Target="http://pbs.twimg.com/profile_images/1088746006425075712/RwzdlMeW_normal.jpg" TargetMode="External" /><Relationship Id="rId386" Type="http://schemas.openxmlformats.org/officeDocument/2006/relationships/hyperlink" Target="http://pbs.twimg.com/profile_images/1088746006425075712/RwzdlMeW_normal.jpg" TargetMode="External" /><Relationship Id="rId387" Type="http://schemas.openxmlformats.org/officeDocument/2006/relationships/hyperlink" Target="http://pbs.twimg.com/profile_images/1088746006425075712/RwzdlMeW_normal.jpg" TargetMode="External" /><Relationship Id="rId388" Type="http://schemas.openxmlformats.org/officeDocument/2006/relationships/hyperlink" Target="http://pbs.twimg.com/profile_images/1088746006425075712/RwzdlMeW_normal.jpg" TargetMode="External" /><Relationship Id="rId389" Type="http://schemas.openxmlformats.org/officeDocument/2006/relationships/hyperlink" Target="http://pbs.twimg.com/profile_images/539629254913191936/UtGGxArg_normal.jpeg" TargetMode="External" /><Relationship Id="rId390" Type="http://schemas.openxmlformats.org/officeDocument/2006/relationships/hyperlink" Target="https://pbs.twimg.com/media/Dzb5f_lWoAAX1Qo.jpg" TargetMode="External" /><Relationship Id="rId391" Type="http://schemas.openxmlformats.org/officeDocument/2006/relationships/hyperlink" Target="http://pbs.twimg.com/profile_images/431931073153351681/BiIvBQF3_normal.jpeg" TargetMode="External" /><Relationship Id="rId392" Type="http://schemas.openxmlformats.org/officeDocument/2006/relationships/hyperlink" Target="https://pbs.twimg.com/media/DzUG-FPV4AA49Ga.png" TargetMode="External" /><Relationship Id="rId393" Type="http://schemas.openxmlformats.org/officeDocument/2006/relationships/hyperlink" Target="http://pbs.twimg.com/profile_images/847360672316837888/TfMRn8Rf_normal.jpg" TargetMode="External" /><Relationship Id="rId394" Type="http://schemas.openxmlformats.org/officeDocument/2006/relationships/hyperlink" Target="http://pbs.twimg.com/profile_images/840312071053021190/a1OdqMsH_normal.jpg" TargetMode="External" /><Relationship Id="rId395" Type="http://schemas.openxmlformats.org/officeDocument/2006/relationships/hyperlink" Target="http://pbs.twimg.com/profile_images/3489946019/2ae6ac3f9070561b3e1a62e780a18425_normal.jpeg" TargetMode="External" /><Relationship Id="rId396" Type="http://schemas.openxmlformats.org/officeDocument/2006/relationships/hyperlink" Target="http://pbs.twimg.com/profile_images/3581903123/800cfcd450d8cf69a444ab1389d48c15_normal.jpeg" TargetMode="External" /><Relationship Id="rId397" Type="http://schemas.openxmlformats.org/officeDocument/2006/relationships/hyperlink" Target="http://pbs.twimg.com/profile_images/1007680899410997248/q1ox-JdI_normal.jpg" TargetMode="External" /><Relationship Id="rId398" Type="http://schemas.openxmlformats.org/officeDocument/2006/relationships/hyperlink" Target="http://pbs.twimg.com/profile_images/975564981436633090/NCbRvXis_normal.jpg" TargetMode="External" /><Relationship Id="rId399" Type="http://schemas.openxmlformats.org/officeDocument/2006/relationships/hyperlink" Target="https://pbs.twimg.com/tweet_video_thumb/DzePaAlW0AIPbb6.jpg" TargetMode="External" /><Relationship Id="rId400" Type="http://schemas.openxmlformats.org/officeDocument/2006/relationships/hyperlink" Target="http://pbs.twimg.com/profile_images/954396456764325888/YTFVhNMz_normal.jpg" TargetMode="External" /><Relationship Id="rId401" Type="http://schemas.openxmlformats.org/officeDocument/2006/relationships/hyperlink" Target="http://pbs.twimg.com/profile_images/954396456764325888/YTFVhNMz_normal.jpg" TargetMode="External" /><Relationship Id="rId402" Type="http://schemas.openxmlformats.org/officeDocument/2006/relationships/hyperlink" Target="http://pbs.twimg.com/profile_images/954396456764325888/YTFVhNMz_normal.jpg" TargetMode="External" /><Relationship Id="rId403" Type="http://schemas.openxmlformats.org/officeDocument/2006/relationships/hyperlink" Target="http://pbs.twimg.com/profile_images/954396456764325888/YTFVhNMz_normal.jpg" TargetMode="External" /><Relationship Id="rId404" Type="http://schemas.openxmlformats.org/officeDocument/2006/relationships/hyperlink" Target="http://pbs.twimg.com/profile_images/954396456764325888/YTFVhNMz_normal.jpg" TargetMode="External" /><Relationship Id="rId405" Type="http://schemas.openxmlformats.org/officeDocument/2006/relationships/hyperlink" Target="http://pbs.twimg.com/profile_images/954396456764325888/YTFVhNMz_normal.jpg" TargetMode="External" /><Relationship Id="rId406" Type="http://schemas.openxmlformats.org/officeDocument/2006/relationships/hyperlink" Target="http://pbs.twimg.com/profile_images/954396456764325888/YTFVhNMz_normal.jpg" TargetMode="External" /><Relationship Id="rId407" Type="http://schemas.openxmlformats.org/officeDocument/2006/relationships/hyperlink" Target="http://pbs.twimg.com/profile_images/954396456764325888/YTFVhNMz_normal.jpg" TargetMode="External" /><Relationship Id="rId408" Type="http://schemas.openxmlformats.org/officeDocument/2006/relationships/hyperlink" Target="http://pbs.twimg.com/profile_images/1002022364127739904/9a-V1jWD_normal.jpg" TargetMode="External" /><Relationship Id="rId409" Type="http://schemas.openxmlformats.org/officeDocument/2006/relationships/hyperlink" Target="http://pbs.twimg.com/profile_images/757413388569849856/i9saTLEB_normal.jpg" TargetMode="External" /><Relationship Id="rId410" Type="http://schemas.openxmlformats.org/officeDocument/2006/relationships/hyperlink" Target="http://pbs.twimg.com/profile_images/820289996469006337/nJiIhe52_normal.jpg" TargetMode="External" /><Relationship Id="rId411" Type="http://schemas.openxmlformats.org/officeDocument/2006/relationships/hyperlink" Target="https://pbs.twimg.com/media/DzezkLzX4AMcI20.jpg" TargetMode="External" /><Relationship Id="rId412" Type="http://schemas.openxmlformats.org/officeDocument/2006/relationships/hyperlink" Target="https://pbs.twimg.com/media/CojYZyxUEAEC1au.jpg" TargetMode="External" /><Relationship Id="rId413" Type="http://schemas.openxmlformats.org/officeDocument/2006/relationships/hyperlink" Target="http://pbs.twimg.com/profile_images/459943701439987712/rZEWrmDX_normal.jpeg" TargetMode="External" /><Relationship Id="rId414" Type="http://schemas.openxmlformats.org/officeDocument/2006/relationships/hyperlink" Target="http://pbs.twimg.com/profile_images/1096592867047354368/0TF5yxx7_normal.png" TargetMode="External" /><Relationship Id="rId415" Type="http://schemas.openxmlformats.org/officeDocument/2006/relationships/hyperlink" Target="http://pbs.twimg.com/profile_images/974618860081987585/gBWQM-qE_normal.jpg" TargetMode="External" /><Relationship Id="rId416" Type="http://schemas.openxmlformats.org/officeDocument/2006/relationships/hyperlink" Target="http://pbs.twimg.com/profile_images/2726863283/2b5c3ec8ff3a18ca19f77063fbf7fc26_normal.jpeg" TargetMode="External" /><Relationship Id="rId417" Type="http://schemas.openxmlformats.org/officeDocument/2006/relationships/hyperlink" Target="http://pbs.twimg.com/profile_images/378800000742943236/e3aecdcfb9ae468a7aa5fdf45582e6a0_normal.jpeg" TargetMode="External" /><Relationship Id="rId418" Type="http://schemas.openxmlformats.org/officeDocument/2006/relationships/hyperlink" Target="http://pbs.twimg.com/profile_images/378800000742943236/e3aecdcfb9ae468a7aa5fdf45582e6a0_normal.jpeg" TargetMode="External" /><Relationship Id="rId419" Type="http://schemas.openxmlformats.org/officeDocument/2006/relationships/hyperlink" Target="http://pbs.twimg.com/profile_images/378800000742943236/e3aecdcfb9ae468a7aa5fdf45582e6a0_normal.jpeg" TargetMode="External" /><Relationship Id="rId420" Type="http://schemas.openxmlformats.org/officeDocument/2006/relationships/hyperlink" Target="http://pbs.twimg.com/profile_images/1090153437873012737/57ZGYqra_normal.jpg" TargetMode="External" /><Relationship Id="rId421" Type="http://schemas.openxmlformats.org/officeDocument/2006/relationships/hyperlink" Target="https://pbs.twimg.com/media/DzOonIxUcAAwOTg.jpg" TargetMode="External" /><Relationship Id="rId422" Type="http://schemas.openxmlformats.org/officeDocument/2006/relationships/hyperlink" Target="http://abs.twimg.com/sticky/default_profile_images/default_profile_normal.pn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593803027737387008/RLmHoyff_normal.png" TargetMode="External" /><Relationship Id="rId425" Type="http://schemas.openxmlformats.org/officeDocument/2006/relationships/hyperlink" Target="http://pbs.twimg.com/profile_images/1057283381107388416/XWjWtP9d_normal.jpg" TargetMode="External" /><Relationship Id="rId426" Type="http://schemas.openxmlformats.org/officeDocument/2006/relationships/hyperlink" Target="http://pbs.twimg.com/profile_images/593803027737387008/RLmHoyff_normal.png" TargetMode="External" /><Relationship Id="rId427" Type="http://schemas.openxmlformats.org/officeDocument/2006/relationships/hyperlink" Target="http://pbs.twimg.com/profile_images/593803027737387008/RLmHoyff_normal.png" TargetMode="External" /><Relationship Id="rId428" Type="http://schemas.openxmlformats.org/officeDocument/2006/relationships/hyperlink" Target="https://pbs.twimg.com/media/CswtrLPXEAEUtC5.jpg" TargetMode="External" /><Relationship Id="rId429" Type="http://schemas.openxmlformats.org/officeDocument/2006/relationships/hyperlink" Target="http://pbs.twimg.com/profile_images/969331682179502081/vYy7er_C_normal.jpg" TargetMode="External" /><Relationship Id="rId430" Type="http://schemas.openxmlformats.org/officeDocument/2006/relationships/hyperlink" Target="http://pbs.twimg.com/profile_images/1027186868624871424/1IMt28OM_normal.jpg" TargetMode="External" /><Relationship Id="rId431" Type="http://schemas.openxmlformats.org/officeDocument/2006/relationships/hyperlink" Target="http://pbs.twimg.com/profile_images/1027186868624871424/1IMt28OM_normal.jpg" TargetMode="External" /><Relationship Id="rId432" Type="http://schemas.openxmlformats.org/officeDocument/2006/relationships/hyperlink" Target="http://pbs.twimg.com/profile_images/1027186868624871424/1IMt28OM_normal.jpg" TargetMode="External" /><Relationship Id="rId433" Type="http://schemas.openxmlformats.org/officeDocument/2006/relationships/hyperlink" Target="http://pbs.twimg.com/profile_images/1027186868624871424/1IMt28OM_normal.jpg" TargetMode="External" /><Relationship Id="rId434" Type="http://schemas.openxmlformats.org/officeDocument/2006/relationships/hyperlink" Target="https://pbs.twimg.com/media/DzdxI5nW0AAHD73.jpg" TargetMode="External" /><Relationship Id="rId435" Type="http://schemas.openxmlformats.org/officeDocument/2006/relationships/hyperlink" Target="https://pbs.twimg.com/media/DziTtlDXgAEewQ-.png" TargetMode="External" /><Relationship Id="rId436" Type="http://schemas.openxmlformats.org/officeDocument/2006/relationships/hyperlink" Target="http://pbs.twimg.com/profile_images/1062931042749710336/nhFn1HUt_normal.jp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pbs.twimg.com/profile_images/883841030277259264/kmoNdbs__normal.jpg" TargetMode="External" /><Relationship Id="rId439" Type="http://schemas.openxmlformats.org/officeDocument/2006/relationships/hyperlink" Target="http://pbs.twimg.com/profile_images/1096789343237271552/zYocrhcu_normal.jpg" TargetMode="External" /><Relationship Id="rId440" Type="http://schemas.openxmlformats.org/officeDocument/2006/relationships/hyperlink" Target="http://pbs.twimg.com/profile_images/1096789343237271552/zYocrhcu_normal.jpg" TargetMode="External" /><Relationship Id="rId441" Type="http://schemas.openxmlformats.org/officeDocument/2006/relationships/hyperlink" Target="http://pbs.twimg.com/profile_images/1095084114741321728/6OG1QcO9_normal.jpg" TargetMode="External" /><Relationship Id="rId442" Type="http://schemas.openxmlformats.org/officeDocument/2006/relationships/hyperlink" Target="http://pbs.twimg.com/profile_images/417305777112485888/CPF1Z5Tw_normal.jpeg" TargetMode="External" /><Relationship Id="rId443" Type="http://schemas.openxmlformats.org/officeDocument/2006/relationships/hyperlink" Target="http://pbs.twimg.com/profile_images/3021658416/06fa512f78288c2aabcf45e416c14ee7_normal.jpeg" TargetMode="External" /><Relationship Id="rId444" Type="http://schemas.openxmlformats.org/officeDocument/2006/relationships/hyperlink" Target="https://pbs.twimg.com/media/DzUG-FPV4AA49Ga.png" TargetMode="External" /><Relationship Id="rId445" Type="http://schemas.openxmlformats.org/officeDocument/2006/relationships/hyperlink" Target="http://pbs.twimg.com/profile_images/882674269053964288/dOnqFe6p_normal.jpg" TargetMode="External" /><Relationship Id="rId446" Type="http://schemas.openxmlformats.org/officeDocument/2006/relationships/hyperlink" Target="http://pbs.twimg.com/profile_images/882674269053964288/dOnqFe6p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922165789712683009/QFePCYhD_normal.jpg" TargetMode="External" /><Relationship Id="rId449" Type="http://schemas.openxmlformats.org/officeDocument/2006/relationships/hyperlink" Target="http://pbs.twimg.com/profile_images/972252589302669312/wIfgMBI0_normal.jpg" TargetMode="External" /><Relationship Id="rId450" Type="http://schemas.openxmlformats.org/officeDocument/2006/relationships/hyperlink" Target="https://pbs.twimg.com/media/DHAugBKUQAAZVfe.jpg" TargetMode="External" /><Relationship Id="rId451" Type="http://schemas.openxmlformats.org/officeDocument/2006/relationships/hyperlink" Target="http://pbs.twimg.com/profile_images/1096696453794353152/qzKxik5E_normal.jpg" TargetMode="External" /><Relationship Id="rId452" Type="http://schemas.openxmlformats.org/officeDocument/2006/relationships/hyperlink" Target="http://pbs.twimg.com/profile_images/749489951293583360/rHFDNJ9U_normal.jpg" TargetMode="External" /><Relationship Id="rId453" Type="http://schemas.openxmlformats.org/officeDocument/2006/relationships/hyperlink" Target="http://pbs.twimg.com/profile_images/875516130093301760/R4D9TPbS_normal.jpg" TargetMode="External" /><Relationship Id="rId454" Type="http://schemas.openxmlformats.org/officeDocument/2006/relationships/hyperlink" Target="https://pbs.twimg.com/ext_tw_video_thumb/1096816673619886081/pu/img/7ryhQ5JkMTeqeBbZ.jpg" TargetMode="External" /><Relationship Id="rId455" Type="http://schemas.openxmlformats.org/officeDocument/2006/relationships/hyperlink" Target="http://pbs.twimg.com/profile_images/1045829157895032832/81sAQuJj_normal.jpg" TargetMode="External" /><Relationship Id="rId456" Type="http://schemas.openxmlformats.org/officeDocument/2006/relationships/hyperlink" Target="http://pbs.twimg.com/profile_images/730052553707245569/ZoIUcRdN_normal.jpg" TargetMode="External" /><Relationship Id="rId457" Type="http://schemas.openxmlformats.org/officeDocument/2006/relationships/hyperlink" Target="http://pbs.twimg.com/profile_images/730052553707245569/ZoIUcRdN_normal.jpg" TargetMode="External" /><Relationship Id="rId458" Type="http://schemas.openxmlformats.org/officeDocument/2006/relationships/hyperlink" Target="http://pbs.twimg.com/profile_images/975019042795806720/xV7KSyPF_normal.jpg" TargetMode="External" /><Relationship Id="rId459" Type="http://schemas.openxmlformats.org/officeDocument/2006/relationships/hyperlink" Target="http://pbs.twimg.com/profile_images/422934998560550912/0fAACReU_normal.jpeg" TargetMode="External" /><Relationship Id="rId460" Type="http://schemas.openxmlformats.org/officeDocument/2006/relationships/hyperlink" Target="http://pbs.twimg.com/profile_images/1031556419244322816/UueZnc9W_normal.jpg" TargetMode="External" /><Relationship Id="rId461" Type="http://schemas.openxmlformats.org/officeDocument/2006/relationships/hyperlink" Target="http://pbs.twimg.com/profile_images/1083888841612701696/zHwyj3w3_normal.jpg" TargetMode="External" /><Relationship Id="rId462" Type="http://schemas.openxmlformats.org/officeDocument/2006/relationships/hyperlink" Target="http://pbs.twimg.com/profile_images/434112778802970624/1kbRDyW4_normal.jpeg" TargetMode="External" /><Relationship Id="rId463" Type="http://schemas.openxmlformats.org/officeDocument/2006/relationships/hyperlink" Target="https://pbs.twimg.com/media/Dy4IiFkX0AMMbxj.jpg" TargetMode="External" /><Relationship Id="rId464" Type="http://schemas.openxmlformats.org/officeDocument/2006/relationships/hyperlink" Target="https://pbs.twimg.com/media/Dy4QsJbWsAAp1YP.jpg" TargetMode="External" /><Relationship Id="rId465" Type="http://schemas.openxmlformats.org/officeDocument/2006/relationships/hyperlink" Target="https://pbs.twimg.com/media/DzHBTt9WwAAKIAB.jpg" TargetMode="External" /><Relationship Id="rId466" Type="http://schemas.openxmlformats.org/officeDocument/2006/relationships/hyperlink" Target="https://pbs.twimg.com/media/DzMEGm3X4AAaPcC.jpg" TargetMode="External" /><Relationship Id="rId467" Type="http://schemas.openxmlformats.org/officeDocument/2006/relationships/hyperlink" Target="https://pbs.twimg.com/media/DzG2mEZWkAA5PJe.jpg" TargetMode="External" /><Relationship Id="rId468" Type="http://schemas.openxmlformats.org/officeDocument/2006/relationships/hyperlink" Target="https://pbs.twimg.com/media/DzPcUAqXgAYf_pp.jpg" TargetMode="External" /><Relationship Id="rId469" Type="http://schemas.openxmlformats.org/officeDocument/2006/relationships/hyperlink" Target="https://pbs.twimg.com/media/DzTisEHWoAk9X7a.jpg" TargetMode="External" /><Relationship Id="rId470" Type="http://schemas.openxmlformats.org/officeDocument/2006/relationships/hyperlink" Target="https://pbs.twimg.com/media/Dyyn316WkAAXM9E.jpg" TargetMode="External" /><Relationship Id="rId471" Type="http://schemas.openxmlformats.org/officeDocument/2006/relationships/hyperlink" Target="https://pbs.twimg.com/media/Dy9Vl8PWoAA1Cu-.jpg" TargetMode="External" /><Relationship Id="rId472" Type="http://schemas.openxmlformats.org/officeDocument/2006/relationships/hyperlink" Target="https://pbs.twimg.com/media/DzDsJQWX4AEgf_0.jpg" TargetMode="External" /><Relationship Id="rId473" Type="http://schemas.openxmlformats.org/officeDocument/2006/relationships/hyperlink" Target="https://pbs.twimg.com/media/DzZ0anPXcAADupq.jpg" TargetMode="External" /><Relationship Id="rId474" Type="http://schemas.openxmlformats.org/officeDocument/2006/relationships/hyperlink" Target="https://pbs.twimg.com/media/DzhJBVmX0AAPIiU.jpg" TargetMode="External" /><Relationship Id="rId475" Type="http://schemas.openxmlformats.org/officeDocument/2006/relationships/hyperlink" Target="https://pbs.twimg.com/media/DzpOhexWwAcEi84.jpg" TargetMode="External" /><Relationship Id="rId476" Type="http://schemas.openxmlformats.org/officeDocument/2006/relationships/hyperlink" Target="https://pbs.twimg.com/media/DyrFdrLX4AE4YXN.jpg" TargetMode="External" /><Relationship Id="rId477" Type="http://schemas.openxmlformats.org/officeDocument/2006/relationships/hyperlink" Target="https://pbs.twimg.com/media/Dzg9MtxXQAETB_k.jpg" TargetMode="External" /><Relationship Id="rId478" Type="http://schemas.openxmlformats.org/officeDocument/2006/relationships/hyperlink" Target="https://pbs.twimg.com/media/DzhaiwbX4AE5ybH.jpg" TargetMode="External" /><Relationship Id="rId479" Type="http://schemas.openxmlformats.org/officeDocument/2006/relationships/hyperlink" Target="https://pbs.twimg.com/media/Dyv_kMYXgAU_LVS.jpg" TargetMode="External" /><Relationship Id="rId480" Type="http://schemas.openxmlformats.org/officeDocument/2006/relationships/hyperlink" Target="http://pbs.twimg.com/profile_images/794187300439728128/Q-zBc7pB_normal.jpg" TargetMode="External" /><Relationship Id="rId481" Type="http://schemas.openxmlformats.org/officeDocument/2006/relationships/hyperlink" Target="https://pbs.twimg.com/media/Dy0jmV9XQAAsDqE.jpg" TargetMode="External" /><Relationship Id="rId482" Type="http://schemas.openxmlformats.org/officeDocument/2006/relationships/hyperlink" Target="https://pbs.twimg.com/media/Dy66Gu6W0AItAQ6.jpg" TargetMode="External" /><Relationship Id="rId483" Type="http://schemas.openxmlformats.org/officeDocument/2006/relationships/hyperlink" Target="https://pbs.twimg.com/media/Dy7EUnmX0AIaO0y.jpg" TargetMode="External" /><Relationship Id="rId484" Type="http://schemas.openxmlformats.org/officeDocument/2006/relationships/hyperlink" Target="https://pbs.twimg.com/media/Dy9X4THXgAAc8EV.jpg" TargetMode="External" /><Relationship Id="rId485" Type="http://schemas.openxmlformats.org/officeDocument/2006/relationships/hyperlink" Target="https://pbs.twimg.com/media/DzCsdb-W0AUAVdy.jpg" TargetMode="External" /><Relationship Id="rId486" Type="http://schemas.openxmlformats.org/officeDocument/2006/relationships/hyperlink" Target="http://pbs.twimg.com/profile_images/794187300439728128/Q-zBc7pB_normal.jpg" TargetMode="External" /><Relationship Id="rId487" Type="http://schemas.openxmlformats.org/officeDocument/2006/relationships/hyperlink" Target="https://pbs.twimg.com/media/DzIBaxdW0AEijsH.jpg" TargetMode="External" /><Relationship Id="rId488" Type="http://schemas.openxmlformats.org/officeDocument/2006/relationships/hyperlink" Target="https://pbs.twimg.com/media/DzJC7n9WsAI0rKO.jpg" TargetMode="External" /><Relationship Id="rId489" Type="http://schemas.openxmlformats.org/officeDocument/2006/relationships/hyperlink" Target="https://pbs.twimg.com/media/DzNYkG7XgAApBeF.jpg" TargetMode="External" /><Relationship Id="rId490" Type="http://schemas.openxmlformats.org/officeDocument/2006/relationships/hyperlink" Target="https://pbs.twimg.com/media/DzTVwJuXQAEFMew.jpg" TargetMode="External" /><Relationship Id="rId491" Type="http://schemas.openxmlformats.org/officeDocument/2006/relationships/hyperlink" Target="https://pbs.twimg.com/media/DzTgaJbW0AEkq1j.jpg" TargetMode="External" /><Relationship Id="rId492" Type="http://schemas.openxmlformats.org/officeDocument/2006/relationships/hyperlink" Target="https://pbs.twimg.com/media/DzXWnvUWwAUTxsT.jpg" TargetMode="External" /><Relationship Id="rId493" Type="http://schemas.openxmlformats.org/officeDocument/2006/relationships/hyperlink" Target="http://pbs.twimg.com/profile_images/1052621169638166528/KFcTcWcn_normal.jpg" TargetMode="External" /><Relationship Id="rId494" Type="http://schemas.openxmlformats.org/officeDocument/2006/relationships/hyperlink" Target="http://pbs.twimg.com/profile_images/1062791682859716608/iQunz5If_normal.jpg" TargetMode="External" /><Relationship Id="rId495" Type="http://schemas.openxmlformats.org/officeDocument/2006/relationships/hyperlink" Target="http://pbs.twimg.com/profile_images/1085053671711346688/_p_R6_C7_normal.jpg" TargetMode="External" /><Relationship Id="rId496" Type="http://schemas.openxmlformats.org/officeDocument/2006/relationships/hyperlink" Target="http://pbs.twimg.com/profile_images/1085053671711346688/_p_R6_C7_normal.jpg" TargetMode="External" /><Relationship Id="rId497" Type="http://schemas.openxmlformats.org/officeDocument/2006/relationships/hyperlink" Target="http://pbs.twimg.com/profile_images/1085053671711346688/_p_R6_C7_normal.jpg" TargetMode="External" /><Relationship Id="rId498" Type="http://schemas.openxmlformats.org/officeDocument/2006/relationships/hyperlink" Target="http://pbs.twimg.com/profile_images/1085053671711346688/_p_R6_C7_normal.jpg" TargetMode="External" /><Relationship Id="rId499" Type="http://schemas.openxmlformats.org/officeDocument/2006/relationships/hyperlink" Target="https://pbs.twimg.com/media/DzNvTD8UYAEl7r-.jpg" TargetMode="External" /><Relationship Id="rId500" Type="http://schemas.openxmlformats.org/officeDocument/2006/relationships/hyperlink" Target="http://pbs.twimg.com/profile_images/266815071/S1030105_normal.JPG" TargetMode="External" /><Relationship Id="rId501" Type="http://schemas.openxmlformats.org/officeDocument/2006/relationships/hyperlink" Target="https://pbs.twimg.com/media/DzUK1BDWoAAQ_ge.jpg" TargetMode="External" /><Relationship Id="rId502" Type="http://schemas.openxmlformats.org/officeDocument/2006/relationships/hyperlink" Target="https://pbs.twimg.com/media/DzjRKybXQAEW_t3.jpg" TargetMode="External" /><Relationship Id="rId503" Type="http://schemas.openxmlformats.org/officeDocument/2006/relationships/hyperlink" Target="http://pbs.twimg.com/profile_images/266815071/S1030105_normal.JPG" TargetMode="External" /><Relationship Id="rId504" Type="http://schemas.openxmlformats.org/officeDocument/2006/relationships/hyperlink" Target="https://pbs.twimg.com/media/DzdOnBLVAAAteVP.png" TargetMode="External" /><Relationship Id="rId505" Type="http://schemas.openxmlformats.org/officeDocument/2006/relationships/hyperlink" Target="http://pbs.twimg.com/profile_images/917987072186769409/VqrDPH9w_normal.jpg" TargetMode="External" /><Relationship Id="rId506" Type="http://schemas.openxmlformats.org/officeDocument/2006/relationships/hyperlink" Target="http://pbs.twimg.com/profile_images/884672543780519937/V1A9oV4E_normal.jpg" TargetMode="External" /><Relationship Id="rId507" Type="http://schemas.openxmlformats.org/officeDocument/2006/relationships/hyperlink" Target="https://pbs.twimg.com/tweet_video_thumb/DzTW5aHWoAU2nlW.jpg" TargetMode="External" /><Relationship Id="rId508" Type="http://schemas.openxmlformats.org/officeDocument/2006/relationships/hyperlink" Target="https://pbs.twimg.com/media/DzUG-FPV4AA49Ga.png" TargetMode="External" /><Relationship Id="rId509" Type="http://schemas.openxmlformats.org/officeDocument/2006/relationships/hyperlink" Target="https://pbs.twimg.com/media/DzfshyKWsAEclQU.jpg" TargetMode="External" /><Relationship Id="rId510" Type="http://schemas.openxmlformats.org/officeDocument/2006/relationships/hyperlink" Target="https://twitter.com/#!/ryanphaygood/status/1090980110151364608" TargetMode="External" /><Relationship Id="rId511" Type="http://schemas.openxmlformats.org/officeDocument/2006/relationships/hyperlink" Target="https://twitter.com/#!/vmugtr/status/1092737548009553920" TargetMode="External" /><Relationship Id="rId512" Type="http://schemas.openxmlformats.org/officeDocument/2006/relationships/hyperlink" Target="https://twitter.com/#!/nj_isj/status/1092774306390704130" TargetMode="External" /><Relationship Id="rId513" Type="http://schemas.openxmlformats.org/officeDocument/2006/relationships/hyperlink" Target="https://twitter.com/#!/learnerchris/status/1092777884035489792" TargetMode="External" /><Relationship Id="rId514" Type="http://schemas.openxmlformats.org/officeDocument/2006/relationships/hyperlink" Target="https://twitter.com/#!/bucyfortexas/status/1092780153195950080" TargetMode="External" /><Relationship Id="rId515" Type="http://schemas.openxmlformats.org/officeDocument/2006/relationships/hyperlink" Target="https://twitter.com/#!/cernovich/status/1092902492231385088" TargetMode="External" /><Relationship Id="rId516" Type="http://schemas.openxmlformats.org/officeDocument/2006/relationships/hyperlink" Target="https://twitter.com/#!/investinglegend/status/1092902848625557505" TargetMode="External" /><Relationship Id="rId517" Type="http://schemas.openxmlformats.org/officeDocument/2006/relationships/hyperlink" Target="https://twitter.com/#!/_yvonneburton/status/1092903335223533568" TargetMode="External" /><Relationship Id="rId518" Type="http://schemas.openxmlformats.org/officeDocument/2006/relationships/hyperlink" Target="https://twitter.com/#!/mvkevinb/status/1092903574940643343" TargetMode="External" /><Relationship Id="rId519" Type="http://schemas.openxmlformats.org/officeDocument/2006/relationships/hyperlink" Target="https://twitter.com/#!/robpalatchi/status/1092905397827055617" TargetMode="External" /><Relationship Id="rId520" Type="http://schemas.openxmlformats.org/officeDocument/2006/relationships/hyperlink" Target="https://twitter.com/#!/snowblasting/status/1092907119475486720" TargetMode="External" /><Relationship Id="rId521" Type="http://schemas.openxmlformats.org/officeDocument/2006/relationships/hyperlink" Target="https://twitter.com/#!/blackkingkeland/status/1092909282750808065" TargetMode="External" /><Relationship Id="rId522" Type="http://schemas.openxmlformats.org/officeDocument/2006/relationships/hyperlink" Target="https://twitter.com/#!/melissa04398727/status/1092919912060731397" TargetMode="External" /><Relationship Id="rId523" Type="http://schemas.openxmlformats.org/officeDocument/2006/relationships/hyperlink" Target="https://twitter.com/#!/elina_libertad/status/1092923542113603584" TargetMode="External" /><Relationship Id="rId524" Type="http://schemas.openxmlformats.org/officeDocument/2006/relationships/hyperlink" Target="https://twitter.com/#!/jdollar13/status/1092925154752188416" TargetMode="External" /><Relationship Id="rId525" Type="http://schemas.openxmlformats.org/officeDocument/2006/relationships/hyperlink" Target="https://twitter.com/#!/exrates_me/status/1092914020896522241" TargetMode="External" /><Relationship Id="rId526" Type="http://schemas.openxmlformats.org/officeDocument/2006/relationships/hyperlink" Target="https://twitter.com/#!/carlos69861930/status/1092925327431606273" TargetMode="External" /><Relationship Id="rId527" Type="http://schemas.openxmlformats.org/officeDocument/2006/relationships/hyperlink" Target="https://twitter.com/#!/mikepostman/status/1092936166133907457" TargetMode="External" /><Relationship Id="rId528" Type="http://schemas.openxmlformats.org/officeDocument/2006/relationships/hyperlink" Target="https://twitter.com/#!/maleng_art/status/1092997682551898113" TargetMode="External" /><Relationship Id="rId529" Type="http://schemas.openxmlformats.org/officeDocument/2006/relationships/hyperlink" Target="https://twitter.com/#!/maleng_art/status/1093336965888368640" TargetMode="External" /><Relationship Id="rId530" Type="http://schemas.openxmlformats.org/officeDocument/2006/relationships/hyperlink" Target="https://twitter.com/#!/chipzoller/status/1093337906004004864" TargetMode="External" /><Relationship Id="rId531" Type="http://schemas.openxmlformats.org/officeDocument/2006/relationships/hyperlink" Target="https://twitter.com/#!/chipzoller/status/1092804091514896384" TargetMode="External" /><Relationship Id="rId532" Type="http://schemas.openxmlformats.org/officeDocument/2006/relationships/hyperlink" Target="https://twitter.com/#!/scottyandtony/status/1093437373482971137" TargetMode="External" /><Relationship Id="rId533" Type="http://schemas.openxmlformats.org/officeDocument/2006/relationships/hyperlink" Target="https://twitter.com/#!/all100senators/status/1093509674949902337" TargetMode="External" /><Relationship Id="rId534" Type="http://schemas.openxmlformats.org/officeDocument/2006/relationships/hyperlink" Target="https://twitter.com/#!/savagebeauty747/status/1093509786866462722" TargetMode="External" /><Relationship Id="rId535" Type="http://schemas.openxmlformats.org/officeDocument/2006/relationships/hyperlink" Target="https://twitter.com/#!/taritac/status/1093509925270155266" TargetMode="External" /><Relationship Id="rId536" Type="http://schemas.openxmlformats.org/officeDocument/2006/relationships/hyperlink" Target="https://twitter.com/#!/sfru/status/1093510480507949063" TargetMode="External" /><Relationship Id="rId537" Type="http://schemas.openxmlformats.org/officeDocument/2006/relationships/hyperlink" Target="https://twitter.com/#!/bridgetobrien06/status/1093510970394247168" TargetMode="External" /><Relationship Id="rId538" Type="http://schemas.openxmlformats.org/officeDocument/2006/relationships/hyperlink" Target="https://twitter.com/#!/beverly44889890/status/1093511651456966656" TargetMode="External" /><Relationship Id="rId539" Type="http://schemas.openxmlformats.org/officeDocument/2006/relationships/hyperlink" Target="https://twitter.com/#!/ejlevy/status/1093511696155439110" TargetMode="External" /><Relationship Id="rId540" Type="http://schemas.openxmlformats.org/officeDocument/2006/relationships/hyperlink" Target="https://twitter.com/#!/blubuttafly16/status/1093511869413900289" TargetMode="External" /><Relationship Id="rId541" Type="http://schemas.openxmlformats.org/officeDocument/2006/relationships/hyperlink" Target="https://twitter.com/#!/pegpendrak/status/1093512330787409920" TargetMode="External" /><Relationship Id="rId542" Type="http://schemas.openxmlformats.org/officeDocument/2006/relationships/hyperlink" Target="https://twitter.com/#!/amandahd1212/status/1093512479399911425" TargetMode="External" /><Relationship Id="rId543" Type="http://schemas.openxmlformats.org/officeDocument/2006/relationships/hyperlink" Target="https://twitter.com/#!/public_citizen/status/1093512529584766976" TargetMode="External" /><Relationship Id="rId544" Type="http://schemas.openxmlformats.org/officeDocument/2006/relationships/hyperlink" Target="https://twitter.com/#!/lgsmom/status/1093512639399874560" TargetMode="External" /><Relationship Id="rId545" Type="http://schemas.openxmlformats.org/officeDocument/2006/relationships/hyperlink" Target="https://twitter.com/#!/canni2canning/status/1093512750179991552" TargetMode="External" /><Relationship Id="rId546" Type="http://schemas.openxmlformats.org/officeDocument/2006/relationships/hyperlink" Target="https://twitter.com/#!/cotey_mary/status/1093512787970744320" TargetMode="External" /><Relationship Id="rId547" Type="http://schemas.openxmlformats.org/officeDocument/2006/relationships/hyperlink" Target="https://twitter.com/#!/julienguessan/status/1093512847676588033" TargetMode="External" /><Relationship Id="rId548" Type="http://schemas.openxmlformats.org/officeDocument/2006/relationships/hyperlink" Target="https://twitter.com/#!/trajangregory/status/1093513115512098816" TargetMode="External" /><Relationship Id="rId549" Type="http://schemas.openxmlformats.org/officeDocument/2006/relationships/hyperlink" Target="https://twitter.com/#!/dennis_vdo/status/1093513369850728448" TargetMode="External" /><Relationship Id="rId550" Type="http://schemas.openxmlformats.org/officeDocument/2006/relationships/hyperlink" Target="https://twitter.com/#!/suptmoran/status/1093513398137077767" TargetMode="External" /><Relationship Id="rId551" Type="http://schemas.openxmlformats.org/officeDocument/2006/relationships/hyperlink" Target="https://twitter.com/#!/cyn7507/status/1093513929035317250" TargetMode="External" /><Relationship Id="rId552" Type="http://schemas.openxmlformats.org/officeDocument/2006/relationships/hyperlink" Target="https://twitter.com/#!/jjmccabe2/status/1093514250138603520" TargetMode="External" /><Relationship Id="rId553" Type="http://schemas.openxmlformats.org/officeDocument/2006/relationships/hyperlink" Target="https://twitter.com/#!/josephdoke23/status/1093514348251758592" TargetMode="External" /><Relationship Id="rId554" Type="http://schemas.openxmlformats.org/officeDocument/2006/relationships/hyperlink" Target="https://twitter.com/#!/merryghouled/status/1093514429558329346" TargetMode="External" /><Relationship Id="rId555" Type="http://schemas.openxmlformats.org/officeDocument/2006/relationships/hyperlink" Target="https://twitter.com/#!/pat_scharmberg/status/1093514986788401152" TargetMode="External" /><Relationship Id="rId556" Type="http://schemas.openxmlformats.org/officeDocument/2006/relationships/hyperlink" Target="https://twitter.com/#!/tcbcc/status/1093515048050479104" TargetMode="External" /><Relationship Id="rId557" Type="http://schemas.openxmlformats.org/officeDocument/2006/relationships/hyperlink" Target="https://twitter.com/#!/mare_se/status/1093515747098353666" TargetMode="External" /><Relationship Id="rId558" Type="http://schemas.openxmlformats.org/officeDocument/2006/relationships/hyperlink" Target="https://twitter.com/#!/phillip92321/status/1093516080872652800" TargetMode="External" /><Relationship Id="rId559" Type="http://schemas.openxmlformats.org/officeDocument/2006/relationships/hyperlink" Target="https://twitter.com/#!/tassajarard/status/1093516293238513664" TargetMode="External" /><Relationship Id="rId560" Type="http://schemas.openxmlformats.org/officeDocument/2006/relationships/hyperlink" Target="https://twitter.com/#!/thnkbyndhdlnes/status/1093516769891737600" TargetMode="External" /><Relationship Id="rId561" Type="http://schemas.openxmlformats.org/officeDocument/2006/relationships/hyperlink" Target="https://twitter.com/#!/rhannum82513/status/1093516797381406723" TargetMode="External" /><Relationship Id="rId562" Type="http://schemas.openxmlformats.org/officeDocument/2006/relationships/hyperlink" Target="https://twitter.com/#!/pamunplugged/status/1093517388535005185" TargetMode="External" /><Relationship Id="rId563" Type="http://schemas.openxmlformats.org/officeDocument/2006/relationships/hyperlink" Target="https://twitter.com/#!/harmonyis1/status/1093519206572744706" TargetMode="External" /><Relationship Id="rId564" Type="http://schemas.openxmlformats.org/officeDocument/2006/relationships/hyperlink" Target="https://twitter.com/#!/patp415/status/1093519410751401986" TargetMode="External" /><Relationship Id="rId565" Type="http://schemas.openxmlformats.org/officeDocument/2006/relationships/hyperlink" Target="https://twitter.com/#!/ladolcevitaone/status/1093519997903659009" TargetMode="External" /><Relationship Id="rId566" Type="http://schemas.openxmlformats.org/officeDocument/2006/relationships/hyperlink" Target="https://twitter.com/#!/kevinjbrauer/status/1093520017797214218" TargetMode="External" /><Relationship Id="rId567" Type="http://schemas.openxmlformats.org/officeDocument/2006/relationships/hyperlink" Target="https://twitter.com/#!/sunstatement/status/1093523507588354048" TargetMode="External" /><Relationship Id="rId568" Type="http://schemas.openxmlformats.org/officeDocument/2006/relationships/hyperlink" Target="https://twitter.com/#!/musicaddictsdc/status/1093528917372227590" TargetMode="External" /><Relationship Id="rId569" Type="http://schemas.openxmlformats.org/officeDocument/2006/relationships/hyperlink" Target="https://twitter.com/#!/seattleid/status/1093529356981288960" TargetMode="External" /><Relationship Id="rId570" Type="http://schemas.openxmlformats.org/officeDocument/2006/relationships/hyperlink" Target="https://twitter.com/#!/iacolaura15/status/1093530028061704192" TargetMode="External" /><Relationship Id="rId571" Type="http://schemas.openxmlformats.org/officeDocument/2006/relationships/hyperlink" Target="https://twitter.com/#!/barbaraevers380/status/1093530654615134208" TargetMode="External" /><Relationship Id="rId572" Type="http://schemas.openxmlformats.org/officeDocument/2006/relationships/hyperlink" Target="https://twitter.com/#!/peteach65/status/1093533669678034944" TargetMode="External" /><Relationship Id="rId573" Type="http://schemas.openxmlformats.org/officeDocument/2006/relationships/hyperlink" Target="https://twitter.com/#!/cdub67/status/1093534469653479426" TargetMode="External" /><Relationship Id="rId574" Type="http://schemas.openxmlformats.org/officeDocument/2006/relationships/hyperlink" Target="https://twitter.com/#!/nicogillespie/status/1093539592131805185" TargetMode="External" /><Relationship Id="rId575" Type="http://schemas.openxmlformats.org/officeDocument/2006/relationships/hyperlink" Target="https://twitter.com/#!/ericevenson/status/1093543144564670464" TargetMode="External" /><Relationship Id="rId576" Type="http://schemas.openxmlformats.org/officeDocument/2006/relationships/hyperlink" Target="https://twitter.com/#!/moorecharlea/status/1093546657889701889" TargetMode="External" /><Relationship Id="rId577" Type="http://schemas.openxmlformats.org/officeDocument/2006/relationships/hyperlink" Target="https://twitter.com/#!/randpatrick/status/1093549039835119617" TargetMode="External" /><Relationship Id="rId578" Type="http://schemas.openxmlformats.org/officeDocument/2006/relationships/hyperlink" Target="https://twitter.com/#!/suebreen6/status/1093550731783798785" TargetMode="External" /><Relationship Id="rId579" Type="http://schemas.openxmlformats.org/officeDocument/2006/relationships/hyperlink" Target="https://twitter.com/#!/horseandcowgirl/status/1093557226990534656" TargetMode="External" /><Relationship Id="rId580" Type="http://schemas.openxmlformats.org/officeDocument/2006/relationships/hyperlink" Target="https://twitter.com/#!/awmsdreams/status/1093556453246468097" TargetMode="External" /><Relationship Id="rId581" Type="http://schemas.openxmlformats.org/officeDocument/2006/relationships/hyperlink" Target="https://twitter.com/#!/mannyotiko/status/1093558569742553088" TargetMode="External" /><Relationship Id="rId582" Type="http://schemas.openxmlformats.org/officeDocument/2006/relationships/hyperlink" Target="https://twitter.com/#!/frankalmarro/status/1093559774678056963" TargetMode="External" /><Relationship Id="rId583" Type="http://schemas.openxmlformats.org/officeDocument/2006/relationships/hyperlink" Target="https://twitter.com/#!/uvmrider1976/status/1093564487372816384" TargetMode="External" /><Relationship Id="rId584" Type="http://schemas.openxmlformats.org/officeDocument/2006/relationships/hyperlink" Target="https://twitter.com/#!/terryho63967129/status/1093568914821394434" TargetMode="External" /><Relationship Id="rId585" Type="http://schemas.openxmlformats.org/officeDocument/2006/relationships/hyperlink" Target="https://twitter.com/#!/vickijo54203063/status/1093569118907691008" TargetMode="External" /><Relationship Id="rId586" Type="http://schemas.openxmlformats.org/officeDocument/2006/relationships/hyperlink" Target="https://twitter.com/#!/sam_perrin/status/1093556311390867463" TargetMode="External" /><Relationship Id="rId587" Type="http://schemas.openxmlformats.org/officeDocument/2006/relationships/hyperlink" Target="https://twitter.com/#!/xtravirt/status/1093570814828531712" TargetMode="External" /><Relationship Id="rId588" Type="http://schemas.openxmlformats.org/officeDocument/2006/relationships/hyperlink" Target="https://twitter.com/#!/cardhodess/status/1093573192164216832" TargetMode="External" /><Relationship Id="rId589" Type="http://schemas.openxmlformats.org/officeDocument/2006/relationships/hyperlink" Target="https://twitter.com/#!/brianmcnerney1/status/1093593182615584768" TargetMode="External" /><Relationship Id="rId590" Type="http://schemas.openxmlformats.org/officeDocument/2006/relationships/hyperlink" Target="https://twitter.com/#!/grracy/status/1093595770157035520" TargetMode="External" /><Relationship Id="rId591" Type="http://schemas.openxmlformats.org/officeDocument/2006/relationships/hyperlink" Target="https://twitter.com/#!/alanprkns/status/1093596133656592385" TargetMode="External" /><Relationship Id="rId592" Type="http://schemas.openxmlformats.org/officeDocument/2006/relationships/hyperlink" Target="https://twitter.com/#!/loves3corgis/status/1093599293854937090" TargetMode="External" /><Relationship Id="rId593" Type="http://schemas.openxmlformats.org/officeDocument/2006/relationships/hyperlink" Target="https://twitter.com/#!/pammackenzie/status/1093600041393160193" TargetMode="External" /><Relationship Id="rId594" Type="http://schemas.openxmlformats.org/officeDocument/2006/relationships/hyperlink" Target="https://twitter.com/#!/_physicsfan/status/1093600146212995073" TargetMode="External" /><Relationship Id="rId595" Type="http://schemas.openxmlformats.org/officeDocument/2006/relationships/hyperlink" Target="https://twitter.com/#!/walterkorfmach1/status/1093603095970484224" TargetMode="External" /><Relationship Id="rId596" Type="http://schemas.openxmlformats.org/officeDocument/2006/relationships/hyperlink" Target="https://twitter.com/#!/sivasankargnv/status/1093604758810697730" TargetMode="External" /><Relationship Id="rId597" Type="http://schemas.openxmlformats.org/officeDocument/2006/relationships/hyperlink" Target="https://twitter.com/#!/faithchatham/status/1093609701181480960" TargetMode="External" /><Relationship Id="rId598" Type="http://schemas.openxmlformats.org/officeDocument/2006/relationships/hyperlink" Target="https://twitter.com/#!/markhkruger/status/1093615091981799424" TargetMode="External" /><Relationship Id="rId599" Type="http://schemas.openxmlformats.org/officeDocument/2006/relationships/hyperlink" Target="https://twitter.com/#!/dorothystella7/status/1093620062626430977" TargetMode="External" /><Relationship Id="rId600" Type="http://schemas.openxmlformats.org/officeDocument/2006/relationships/hyperlink" Target="https://twitter.com/#!/whosyrhoosier/status/1093621945466146816" TargetMode="External" /><Relationship Id="rId601" Type="http://schemas.openxmlformats.org/officeDocument/2006/relationships/hyperlink" Target="https://twitter.com/#!/judy_ackerman/status/1093622742639878144" TargetMode="External" /><Relationship Id="rId602" Type="http://schemas.openxmlformats.org/officeDocument/2006/relationships/hyperlink" Target="https://twitter.com/#!/gatalbot/status/1093623712107118592" TargetMode="External" /><Relationship Id="rId603" Type="http://schemas.openxmlformats.org/officeDocument/2006/relationships/hyperlink" Target="https://twitter.com/#!/charlene_gowen/status/1093631380402171912" TargetMode="External" /><Relationship Id="rId604" Type="http://schemas.openxmlformats.org/officeDocument/2006/relationships/hyperlink" Target="https://twitter.com/#!/jonwsteiner/status/1093640608441401344" TargetMode="External" /><Relationship Id="rId605" Type="http://schemas.openxmlformats.org/officeDocument/2006/relationships/hyperlink" Target="https://twitter.com/#!/embarassedvoter/status/1093644772487524352" TargetMode="External" /><Relationship Id="rId606" Type="http://schemas.openxmlformats.org/officeDocument/2006/relationships/hyperlink" Target="https://twitter.com/#!/dinesh_pdtr/status/1093665705164185602" TargetMode="External" /><Relationship Id="rId607" Type="http://schemas.openxmlformats.org/officeDocument/2006/relationships/hyperlink" Target="https://twitter.com/#!/bolbolegypt/status/1093751680552849408" TargetMode="External" /><Relationship Id="rId608" Type="http://schemas.openxmlformats.org/officeDocument/2006/relationships/hyperlink" Target="https://twitter.com/#!/quest4pixels/status/1093446179583606789" TargetMode="External" /><Relationship Id="rId609" Type="http://schemas.openxmlformats.org/officeDocument/2006/relationships/hyperlink" Target="https://twitter.com/#!/quest4pixels/status/1093646043269390336" TargetMode="External" /><Relationship Id="rId610" Type="http://schemas.openxmlformats.org/officeDocument/2006/relationships/hyperlink" Target="https://twitter.com/#!/quest4pixels/status/1093800289268916225" TargetMode="External" /><Relationship Id="rId611" Type="http://schemas.openxmlformats.org/officeDocument/2006/relationships/hyperlink" Target="https://twitter.com/#!/yu_kitajo/status/1093748752408432640" TargetMode="External" /><Relationship Id="rId612" Type="http://schemas.openxmlformats.org/officeDocument/2006/relationships/hyperlink" Target="https://twitter.com/#!/kz88dx/status/1093818663579185152" TargetMode="External" /><Relationship Id="rId613" Type="http://schemas.openxmlformats.org/officeDocument/2006/relationships/hyperlink" Target="https://twitter.com/#!/sc_vnextgen/status/1093233550718062595" TargetMode="External" /><Relationship Id="rId614" Type="http://schemas.openxmlformats.org/officeDocument/2006/relationships/hyperlink" Target="https://twitter.com/#!/mikael8313/status/1093579422664400896" TargetMode="External" /><Relationship Id="rId615" Type="http://schemas.openxmlformats.org/officeDocument/2006/relationships/hyperlink" Target="https://twitter.com/#!/mikael8313/status/1093839464655405057" TargetMode="External" /><Relationship Id="rId616" Type="http://schemas.openxmlformats.org/officeDocument/2006/relationships/hyperlink" Target="https://twitter.com/#!/vrauk/status/1093845671608754178" TargetMode="External" /><Relationship Id="rId617" Type="http://schemas.openxmlformats.org/officeDocument/2006/relationships/hyperlink" Target="https://twitter.com/#!/vaficionado/status/1093877521353830400" TargetMode="External" /><Relationship Id="rId618" Type="http://schemas.openxmlformats.org/officeDocument/2006/relationships/hyperlink" Target="https://twitter.com/#!/thecyanpost/status/1093942804009574400" TargetMode="External" /><Relationship Id="rId619" Type="http://schemas.openxmlformats.org/officeDocument/2006/relationships/hyperlink" Target="https://twitter.com/#!/notcomey/status/1093942811534098434" TargetMode="External" /><Relationship Id="rId620" Type="http://schemas.openxmlformats.org/officeDocument/2006/relationships/hyperlink" Target="https://twitter.com/#!/afterpartiesorg/status/1093944617727213568" TargetMode="External" /><Relationship Id="rId621" Type="http://schemas.openxmlformats.org/officeDocument/2006/relationships/hyperlink" Target="https://twitter.com/#!/rainmaki/status/1093962665490370560" TargetMode="External" /><Relationship Id="rId622" Type="http://schemas.openxmlformats.org/officeDocument/2006/relationships/hyperlink" Target="https://twitter.com/#!/burrusclaire/status/1093967624474689541" TargetMode="External" /><Relationship Id="rId623" Type="http://schemas.openxmlformats.org/officeDocument/2006/relationships/hyperlink" Target="https://twitter.com/#!/timothymichalak/status/1093978214676992005" TargetMode="External" /><Relationship Id="rId624" Type="http://schemas.openxmlformats.org/officeDocument/2006/relationships/hyperlink" Target="https://twitter.com/#!/fbafy/status/1094157183107903488" TargetMode="External" /><Relationship Id="rId625" Type="http://schemas.openxmlformats.org/officeDocument/2006/relationships/hyperlink" Target="https://twitter.com/#!/upperphi/status/1094212668968353799" TargetMode="External" /><Relationship Id="rId626" Type="http://schemas.openxmlformats.org/officeDocument/2006/relationships/hyperlink" Target="https://twitter.com/#!/kakhassan/status/1094248133897437184" TargetMode="External" /><Relationship Id="rId627" Type="http://schemas.openxmlformats.org/officeDocument/2006/relationships/hyperlink" Target="https://twitter.com/#!/thepresidar/status/1094260605085798400" TargetMode="External" /><Relationship Id="rId628" Type="http://schemas.openxmlformats.org/officeDocument/2006/relationships/hyperlink" Target="https://twitter.com/#!/ashfaque_s84/status/1094283598532734978" TargetMode="External" /><Relationship Id="rId629" Type="http://schemas.openxmlformats.org/officeDocument/2006/relationships/hyperlink" Target="https://twitter.com/#!/cynthialfrybarg/status/1094307006058393600" TargetMode="External" /><Relationship Id="rId630" Type="http://schemas.openxmlformats.org/officeDocument/2006/relationships/hyperlink" Target="https://twitter.com/#!/zzaprejunior/status/1094367768462397441" TargetMode="External" /><Relationship Id="rId631" Type="http://schemas.openxmlformats.org/officeDocument/2006/relationships/hyperlink" Target="https://twitter.com/#!/drfrances/status/1094379084749160448" TargetMode="External" /><Relationship Id="rId632" Type="http://schemas.openxmlformats.org/officeDocument/2006/relationships/hyperlink" Target="https://twitter.com/#!/meteoviolence/status/1094381768688484354" TargetMode="External" /><Relationship Id="rId633" Type="http://schemas.openxmlformats.org/officeDocument/2006/relationships/hyperlink" Target="https://twitter.com/#!/alisonbuckley/status/1094399900010242048" TargetMode="External" /><Relationship Id="rId634" Type="http://schemas.openxmlformats.org/officeDocument/2006/relationships/hyperlink" Target="https://twitter.com/#!/venomredasia/status/1094442333863522304" TargetMode="External" /><Relationship Id="rId635" Type="http://schemas.openxmlformats.org/officeDocument/2006/relationships/hyperlink" Target="https://twitter.com/#!/justderppp/status/1094442522288373766" TargetMode="External" /><Relationship Id="rId636" Type="http://schemas.openxmlformats.org/officeDocument/2006/relationships/hyperlink" Target="https://twitter.com/#!/mrbeen01/status/1094484986206527490" TargetMode="External" /><Relationship Id="rId637" Type="http://schemas.openxmlformats.org/officeDocument/2006/relationships/hyperlink" Target="https://twitter.com/#!/fairvote/status/1093941701733990400" TargetMode="External" /><Relationship Id="rId638" Type="http://schemas.openxmlformats.org/officeDocument/2006/relationships/hyperlink" Target="https://twitter.com/#!/u3y4bde/status/1094795734581501952" TargetMode="External" /><Relationship Id="rId639" Type="http://schemas.openxmlformats.org/officeDocument/2006/relationships/hyperlink" Target="https://twitter.com/#!/senatorleahy/status/1093509637566066689" TargetMode="External" /><Relationship Id="rId640" Type="http://schemas.openxmlformats.org/officeDocument/2006/relationships/hyperlink" Target="https://twitter.com/#!/bob_outdoor/status/1094802491013619713" TargetMode="External" /><Relationship Id="rId641" Type="http://schemas.openxmlformats.org/officeDocument/2006/relationships/hyperlink" Target="https://twitter.com/#!/stmusil/status/1094734201780359169" TargetMode="External" /><Relationship Id="rId642" Type="http://schemas.openxmlformats.org/officeDocument/2006/relationships/hyperlink" Target="https://twitter.com/#!/stmusil/status/1094862173900222464" TargetMode="External" /><Relationship Id="rId643" Type="http://schemas.openxmlformats.org/officeDocument/2006/relationships/hyperlink" Target="https://twitter.com/#!/bgronas/status/1093838056996720642" TargetMode="External" /><Relationship Id="rId644" Type="http://schemas.openxmlformats.org/officeDocument/2006/relationships/hyperlink" Target="https://twitter.com/#!/zztony/status/1094995283929378818" TargetMode="External" /><Relationship Id="rId645" Type="http://schemas.openxmlformats.org/officeDocument/2006/relationships/hyperlink" Target="https://twitter.com/#!/bipulsinha/status/1095344693179645952" TargetMode="External" /><Relationship Id="rId646" Type="http://schemas.openxmlformats.org/officeDocument/2006/relationships/hyperlink" Target="https://twitter.com/#!/bluemedora/status/1095376008159551488" TargetMode="External" /><Relationship Id="rId647" Type="http://schemas.openxmlformats.org/officeDocument/2006/relationships/hyperlink" Target="https://twitter.com/#!/jasontolu/status/1095378602869153792" TargetMode="External" /><Relationship Id="rId648" Type="http://schemas.openxmlformats.org/officeDocument/2006/relationships/hyperlink" Target="https://twitter.com/#!/billhegeman/status/1095390882709336064" TargetMode="External" /><Relationship Id="rId649" Type="http://schemas.openxmlformats.org/officeDocument/2006/relationships/hyperlink" Target="https://twitter.com/#!/tamihalcomb/status/1095391212549206016" TargetMode="External" /><Relationship Id="rId650" Type="http://schemas.openxmlformats.org/officeDocument/2006/relationships/hyperlink" Target="https://twitter.com/#!/alxjalmeida/status/1095393491335688194" TargetMode="External" /><Relationship Id="rId651" Type="http://schemas.openxmlformats.org/officeDocument/2006/relationships/hyperlink" Target="https://twitter.com/#!/longfellowjean/status/1095393787029979136" TargetMode="External" /><Relationship Id="rId652" Type="http://schemas.openxmlformats.org/officeDocument/2006/relationships/hyperlink" Target="https://twitter.com/#!/eledyard/status/1095393829723799552" TargetMode="External" /><Relationship Id="rId653" Type="http://schemas.openxmlformats.org/officeDocument/2006/relationships/hyperlink" Target="https://twitter.com/#!/ssteidle6/status/1095393949668143104" TargetMode="External" /><Relationship Id="rId654" Type="http://schemas.openxmlformats.org/officeDocument/2006/relationships/hyperlink" Target="https://twitter.com/#!/katceccotti/status/1095394039451582464" TargetMode="External" /><Relationship Id="rId655" Type="http://schemas.openxmlformats.org/officeDocument/2006/relationships/hyperlink" Target="https://twitter.com/#!/dardyer/status/1095394086348091392" TargetMode="External" /><Relationship Id="rId656" Type="http://schemas.openxmlformats.org/officeDocument/2006/relationships/hyperlink" Target="https://twitter.com/#!/sexygirl798/status/1095394739501916162" TargetMode="External" /><Relationship Id="rId657" Type="http://schemas.openxmlformats.org/officeDocument/2006/relationships/hyperlink" Target="https://twitter.com/#!/rteest42/status/1095395164221259776" TargetMode="External" /><Relationship Id="rId658" Type="http://schemas.openxmlformats.org/officeDocument/2006/relationships/hyperlink" Target="https://twitter.com/#!/tinamorphis/status/1095395694561644544" TargetMode="External" /><Relationship Id="rId659" Type="http://schemas.openxmlformats.org/officeDocument/2006/relationships/hyperlink" Target="https://twitter.com/#!/black_cat46/status/1095396024158425090" TargetMode="External" /><Relationship Id="rId660" Type="http://schemas.openxmlformats.org/officeDocument/2006/relationships/hyperlink" Target="https://twitter.com/#!/therealbigdiehl/status/1095396218576879616" TargetMode="External" /><Relationship Id="rId661" Type="http://schemas.openxmlformats.org/officeDocument/2006/relationships/hyperlink" Target="https://twitter.com/#!/morganarae/status/1095396261463699456" TargetMode="External" /><Relationship Id="rId662" Type="http://schemas.openxmlformats.org/officeDocument/2006/relationships/hyperlink" Target="https://twitter.com/#!/jets21027/status/1095396429634461698" TargetMode="External" /><Relationship Id="rId663" Type="http://schemas.openxmlformats.org/officeDocument/2006/relationships/hyperlink" Target="https://twitter.com/#!/katestewartacts/status/1095396923765272576" TargetMode="External" /><Relationship Id="rId664" Type="http://schemas.openxmlformats.org/officeDocument/2006/relationships/hyperlink" Target="https://twitter.com/#!/seajay603/status/1095398027374792707" TargetMode="External" /><Relationship Id="rId665" Type="http://schemas.openxmlformats.org/officeDocument/2006/relationships/hyperlink" Target="https://twitter.com/#!/emilyiwan/status/1095398779979587584" TargetMode="External" /><Relationship Id="rId666" Type="http://schemas.openxmlformats.org/officeDocument/2006/relationships/hyperlink" Target="https://twitter.com/#!/scorpionqueentx/status/1095399292557238272" TargetMode="External" /><Relationship Id="rId667" Type="http://schemas.openxmlformats.org/officeDocument/2006/relationships/hyperlink" Target="https://twitter.com/#!/sandysnoble63/status/1095399635286401026" TargetMode="External" /><Relationship Id="rId668" Type="http://schemas.openxmlformats.org/officeDocument/2006/relationships/hyperlink" Target="https://twitter.com/#!/freeandclear1/status/1095401447527567360" TargetMode="External" /><Relationship Id="rId669" Type="http://schemas.openxmlformats.org/officeDocument/2006/relationships/hyperlink" Target="https://twitter.com/#!/mbmarbon/status/1095402067093524480" TargetMode="External" /><Relationship Id="rId670" Type="http://schemas.openxmlformats.org/officeDocument/2006/relationships/hyperlink" Target="https://twitter.com/#!/ememwilson123/status/1095402541498724358" TargetMode="External" /><Relationship Id="rId671" Type="http://schemas.openxmlformats.org/officeDocument/2006/relationships/hyperlink" Target="https://twitter.com/#!/markwwilsonmd/status/1095405138133639169" TargetMode="External" /><Relationship Id="rId672" Type="http://schemas.openxmlformats.org/officeDocument/2006/relationships/hyperlink" Target="https://twitter.com/#!/melanielybarger/status/1095405191015337989" TargetMode="External" /><Relationship Id="rId673" Type="http://schemas.openxmlformats.org/officeDocument/2006/relationships/hyperlink" Target="https://twitter.com/#!/nestedhome/status/1095406977239445505" TargetMode="External" /><Relationship Id="rId674" Type="http://schemas.openxmlformats.org/officeDocument/2006/relationships/hyperlink" Target="https://twitter.com/#!/greyspacecadet/status/1095407128905506816" TargetMode="External" /><Relationship Id="rId675" Type="http://schemas.openxmlformats.org/officeDocument/2006/relationships/hyperlink" Target="https://twitter.com/#!/bessie_kate/status/1095411002571743233" TargetMode="External" /><Relationship Id="rId676" Type="http://schemas.openxmlformats.org/officeDocument/2006/relationships/hyperlink" Target="https://twitter.com/#!/mricodad/status/1095421087893123075" TargetMode="External" /><Relationship Id="rId677" Type="http://schemas.openxmlformats.org/officeDocument/2006/relationships/hyperlink" Target="https://twitter.com/#!/paulacobia/status/1095421762219753478" TargetMode="External" /><Relationship Id="rId678" Type="http://schemas.openxmlformats.org/officeDocument/2006/relationships/hyperlink" Target="https://twitter.com/#!/mosesdiditbest/status/1095426650106400768" TargetMode="External" /><Relationship Id="rId679" Type="http://schemas.openxmlformats.org/officeDocument/2006/relationships/hyperlink" Target="https://twitter.com/#!/drbbaz/status/1095433163650682880" TargetMode="External" /><Relationship Id="rId680" Type="http://schemas.openxmlformats.org/officeDocument/2006/relationships/hyperlink" Target="https://twitter.com/#!/kimberley_yurk/status/1095435427408941057" TargetMode="External" /><Relationship Id="rId681" Type="http://schemas.openxmlformats.org/officeDocument/2006/relationships/hyperlink" Target="https://twitter.com/#!/sherrysmolders/status/1095443774384173056" TargetMode="External" /><Relationship Id="rId682" Type="http://schemas.openxmlformats.org/officeDocument/2006/relationships/hyperlink" Target="https://twitter.com/#!/seller11/status/1095447594644488194" TargetMode="External" /><Relationship Id="rId683" Type="http://schemas.openxmlformats.org/officeDocument/2006/relationships/hyperlink" Target="https://twitter.com/#!/gordymitchell/status/1095448090402729985" TargetMode="External" /><Relationship Id="rId684" Type="http://schemas.openxmlformats.org/officeDocument/2006/relationships/hyperlink" Target="https://twitter.com/#!/ahheffron/status/1095458815888314370" TargetMode="External" /><Relationship Id="rId685" Type="http://schemas.openxmlformats.org/officeDocument/2006/relationships/hyperlink" Target="https://twitter.com/#!/vrealizeops/status/1095367009729163264" TargetMode="External" /><Relationship Id="rId686" Type="http://schemas.openxmlformats.org/officeDocument/2006/relationships/hyperlink" Target="https://twitter.com/#!/simon2all/status/1095461692111081472" TargetMode="External" /><Relationship Id="rId687" Type="http://schemas.openxmlformats.org/officeDocument/2006/relationships/hyperlink" Target="https://twitter.com/#!/vrealizeops/status/1093690893062885376" TargetMode="External" /><Relationship Id="rId688" Type="http://schemas.openxmlformats.org/officeDocument/2006/relationships/hyperlink" Target="https://twitter.com/#!/vabvox/status/1095393560717918209" TargetMode="External" /><Relationship Id="rId689" Type="http://schemas.openxmlformats.org/officeDocument/2006/relationships/hyperlink" Target="https://twitter.com/#!/drennonkay/status/1095483655709962241" TargetMode="External" /><Relationship Id="rId690" Type="http://schemas.openxmlformats.org/officeDocument/2006/relationships/hyperlink" Target="https://twitter.com/#!/tatiannemotab/status/1095514834752409600" TargetMode="External" /><Relationship Id="rId691" Type="http://schemas.openxmlformats.org/officeDocument/2006/relationships/hyperlink" Target="https://twitter.com/#!/pathak_anay/status/1095527317193973760" TargetMode="External" /><Relationship Id="rId692" Type="http://schemas.openxmlformats.org/officeDocument/2006/relationships/hyperlink" Target="https://twitter.com/#!/pathak_anay/status/1095637774756122624" TargetMode="External" /><Relationship Id="rId693" Type="http://schemas.openxmlformats.org/officeDocument/2006/relationships/hyperlink" Target="https://twitter.com/#!/daveboxum/status/1095704149256228866" TargetMode="External" /><Relationship Id="rId694" Type="http://schemas.openxmlformats.org/officeDocument/2006/relationships/hyperlink" Target="https://twitter.com/#!/dakotacountymn/status/1095705905889492993" TargetMode="External" /><Relationship Id="rId695" Type="http://schemas.openxmlformats.org/officeDocument/2006/relationships/hyperlink" Target="https://twitter.com/#!/cityofighmn/status/1095725468546990080" TargetMode="External" /><Relationship Id="rId696" Type="http://schemas.openxmlformats.org/officeDocument/2006/relationships/hyperlink" Target="https://twitter.com/#!/cityofighmn/status/1095725491393359878" TargetMode="External" /><Relationship Id="rId697" Type="http://schemas.openxmlformats.org/officeDocument/2006/relationships/hyperlink" Target="https://twitter.com/#!/cityofighmn/status/1095725855156912128" TargetMode="External" /><Relationship Id="rId698" Type="http://schemas.openxmlformats.org/officeDocument/2006/relationships/hyperlink" Target="https://twitter.com/#!/craigotto2/status/1095737325588344832" TargetMode="External" /><Relationship Id="rId699" Type="http://schemas.openxmlformats.org/officeDocument/2006/relationships/hyperlink" Target="https://twitter.com/#!/nickjcturner/status/1095741215910309890" TargetMode="External" /><Relationship Id="rId700" Type="http://schemas.openxmlformats.org/officeDocument/2006/relationships/hyperlink" Target="https://twitter.com/#!/imaycom11/status/1095749234387836930" TargetMode="External" /><Relationship Id="rId701" Type="http://schemas.openxmlformats.org/officeDocument/2006/relationships/hyperlink" Target="https://twitter.com/#!/visresassn/status/1095758438552997893" TargetMode="External" /><Relationship Id="rId702" Type="http://schemas.openxmlformats.org/officeDocument/2006/relationships/hyperlink" Target="https://twitter.com/#!/ericwolfson/status/368807208810606592" TargetMode="External" /><Relationship Id="rId703" Type="http://schemas.openxmlformats.org/officeDocument/2006/relationships/hyperlink" Target="https://twitter.com/#!/a7160957/status/1095779886466162694" TargetMode="External" /><Relationship Id="rId704" Type="http://schemas.openxmlformats.org/officeDocument/2006/relationships/hyperlink" Target="https://twitter.com/#!/zmilleson/status/1095781635478433792" TargetMode="External" /><Relationship Id="rId705" Type="http://schemas.openxmlformats.org/officeDocument/2006/relationships/hyperlink" Target="https://twitter.com/#!/thinkaheadit/status/1095782784558346264" TargetMode="External" /><Relationship Id="rId706" Type="http://schemas.openxmlformats.org/officeDocument/2006/relationships/hyperlink" Target="https://twitter.com/#!/walker_fran/status/1095792535367282688" TargetMode="External" /><Relationship Id="rId707" Type="http://schemas.openxmlformats.org/officeDocument/2006/relationships/hyperlink" Target="https://twitter.com/#!/_davidteague/status/1095795257042710534" TargetMode="External" /><Relationship Id="rId708" Type="http://schemas.openxmlformats.org/officeDocument/2006/relationships/hyperlink" Target="https://twitter.com/#!/omi_082/status/1095802050611425280" TargetMode="External" /><Relationship Id="rId709" Type="http://schemas.openxmlformats.org/officeDocument/2006/relationships/hyperlink" Target="https://twitter.com/#!/acab2006/status/1095803188551262211" TargetMode="External" /><Relationship Id="rId710" Type="http://schemas.openxmlformats.org/officeDocument/2006/relationships/hyperlink" Target="https://twitter.com/#!/frankschwaak/status/1095821040775766018" TargetMode="External" /><Relationship Id="rId711" Type="http://schemas.openxmlformats.org/officeDocument/2006/relationships/hyperlink" Target="https://twitter.com/#!/eaganpolice/status/1095720760298090496" TargetMode="External" /><Relationship Id="rId712" Type="http://schemas.openxmlformats.org/officeDocument/2006/relationships/hyperlink" Target="https://twitter.com/#!/jenniferpeery3/status/1095809551180259328" TargetMode="External" /><Relationship Id="rId713" Type="http://schemas.openxmlformats.org/officeDocument/2006/relationships/hyperlink" Target="https://twitter.com/#!/eaganpolice/status/1095782223226253322" TargetMode="External" /><Relationship Id="rId714" Type="http://schemas.openxmlformats.org/officeDocument/2006/relationships/hyperlink" Target="https://twitter.com/#!/chisagocountyso/status/1095751811334631426" TargetMode="External" /><Relationship Id="rId715" Type="http://schemas.openxmlformats.org/officeDocument/2006/relationships/hyperlink" Target="https://twitter.com/#!/eaganpolice/status/1095702206593097735" TargetMode="External" /><Relationship Id="rId716" Type="http://schemas.openxmlformats.org/officeDocument/2006/relationships/hyperlink" Target="https://twitter.com/#!/eaganpolice/status/1095727461919277057" TargetMode="External" /><Relationship Id="rId717" Type="http://schemas.openxmlformats.org/officeDocument/2006/relationships/hyperlink" Target="https://twitter.com/#!/eaganpolice/status/1095740688317247495" TargetMode="External" /><Relationship Id="rId718" Type="http://schemas.openxmlformats.org/officeDocument/2006/relationships/hyperlink" Target="https://twitter.com/#!/eaganpolice/status/1095750642780516352" TargetMode="External" /><Relationship Id="rId719" Type="http://schemas.openxmlformats.org/officeDocument/2006/relationships/hyperlink" Target="https://twitter.com/#!/eaganpolice/status/1095770743705608192" TargetMode="External" /><Relationship Id="rId720" Type="http://schemas.openxmlformats.org/officeDocument/2006/relationships/hyperlink" Target="https://twitter.com/#!/eaganpolice/status/1095794565167099905" TargetMode="External" /><Relationship Id="rId721" Type="http://schemas.openxmlformats.org/officeDocument/2006/relationships/hyperlink" Target="https://twitter.com/#!/eaganpolice/status/1095801316960624646" TargetMode="External" /><Relationship Id="rId722" Type="http://schemas.openxmlformats.org/officeDocument/2006/relationships/hyperlink" Target="https://twitter.com/#!/eaganpolice/status/1095827307569254401" TargetMode="External" /><Relationship Id="rId723" Type="http://schemas.openxmlformats.org/officeDocument/2006/relationships/hyperlink" Target="https://twitter.com/#!/andyashby1/status/1095827825427402753" TargetMode="External" /><Relationship Id="rId724" Type="http://schemas.openxmlformats.org/officeDocument/2006/relationships/hyperlink" Target="https://twitter.com/#!/cliffdepuy/status/1095404138689523712" TargetMode="External" /><Relationship Id="rId725" Type="http://schemas.openxmlformats.org/officeDocument/2006/relationships/hyperlink" Target="https://twitter.com/#!/cliffdepuy/status/1095832933640810496" TargetMode="External" /><Relationship Id="rId726" Type="http://schemas.openxmlformats.org/officeDocument/2006/relationships/hyperlink" Target="https://twitter.com/#!/orchestrateme/status/1095845133432565760" TargetMode="External" /><Relationship Id="rId727" Type="http://schemas.openxmlformats.org/officeDocument/2006/relationships/hyperlink" Target="https://twitter.com/#!/orchestrateme/status/1095392212081405952" TargetMode="External" /><Relationship Id="rId728" Type="http://schemas.openxmlformats.org/officeDocument/2006/relationships/hyperlink" Target="https://twitter.com/#!/annlee5050/status/1095852771578925056" TargetMode="External" /><Relationship Id="rId729" Type="http://schemas.openxmlformats.org/officeDocument/2006/relationships/hyperlink" Target="https://twitter.com/#!/manuelm_it/status/1095862250911412225" TargetMode="External" /><Relationship Id="rId730" Type="http://schemas.openxmlformats.org/officeDocument/2006/relationships/hyperlink" Target="https://twitter.com/#!/tsiefferman/status/1095922330524700674" TargetMode="External" /><Relationship Id="rId731" Type="http://schemas.openxmlformats.org/officeDocument/2006/relationships/hyperlink" Target="https://twitter.com/#!/lnofzinger/status/1095953726949322753" TargetMode="External" /><Relationship Id="rId732" Type="http://schemas.openxmlformats.org/officeDocument/2006/relationships/hyperlink" Target="https://twitter.com/#!/vinithmenon28/status/1095994260132937728" TargetMode="External" /><Relationship Id="rId733" Type="http://schemas.openxmlformats.org/officeDocument/2006/relationships/hyperlink" Target="https://twitter.com/#!/mandivs/status/1094683816139153410" TargetMode="External" /><Relationship Id="rId734" Type="http://schemas.openxmlformats.org/officeDocument/2006/relationships/hyperlink" Target="https://twitter.com/#!/mandivs/status/1096025157485907969" TargetMode="External" /><Relationship Id="rId735" Type="http://schemas.openxmlformats.org/officeDocument/2006/relationships/hyperlink" Target="https://twitter.com/#!/vieuxlion3/status/1096028393936691205" TargetMode="External" /><Relationship Id="rId736" Type="http://schemas.openxmlformats.org/officeDocument/2006/relationships/hyperlink" Target="https://twitter.com/#!/articsun1/status/1096045976555409410" TargetMode="External" /><Relationship Id="rId737" Type="http://schemas.openxmlformats.org/officeDocument/2006/relationships/hyperlink" Target="https://twitter.com/#!/javanhamiltontv/status/1096046195267522560" TargetMode="External" /><Relationship Id="rId738" Type="http://schemas.openxmlformats.org/officeDocument/2006/relationships/hyperlink" Target="https://twitter.com/#!/fiyadup/status/1096049769498046464" TargetMode="External" /><Relationship Id="rId739" Type="http://schemas.openxmlformats.org/officeDocument/2006/relationships/hyperlink" Target="https://twitter.com/#!/lucius4justice/status/1096055278313836546" TargetMode="External" /><Relationship Id="rId740" Type="http://schemas.openxmlformats.org/officeDocument/2006/relationships/hyperlink" Target="https://twitter.com/#!/johan_twit_82/status/1096061421320851456" TargetMode="External" /><Relationship Id="rId741" Type="http://schemas.openxmlformats.org/officeDocument/2006/relationships/hyperlink" Target="https://twitter.com/#!/sovlabs/status/1096080248259731462" TargetMode="External" /><Relationship Id="rId742" Type="http://schemas.openxmlformats.org/officeDocument/2006/relationships/hyperlink" Target="https://twitter.com/#!/lostmapletx/status/1096080500668678144" TargetMode="External" /><Relationship Id="rId743" Type="http://schemas.openxmlformats.org/officeDocument/2006/relationships/hyperlink" Target="https://twitter.com/#!/camhaight/status/1096090212092993536" TargetMode="External" /><Relationship Id="rId744" Type="http://schemas.openxmlformats.org/officeDocument/2006/relationships/hyperlink" Target="https://twitter.com/#!/vmwarecloudmgmt/status/1092939126842650624" TargetMode="External" /><Relationship Id="rId745" Type="http://schemas.openxmlformats.org/officeDocument/2006/relationships/hyperlink" Target="https://twitter.com/#!/vmwarecloudmgmt/status/1096115679579627520" TargetMode="External" /><Relationship Id="rId746" Type="http://schemas.openxmlformats.org/officeDocument/2006/relationships/hyperlink" Target="https://twitter.com/#!/vmwarecloudmgmt/status/1096115696050683904" TargetMode="External" /><Relationship Id="rId747" Type="http://schemas.openxmlformats.org/officeDocument/2006/relationships/hyperlink" Target="https://twitter.com/#!/plooger/status/1096166728428650498" TargetMode="External" /><Relationship Id="rId748" Type="http://schemas.openxmlformats.org/officeDocument/2006/relationships/hyperlink" Target="https://twitter.com/#!/taehwalee/status/1096170672642879489" TargetMode="External" /><Relationship Id="rId749" Type="http://schemas.openxmlformats.org/officeDocument/2006/relationships/hyperlink" Target="https://twitter.com/#!/vivalavoices/status/1096192073672392705" TargetMode="External" /><Relationship Id="rId750" Type="http://schemas.openxmlformats.org/officeDocument/2006/relationships/hyperlink" Target="https://twitter.com/#!/dechainelouv/status/1094030470394925056" TargetMode="External" /><Relationship Id="rId751" Type="http://schemas.openxmlformats.org/officeDocument/2006/relationships/hyperlink" Target="https://twitter.com/#!/dechainelouv/status/1094641606039343105" TargetMode="External" /><Relationship Id="rId752" Type="http://schemas.openxmlformats.org/officeDocument/2006/relationships/hyperlink" Target="https://twitter.com/#!/dechainelouv/status/1094966881763688448" TargetMode="External" /><Relationship Id="rId753" Type="http://schemas.openxmlformats.org/officeDocument/2006/relationships/hyperlink" Target="https://twitter.com/#!/dechainelouv/status/1096192084523081730" TargetMode="External" /><Relationship Id="rId754" Type="http://schemas.openxmlformats.org/officeDocument/2006/relationships/hyperlink" Target="https://twitter.com/#!/itsysrich/status/1096231831412920320" TargetMode="External" /><Relationship Id="rId755" Type="http://schemas.openxmlformats.org/officeDocument/2006/relationships/hyperlink" Target="https://twitter.com/#!/fjhettinga/status/1096337893646364672" TargetMode="External" /><Relationship Id="rId756" Type="http://schemas.openxmlformats.org/officeDocument/2006/relationships/hyperlink" Target="https://twitter.com/#!/vmbaggum/status/1096399850718015488" TargetMode="External" /><Relationship Id="rId757" Type="http://schemas.openxmlformats.org/officeDocument/2006/relationships/hyperlink" Target="https://twitter.com/#!/ekrejci/status/1096006740531908613" TargetMode="External" /><Relationship Id="rId758" Type="http://schemas.openxmlformats.org/officeDocument/2006/relationships/hyperlink" Target="https://twitter.com/#!/bdgolf1/status/1096452506496815105" TargetMode="External" /><Relationship Id="rId759" Type="http://schemas.openxmlformats.org/officeDocument/2006/relationships/hyperlink" Target="https://twitter.com/#!/derrelldurrett/status/1096463670740103168" TargetMode="External" /><Relationship Id="rId760" Type="http://schemas.openxmlformats.org/officeDocument/2006/relationships/hyperlink" Target="https://twitter.com/#!/lolosube/status/1096475271618879488" TargetMode="External" /><Relationship Id="rId761" Type="http://schemas.openxmlformats.org/officeDocument/2006/relationships/hyperlink" Target="https://twitter.com/#!/rcu001/status/1096475648376401922" TargetMode="External" /><Relationship Id="rId762" Type="http://schemas.openxmlformats.org/officeDocument/2006/relationships/hyperlink" Target="https://twitter.com/#!/josecavalheri/status/1096484924654321665" TargetMode="External" /><Relationship Id="rId763" Type="http://schemas.openxmlformats.org/officeDocument/2006/relationships/hyperlink" Target="https://twitter.com/#!/cre8cre9/status/1096492897195773952" TargetMode="External" /><Relationship Id="rId764" Type="http://schemas.openxmlformats.org/officeDocument/2006/relationships/hyperlink" Target="https://twitter.com/#!/osseopd/status/1096502727180500992" TargetMode="External" /><Relationship Id="rId765" Type="http://schemas.openxmlformats.org/officeDocument/2006/relationships/hyperlink" Target="https://twitter.com/#!/ighpdmn/status/1095724565051949056" TargetMode="External" /><Relationship Id="rId766" Type="http://schemas.openxmlformats.org/officeDocument/2006/relationships/hyperlink" Target="https://twitter.com/#!/ighpdmn/status/1095725328000081921" TargetMode="External" /><Relationship Id="rId767" Type="http://schemas.openxmlformats.org/officeDocument/2006/relationships/hyperlink" Target="https://twitter.com/#!/ighpdmn/status/1095725810105925632" TargetMode="External" /><Relationship Id="rId768" Type="http://schemas.openxmlformats.org/officeDocument/2006/relationships/hyperlink" Target="https://twitter.com/#!/ighpdmn/status/1095726307831369730" TargetMode="External" /><Relationship Id="rId769" Type="http://schemas.openxmlformats.org/officeDocument/2006/relationships/hyperlink" Target="https://twitter.com/#!/ighpdmn/status/1095734986144206848" TargetMode="External" /><Relationship Id="rId770" Type="http://schemas.openxmlformats.org/officeDocument/2006/relationships/hyperlink" Target="https://twitter.com/#!/ighpdmn/status/1095768472112513024" TargetMode="External" /><Relationship Id="rId771" Type="http://schemas.openxmlformats.org/officeDocument/2006/relationships/hyperlink" Target="https://twitter.com/#!/ighpdmn/status/1095791966753828867" TargetMode="External" /><Relationship Id="rId772" Type="http://schemas.openxmlformats.org/officeDocument/2006/relationships/hyperlink" Target="https://twitter.com/#!/ighpdmn/status/1095818261789323269" TargetMode="External" /><Relationship Id="rId773" Type="http://schemas.openxmlformats.org/officeDocument/2006/relationships/hyperlink" Target="https://twitter.com/#!/champlinlive/status/1096505951979560960" TargetMode="External" /><Relationship Id="rId774" Type="http://schemas.openxmlformats.org/officeDocument/2006/relationships/hyperlink" Target="https://twitter.com/#!/trextrip/status/1096514415061594112" TargetMode="External" /><Relationship Id="rId775" Type="http://schemas.openxmlformats.org/officeDocument/2006/relationships/hyperlink" Target="https://twitter.com/#!/bullmarketmaddy/status/1096515703488897027" TargetMode="External" /><Relationship Id="rId776" Type="http://schemas.openxmlformats.org/officeDocument/2006/relationships/hyperlink" Target="https://twitter.com/#!/jenrobertson2o2/status/1096542524854976512" TargetMode="External" /><Relationship Id="rId777" Type="http://schemas.openxmlformats.org/officeDocument/2006/relationships/hyperlink" Target="https://twitter.com/#!/williesband/status/759096766138507264" TargetMode="External" /><Relationship Id="rId778" Type="http://schemas.openxmlformats.org/officeDocument/2006/relationships/hyperlink" Target="https://twitter.com/#!/williesband/status/1096591403608625152" TargetMode="External" /><Relationship Id="rId779" Type="http://schemas.openxmlformats.org/officeDocument/2006/relationships/hyperlink" Target="https://twitter.com/#!/chancewilliams/status/1096593503780462593" TargetMode="External" /><Relationship Id="rId780" Type="http://schemas.openxmlformats.org/officeDocument/2006/relationships/hyperlink" Target="https://twitter.com/#!/1aptenok/status/1096683275572076544" TargetMode="External" /><Relationship Id="rId781" Type="http://schemas.openxmlformats.org/officeDocument/2006/relationships/hyperlink" Target="https://twitter.com/#!/cdelbosc/status/1096709179375534081" TargetMode="External" /><Relationship Id="rId782" Type="http://schemas.openxmlformats.org/officeDocument/2006/relationships/hyperlink" Target="https://twitter.com/#!/kherriage/status/1092901716654211072" TargetMode="External" /><Relationship Id="rId783" Type="http://schemas.openxmlformats.org/officeDocument/2006/relationships/hyperlink" Target="https://twitter.com/#!/kherriage/status/1096514218256404481" TargetMode="External" /><Relationship Id="rId784" Type="http://schemas.openxmlformats.org/officeDocument/2006/relationships/hyperlink" Target="https://twitter.com/#!/kherriage/status/1096518213570125826" TargetMode="External" /><Relationship Id="rId785" Type="http://schemas.openxmlformats.org/officeDocument/2006/relationships/hyperlink" Target="https://twitter.com/#!/biggreencandle/status/1096715108003270656" TargetMode="External" /><Relationship Id="rId786" Type="http://schemas.openxmlformats.org/officeDocument/2006/relationships/hyperlink" Target="https://twitter.com/#!/roxanemody/status/1095404553271459845" TargetMode="External" /><Relationship Id="rId787" Type="http://schemas.openxmlformats.org/officeDocument/2006/relationships/hyperlink" Target="https://twitter.com/#!/gersongn/status/1095822463185928194" TargetMode="External" /><Relationship Id="rId788" Type="http://schemas.openxmlformats.org/officeDocument/2006/relationships/hyperlink" Target="https://twitter.com/#!/gersongn/status/1096719259542175745" TargetMode="External" /><Relationship Id="rId789" Type="http://schemas.openxmlformats.org/officeDocument/2006/relationships/hyperlink" Target="https://twitter.com/#!/santchiweb/status/1093665784025571329" TargetMode="External" /><Relationship Id="rId790" Type="http://schemas.openxmlformats.org/officeDocument/2006/relationships/hyperlink" Target="https://twitter.com/#!/dpryor22/status/1095378366381899777" TargetMode="External" /><Relationship Id="rId791" Type="http://schemas.openxmlformats.org/officeDocument/2006/relationships/hyperlink" Target="https://twitter.com/#!/santchiweb/status/1095637917622566912" TargetMode="External" /><Relationship Id="rId792" Type="http://schemas.openxmlformats.org/officeDocument/2006/relationships/hyperlink" Target="https://twitter.com/#!/santchiweb/status/1096719467281829888" TargetMode="External" /><Relationship Id="rId793" Type="http://schemas.openxmlformats.org/officeDocument/2006/relationships/hyperlink" Target="https://twitter.com/#!/sbingcb/status/778047540142931968" TargetMode="External" /><Relationship Id="rId794" Type="http://schemas.openxmlformats.org/officeDocument/2006/relationships/hyperlink" Target="https://twitter.com/#!/ashot_/status/1096757271596548097" TargetMode="External" /><Relationship Id="rId795" Type="http://schemas.openxmlformats.org/officeDocument/2006/relationships/hyperlink" Target="https://twitter.com/#!/lwvtexas/status/1092777084894748672" TargetMode="External" /><Relationship Id="rId796" Type="http://schemas.openxmlformats.org/officeDocument/2006/relationships/hyperlink" Target="https://twitter.com/#!/lwvtexas/status/1093854602875817986" TargetMode="External" /><Relationship Id="rId797" Type="http://schemas.openxmlformats.org/officeDocument/2006/relationships/hyperlink" Target="https://twitter.com/#!/lwvtexas/status/1092868439746723840" TargetMode="External" /><Relationship Id="rId798" Type="http://schemas.openxmlformats.org/officeDocument/2006/relationships/hyperlink" Target="https://twitter.com/#!/lwvtexas/status/1095844808139161602" TargetMode="External" /><Relationship Id="rId799" Type="http://schemas.openxmlformats.org/officeDocument/2006/relationships/hyperlink" Target="https://twitter.com/#!/lwvtexas/status/1096469434301067264" TargetMode="External" /><Relationship Id="rId800" Type="http://schemas.openxmlformats.org/officeDocument/2006/relationships/hyperlink" Target="https://twitter.com/#!/lwvtexas/status/1096788922439516160" TargetMode="External" /><Relationship Id="rId801" Type="http://schemas.openxmlformats.org/officeDocument/2006/relationships/hyperlink" Target="https://twitter.com/#!/lyntilla/status/1096789212718866432" TargetMode="External" /><Relationship Id="rId802" Type="http://schemas.openxmlformats.org/officeDocument/2006/relationships/hyperlink" Target="https://twitter.com/#!/figgron/status/1096817198922903554" TargetMode="External" /><Relationship Id="rId803" Type="http://schemas.openxmlformats.org/officeDocument/2006/relationships/hyperlink" Target="https://twitter.com/#!/hagantabatha/status/1096817280741228546" TargetMode="External" /><Relationship Id="rId804" Type="http://schemas.openxmlformats.org/officeDocument/2006/relationships/hyperlink" Target="https://twitter.com/#!/mrsfunnypants/status/1096758905106059264" TargetMode="External" /><Relationship Id="rId805" Type="http://schemas.openxmlformats.org/officeDocument/2006/relationships/hyperlink" Target="https://twitter.com/#!/mrsfunnypants/status/1096818303803293701" TargetMode="External" /><Relationship Id="rId806" Type="http://schemas.openxmlformats.org/officeDocument/2006/relationships/hyperlink" Target="https://twitter.com/#!/mgarcia1701/status/1096822091922329600" TargetMode="External" /><Relationship Id="rId807" Type="http://schemas.openxmlformats.org/officeDocument/2006/relationships/hyperlink" Target="https://twitter.com/#!/chopperguy05/status/1096822385943199746" TargetMode="External" /><Relationship Id="rId808" Type="http://schemas.openxmlformats.org/officeDocument/2006/relationships/hyperlink" Target="https://twitter.com/#!/pandafreakak/status/1096866780721537024" TargetMode="External" /><Relationship Id="rId809" Type="http://schemas.openxmlformats.org/officeDocument/2006/relationships/hyperlink" Target="https://twitter.com/#!/philyaccino/status/1096059025601581056" TargetMode="External" /><Relationship Id="rId810" Type="http://schemas.openxmlformats.org/officeDocument/2006/relationships/hyperlink" Target="https://twitter.com/#!/philyaccino/status/1096871778851454977" TargetMode="External" /><Relationship Id="rId811" Type="http://schemas.openxmlformats.org/officeDocument/2006/relationships/hyperlink" Target="https://twitter.com/#!/philyaccino/status/1096872427215380481" TargetMode="External" /><Relationship Id="rId812" Type="http://schemas.openxmlformats.org/officeDocument/2006/relationships/hyperlink" Target="https://twitter.com/#!/margaret_aduffy/status/1096929051556622336" TargetMode="External" /><Relationship Id="rId813" Type="http://schemas.openxmlformats.org/officeDocument/2006/relationships/hyperlink" Target="https://twitter.com/#!/wstonym/status/1096997393885732864" TargetMode="External" /><Relationship Id="rId814" Type="http://schemas.openxmlformats.org/officeDocument/2006/relationships/hyperlink" Target="https://twitter.com/#!/huberw/status/1097037962301317120" TargetMode="External" /><Relationship Id="rId815" Type="http://schemas.openxmlformats.org/officeDocument/2006/relationships/hyperlink" Target="https://twitter.com/#!/adjordan/status/896267491323691008" TargetMode="External" /><Relationship Id="rId816" Type="http://schemas.openxmlformats.org/officeDocument/2006/relationships/hyperlink" Target="https://twitter.com/#!/seoraiziri/status/1097064043657990144" TargetMode="External" /><Relationship Id="rId817" Type="http://schemas.openxmlformats.org/officeDocument/2006/relationships/hyperlink" Target="https://twitter.com/#!/wyomingpd/status/1097034221602906112" TargetMode="External" /><Relationship Id="rId818" Type="http://schemas.openxmlformats.org/officeDocument/2006/relationships/hyperlink" Target="https://twitter.com/#!/vipmediaevent/status/1097125291233816576" TargetMode="External" /><Relationship Id="rId819" Type="http://schemas.openxmlformats.org/officeDocument/2006/relationships/hyperlink" Target="https://twitter.com/#!/stanthonypolice/status/1096816838015664131" TargetMode="External" /><Relationship Id="rId820" Type="http://schemas.openxmlformats.org/officeDocument/2006/relationships/hyperlink" Target="https://twitter.com/#!/mncopsvra/status/1096825874094145541" TargetMode="External" /><Relationship Id="rId821" Type="http://schemas.openxmlformats.org/officeDocument/2006/relationships/hyperlink" Target="https://twitter.com/#!/bluewalkpoconos/status/1096921607346536450" TargetMode="External" /><Relationship Id="rId822" Type="http://schemas.openxmlformats.org/officeDocument/2006/relationships/hyperlink" Target="https://twitter.com/#!/bluewalkpoconos/status/1097144330324754434" TargetMode="External" /><Relationship Id="rId823" Type="http://schemas.openxmlformats.org/officeDocument/2006/relationships/hyperlink" Target="https://twitter.com/#!/thearmoredpig/status/1097144858681069568" TargetMode="External" /><Relationship Id="rId824" Type="http://schemas.openxmlformats.org/officeDocument/2006/relationships/hyperlink" Target="https://twitter.com/#!/anthonychianes1/status/1097188775128645633" TargetMode="External" /><Relationship Id="rId825" Type="http://schemas.openxmlformats.org/officeDocument/2006/relationships/hyperlink" Target="https://twitter.com/#!/sisterdistcasac/status/1096981206288105472" TargetMode="External" /><Relationship Id="rId826" Type="http://schemas.openxmlformats.org/officeDocument/2006/relationships/hyperlink" Target="https://twitter.com/#!/cauleyphyllis/status/1097190050670858240" TargetMode="External" /><Relationship Id="rId827" Type="http://schemas.openxmlformats.org/officeDocument/2006/relationships/hyperlink" Target="https://twitter.com/#!/dataopsman/status/1097245066815406080" TargetMode="External" /><Relationship Id="rId828" Type="http://schemas.openxmlformats.org/officeDocument/2006/relationships/hyperlink" Target="https://twitter.com/#!/o_oweil/status/1093821150738681857" TargetMode="External" /><Relationship Id="rId829" Type="http://schemas.openxmlformats.org/officeDocument/2006/relationships/hyperlink" Target="https://twitter.com/#!/o_oweil/status/1093830126150787072" TargetMode="External" /><Relationship Id="rId830" Type="http://schemas.openxmlformats.org/officeDocument/2006/relationships/hyperlink" Target="https://twitter.com/#!/o_oweil/status/1094868752242479105" TargetMode="External" /><Relationship Id="rId831" Type="http://schemas.openxmlformats.org/officeDocument/2006/relationships/hyperlink" Target="https://twitter.com/#!/o_oweil/status/1095223649588649984" TargetMode="External" /><Relationship Id="rId832" Type="http://schemas.openxmlformats.org/officeDocument/2006/relationships/hyperlink" Target="https://twitter.com/#!/o_oweil/status/1094856953304662016" TargetMode="External" /><Relationship Id="rId833" Type="http://schemas.openxmlformats.org/officeDocument/2006/relationships/hyperlink" Target="https://twitter.com/#!/o_oweil/status/1095461373759361026" TargetMode="External" /><Relationship Id="rId834" Type="http://schemas.openxmlformats.org/officeDocument/2006/relationships/hyperlink" Target="https://twitter.com/#!/o_oweil/status/1095749869568958467" TargetMode="External" /><Relationship Id="rId835" Type="http://schemas.openxmlformats.org/officeDocument/2006/relationships/hyperlink" Target="https://twitter.com/#!/o_oweil/status/1093433389854744581" TargetMode="External" /><Relationship Id="rId836" Type="http://schemas.openxmlformats.org/officeDocument/2006/relationships/hyperlink" Target="https://twitter.com/#!/o_oweil/status/1094187347703418880" TargetMode="External" /><Relationship Id="rId837" Type="http://schemas.openxmlformats.org/officeDocument/2006/relationships/hyperlink" Target="https://twitter.com/#!/o_oweil/status/1094634357661282304" TargetMode="External" /><Relationship Id="rId838" Type="http://schemas.openxmlformats.org/officeDocument/2006/relationships/hyperlink" Target="https://twitter.com/#!/o_oweil/status/1096191583647608833" TargetMode="External" /><Relationship Id="rId839" Type="http://schemas.openxmlformats.org/officeDocument/2006/relationships/hyperlink" Target="https://twitter.com/#!/o_oweil/status/1096706803084201984" TargetMode="External" /><Relationship Id="rId840" Type="http://schemas.openxmlformats.org/officeDocument/2006/relationships/hyperlink" Target="https://twitter.com/#!/o_oweil/status/1097275803518320640" TargetMode="External" /><Relationship Id="rId841" Type="http://schemas.openxmlformats.org/officeDocument/2006/relationships/hyperlink" Target="https://twitter.com/#!/o_oweil/status/1092902976304439300" TargetMode="External" /><Relationship Id="rId842" Type="http://schemas.openxmlformats.org/officeDocument/2006/relationships/hyperlink" Target="https://twitter.com/#!/o_oweil/status/1096693801370992640" TargetMode="External" /><Relationship Id="rId843" Type="http://schemas.openxmlformats.org/officeDocument/2006/relationships/hyperlink" Target="https://twitter.com/#!/o_oweil/status/1096726073465884673" TargetMode="External" /><Relationship Id="rId844" Type="http://schemas.openxmlformats.org/officeDocument/2006/relationships/hyperlink" Target="https://twitter.com/#!/o_oweil/status/1093248337107714048" TargetMode="External" /><Relationship Id="rId845" Type="http://schemas.openxmlformats.org/officeDocument/2006/relationships/hyperlink" Target="https://twitter.com/#!/o_oweil/status/1092742233361731585" TargetMode="External" /><Relationship Id="rId846" Type="http://schemas.openxmlformats.org/officeDocument/2006/relationships/hyperlink" Target="https://twitter.com/#!/o_oweil/status/1093569437196795905" TargetMode="External" /><Relationship Id="rId847" Type="http://schemas.openxmlformats.org/officeDocument/2006/relationships/hyperlink" Target="https://twitter.com/#!/o_oweil/status/1094016393341792256" TargetMode="External" /><Relationship Id="rId848" Type="http://schemas.openxmlformats.org/officeDocument/2006/relationships/hyperlink" Target="https://twitter.com/#!/o_oweil/status/1094027626170208258" TargetMode="External" /><Relationship Id="rId849" Type="http://schemas.openxmlformats.org/officeDocument/2006/relationships/hyperlink" Target="https://twitter.com/#!/o_oweil/status/1094189862557806592" TargetMode="External" /><Relationship Id="rId850" Type="http://schemas.openxmlformats.org/officeDocument/2006/relationships/hyperlink" Target="https://twitter.com/#!/o_oweil/status/1094564341431574528" TargetMode="External" /><Relationship Id="rId851" Type="http://schemas.openxmlformats.org/officeDocument/2006/relationships/hyperlink" Target="https://twitter.com/#!/o_oweil/status/1094753524863381504" TargetMode="External" /><Relationship Id="rId852" Type="http://schemas.openxmlformats.org/officeDocument/2006/relationships/hyperlink" Target="https://twitter.com/#!/o_oweil/status/1094939223256457217" TargetMode="External" /><Relationship Id="rId853" Type="http://schemas.openxmlformats.org/officeDocument/2006/relationships/hyperlink" Target="https://twitter.com/#!/o_oweil/status/1095011255025352705" TargetMode="External" /><Relationship Id="rId854" Type="http://schemas.openxmlformats.org/officeDocument/2006/relationships/hyperlink" Target="https://twitter.com/#!/o_oweil/status/1095316517846220802" TargetMode="External" /><Relationship Id="rId855" Type="http://schemas.openxmlformats.org/officeDocument/2006/relationships/hyperlink" Target="https://twitter.com/#!/o_oweil/status/1095735646952607744" TargetMode="External" /><Relationship Id="rId856" Type="http://schemas.openxmlformats.org/officeDocument/2006/relationships/hyperlink" Target="https://twitter.com/#!/o_oweil/status/1095747353414377472" TargetMode="External" /><Relationship Id="rId857" Type="http://schemas.openxmlformats.org/officeDocument/2006/relationships/hyperlink" Target="https://twitter.com/#!/o_oweil/status/1096018078549397505" TargetMode="External" /><Relationship Id="rId858" Type="http://schemas.openxmlformats.org/officeDocument/2006/relationships/hyperlink" Target="https://twitter.com/#!/readheadruler/status/1097343529263734784" TargetMode="External" /><Relationship Id="rId859" Type="http://schemas.openxmlformats.org/officeDocument/2006/relationships/hyperlink" Target="https://twitter.com/#!/eisenbergz/status/1097455744516018177" TargetMode="External" /><Relationship Id="rId860" Type="http://schemas.openxmlformats.org/officeDocument/2006/relationships/hyperlink" Target="https://twitter.com/#!/debbidelicious/status/1092621513260441601" TargetMode="External" /><Relationship Id="rId861" Type="http://schemas.openxmlformats.org/officeDocument/2006/relationships/hyperlink" Target="https://twitter.com/#!/debbidelicious/status/1092680621795803136" TargetMode="External" /><Relationship Id="rId862" Type="http://schemas.openxmlformats.org/officeDocument/2006/relationships/hyperlink" Target="https://twitter.com/#!/debbidelicious/status/1096375414547759105" TargetMode="External" /><Relationship Id="rId863" Type="http://schemas.openxmlformats.org/officeDocument/2006/relationships/hyperlink" Target="https://twitter.com/#!/debbidelicious/status/1097494622840991744" TargetMode="External" /><Relationship Id="rId864" Type="http://schemas.openxmlformats.org/officeDocument/2006/relationships/hyperlink" Target="https://twitter.com/#!/rubrikinc/status/1095341516870934529" TargetMode="External" /><Relationship Id="rId865" Type="http://schemas.openxmlformats.org/officeDocument/2006/relationships/hyperlink" Target="https://twitter.com/#!/edwardpoll/status/1096020479880638464" TargetMode="External" /><Relationship Id="rId866" Type="http://schemas.openxmlformats.org/officeDocument/2006/relationships/hyperlink" Target="https://twitter.com/#!/rubrikinc/status/1095793993839980561" TargetMode="External" /><Relationship Id="rId867" Type="http://schemas.openxmlformats.org/officeDocument/2006/relationships/hyperlink" Target="https://twitter.com/#!/rubrikinc/status/1096856495076114432" TargetMode="External" /><Relationship Id="rId868" Type="http://schemas.openxmlformats.org/officeDocument/2006/relationships/hyperlink" Target="https://twitter.com/#!/edwardpoll/status/1097532193067491328" TargetMode="External" /><Relationship Id="rId869" Type="http://schemas.openxmlformats.org/officeDocument/2006/relationships/hyperlink" Target="https://twitter.com/#!/vrealizeauto/status/1096431473735987200" TargetMode="External" /><Relationship Id="rId870" Type="http://schemas.openxmlformats.org/officeDocument/2006/relationships/hyperlink" Target="https://twitter.com/#!/batuhandemirdal/status/1097612915165806592" TargetMode="External" /><Relationship Id="rId871" Type="http://schemas.openxmlformats.org/officeDocument/2006/relationships/hyperlink" Target="https://twitter.com/#!/vrealizeauto/status/1092618830277472256" TargetMode="External" /><Relationship Id="rId872" Type="http://schemas.openxmlformats.org/officeDocument/2006/relationships/hyperlink" Target="https://twitter.com/#!/vrealizeauto/status/1095737460854800384" TargetMode="External" /><Relationship Id="rId873" Type="http://schemas.openxmlformats.org/officeDocument/2006/relationships/hyperlink" Target="https://twitter.com/#!/vrealizeauto/status/1095789753696432131" TargetMode="External" /><Relationship Id="rId874" Type="http://schemas.openxmlformats.org/officeDocument/2006/relationships/hyperlink" Target="https://twitter.com/#!/vrealizeauto/status/1096605103946166272" TargetMode="External" /><Relationship Id="rId875" Type="http://schemas.openxmlformats.org/officeDocument/2006/relationships/hyperlink" Target="https://api.twitter.com/1.1/geo/id/7ae9e2f2ff7a87cd.json" TargetMode="External" /><Relationship Id="rId876" Type="http://schemas.openxmlformats.org/officeDocument/2006/relationships/hyperlink" Target="https://api.twitter.com/1.1/geo/id/c9f2f46c0d1b963d.json" TargetMode="External" /><Relationship Id="rId877" Type="http://schemas.openxmlformats.org/officeDocument/2006/relationships/hyperlink" Target="https://api.twitter.com/1.1/geo/id/068c70be7b3a4cc2.json" TargetMode="External" /><Relationship Id="rId878" Type="http://schemas.openxmlformats.org/officeDocument/2006/relationships/hyperlink" Target="https://api.twitter.com/1.1/geo/id/70392b0b6ad1f95b.json" TargetMode="External" /><Relationship Id="rId879" Type="http://schemas.openxmlformats.org/officeDocument/2006/relationships/hyperlink" Target="https://api.twitter.com/1.1/geo/id/b71fac2ee9792cbe.json" TargetMode="External" /><Relationship Id="rId880" Type="http://schemas.openxmlformats.org/officeDocument/2006/relationships/comments" Target="../comments12.xml" /><Relationship Id="rId881" Type="http://schemas.openxmlformats.org/officeDocument/2006/relationships/vmlDrawing" Target="../drawings/vmlDrawing6.vml" /><Relationship Id="rId882" Type="http://schemas.openxmlformats.org/officeDocument/2006/relationships/table" Target="../tables/table22.xml" /><Relationship Id="rId88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oD16zNBAl" TargetMode="External" /><Relationship Id="rId2" Type="http://schemas.openxmlformats.org/officeDocument/2006/relationships/hyperlink" Target="http://www.state.nj.us/" TargetMode="External" /><Relationship Id="rId3" Type="http://schemas.openxmlformats.org/officeDocument/2006/relationships/hyperlink" Target="https://t.co/wfz7QGmlw8" TargetMode="External" /><Relationship Id="rId4" Type="http://schemas.openxmlformats.org/officeDocument/2006/relationships/hyperlink" Target="https://t.co/ZBvh4LGRBz" TargetMode="External" /><Relationship Id="rId5" Type="http://schemas.openxmlformats.org/officeDocument/2006/relationships/hyperlink" Target="https://t.co/OpFOcTFCMi" TargetMode="External" /><Relationship Id="rId6" Type="http://schemas.openxmlformats.org/officeDocument/2006/relationships/hyperlink" Target="https://t.co/PycNWZiTiG" TargetMode="External" /><Relationship Id="rId7" Type="http://schemas.openxmlformats.org/officeDocument/2006/relationships/hyperlink" Target="https://t.co/ttsnhv71fs" TargetMode="External" /><Relationship Id="rId8" Type="http://schemas.openxmlformats.org/officeDocument/2006/relationships/hyperlink" Target="https://t.co/1ZsUmFLJsV" TargetMode="External" /><Relationship Id="rId9" Type="http://schemas.openxmlformats.org/officeDocument/2006/relationships/hyperlink" Target="http://www.kipherriage.com/" TargetMode="External" /><Relationship Id="rId10" Type="http://schemas.openxmlformats.org/officeDocument/2006/relationships/hyperlink" Target="http://redpillsentinel.com/" TargetMode="External" /><Relationship Id="rId11" Type="http://schemas.openxmlformats.org/officeDocument/2006/relationships/hyperlink" Target="https://en.wikipedia.org/wiki/Republican_National_Committee" TargetMode="External" /><Relationship Id="rId12" Type="http://schemas.openxmlformats.org/officeDocument/2006/relationships/hyperlink" Target="https://exrates.me/" TargetMode="External" /><Relationship Id="rId13" Type="http://schemas.openxmlformats.org/officeDocument/2006/relationships/hyperlink" Target="http://moveon.org/" TargetMode="External" /><Relationship Id="rId14" Type="http://schemas.openxmlformats.org/officeDocument/2006/relationships/hyperlink" Target="https://t.co/b6Q0KomJAN" TargetMode="External" /><Relationship Id="rId15" Type="http://schemas.openxmlformats.org/officeDocument/2006/relationships/hyperlink" Target="http://t.co/4fImFVgp7R" TargetMode="External" /><Relationship Id="rId16" Type="http://schemas.openxmlformats.org/officeDocument/2006/relationships/hyperlink" Target="http://newcountry969.ca/scottyandtony" TargetMode="External" /><Relationship Id="rId17" Type="http://schemas.openxmlformats.org/officeDocument/2006/relationships/hyperlink" Target="http://t.co/jTbQDzZBxW" TargetMode="External" /><Relationship Id="rId18" Type="http://schemas.openxmlformats.org/officeDocument/2006/relationships/hyperlink" Target="http://t.co/yrKgLVIocD" TargetMode="External" /><Relationship Id="rId19" Type="http://schemas.openxmlformats.org/officeDocument/2006/relationships/hyperlink" Target="http://ejlevy.com/" TargetMode="External" /><Relationship Id="rId20" Type="http://schemas.openxmlformats.org/officeDocument/2006/relationships/hyperlink" Target="http://www.citizen.org/" TargetMode="External" /><Relationship Id="rId21" Type="http://schemas.openxmlformats.org/officeDocument/2006/relationships/hyperlink" Target="http://www.flickniferecords.co.uk/" TargetMode="External" /><Relationship Id="rId22" Type="http://schemas.openxmlformats.org/officeDocument/2006/relationships/hyperlink" Target="https://t.co/F3fLcfn45H" TargetMode="External" /><Relationship Id="rId23" Type="http://schemas.openxmlformats.org/officeDocument/2006/relationships/hyperlink" Target="http://wefollow.com/Mannyotiko" TargetMode="External" /><Relationship Id="rId24" Type="http://schemas.openxmlformats.org/officeDocument/2006/relationships/hyperlink" Target="https://t.co/pPL02XrqM6" TargetMode="External" /><Relationship Id="rId25" Type="http://schemas.openxmlformats.org/officeDocument/2006/relationships/hyperlink" Target="http://t.co/hoOqlSXkXD" TargetMode="External" /><Relationship Id="rId26" Type="http://schemas.openxmlformats.org/officeDocument/2006/relationships/hyperlink" Target="http://t.co/AuHlihmmIW" TargetMode="External" /><Relationship Id="rId27" Type="http://schemas.openxmlformats.org/officeDocument/2006/relationships/hyperlink" Target="https://t.co/nN2MNRcyfJ" TargetMode="External" /><Relationship Id="rId28" Type="http://schemas.openxmlformats.org/officeDocument/2006/relationships/hyperlink" Target="https://t.co/DjsRJM0pzM" TargetMode="External" /><Relationship Id="rId29" Type="http://schemas.openxmlformats.org/officeDocument/2006/relationships/hyperlink" Target="http://t.co/a6yoeB8K6E" TargetMode="External" /><Relationship Id="rId30" Type="http://schemas.openxmlformats.org/officeDocument/2006/relationships/hyperlink" Target="http://t.co/AHyCvKmBud" TargetMode="External" /><Relationship Id="rId31" Type="http://schemas.openxmlformats.org/officeDocument/2006/relationships/hyperlink" Target="https://t.co/72BI8y0wjL" TargetMode="External" /><Relationship Id="rId32" Type="http://schemas.openxmlformats.org/officeDocument/2006/relationships/hyperlink" Target="http://wwwwam.blogspot.com/" TargetMode="External" /><Relationship Id="rId33" Type="http://schemas.openxmlformats.org/officeDocument/2006/relationships/hyperlink" Target="http://www.axiomaticview.com/" TargetMode="External" /><Relationship Id="rId34" Type="http://schemas.openxmlformats.org/officeDocument/2006/relationships/hyperlink" Target="https://t.co/lQlLNZcB6o" TargetMode="External" /><Relationship Id="rId35" Type="http://schemas.openxmlformats.org/officeDocument/2006/relationships/hyperlink" Target="https://t.co/fN0pvAmjeo" TargetMode="External" /><Relationship Id="rId36" Type="http://schemas.openxmlformats.org/officeDocument/2006/relationships/hyperlink" Target="https://t.co/7Cx2kvGdDF" TargetMode="External" /><Relationship Id="rId37" Type="http://schemas.openxmlformats.org/officeDocument/2006/relationships/hyperlink" Target="https://t.co/gtBqNwI0mN" TargetMode="External" /><Relationship Id="rId38" Type="http://schemas.openxmlformats.org/officeDocument/2006/relationships/hyperlink" Target="https://t.co/Yvv9xBPKwv" TargetMode="External" /><Relationship Id="rId39" Type="http://schemas.openxmlformats.org/officeDocument/2006/relationships/hyperlink" Target="http://t.co/QLE6ELzLql" TargetMode="External" /><Relationship Id="rId40" Type="http://schemas.openxmlformats.org/officeDocument/2006/relationships/hyperlink" Target="https://t.co/vDM6ECSfBd" TargetMode="External" /><Relationship Id="rId41" Type="http://schemas.openxmlformats.org/officeDocument/2006/relationships/hyperlink" Target="http://www.fairvote.org/" TargetMode="External" /><Relationship Id="rId42" Type="http://schemas.openxmlformats.org/officeDocument/2006/relationships/hyperlink" Target="https://t.co/kUdxwi9ieq" TargetMode="External" /><Relationship Id="rId43" Type="http://schemas.openxmlformats.org/officeDocument/2006/relationships/hyperlink" Target="https://t.co/dcxhh57zjI" TargetMode="External" /><Relationship Id="rId44" Type="http://schemas.openxmlformats.org/officeDocument/2006/relationships/hyperlink" Target="http://t.co/kDThNgg9my" TargetMode="External" /><Relationship Id="rId45" Type="http://schemas.openxmlformats.org/officeDocument/2006/relationships/hyperlink" Target="https://t.co/d7fwQc0xoD" TargetMode="External" /><Relationship Id="rId46" Type="http://schemas.openxmlformats.org/officeDocument/2006/relationships/hyperlink" Target="http://t.co/x96JRcShsB" TargetMode="External" /><Relationship Id="rId47" Type="http://schemas.openxmlformats.org/officeDocument/2006/relationships/hyperlink" Target="http://whitehouse.senate.gov/" TargetMode="External" /><Relationship Id="rId48" Type="http://schemas.openxmlformats.org/officeDocument/2006/relationships/hyperlink" Target="https://t.co/BjruHFLExQ" TargetMode="External" /><Relationship Id="rId49" Type="http://schemas.openxmlformats.org/officeDocument/2006/relationships/hyperlink" Target="https://t.co/TPl0e9YwYc" TargetMode="External" /><Relationship Id="rId50" Type="http://schemas.openxmlformats.org/officeDocument/2006/relationships/hyperlink" Target="https://t.co/lr0bLQsEtr" TargetMode="External" /><Relationship Id="rId51" Type="http://schemas.openxmlformats.org/officeDocument/2006/relationships/hyperlink" Target="https://t.co/xiCfkT6v4N" TargetMode="External" /><Relationship Id="rId52" Type="http://schemas.openxmlformats.org/officeDocument/2006/relationships/hyperlink" Target="https://t.co/doXvOSq4yO" TargetMode="External" /><Relationship Id="rId53" Type="http://schemas.openxmlformats.org/officeDocument/2006/relationships/hyperlink" Target="https://t.co/Zbejj51pFD" TargetMode="External" /><Relationship Id="rId54" Type="http://schemas.openxmlformats.org/officeDocument/2006/relationships/hyperlink" Target="https://t.co/Rx90zGrlIb" TargetMode="External" /><Relationship Id="rId55" Type="http://schemas.openxmlformats.org/officeDocument/2006/relationships/hyperlink" Target="http://www.rubrik.com/" TargetMode="External" /><Relationship Id="rId56" Type="http://schemas.openxmlformats.org/officeDocument/2006/relationships/hyperlink" Target="http://t.co/F19L0ZgwEv" TargetMode="External" /><Relationship Id="rId57" Type="http://schemas.openxmlformats.org/officeDocument/2006/relationships/hyperlink" Target="https://t.co/JRnm37z1Un" TargetMode="External" /><Relationship Id="rId58" Type="http://schemas.openxmlformats.org/officeDocument/2006/relationships/hyperlink" Target="http://t.co/5en1qs6g9s" TargetMode="External" /><Relationship Id="rId59" Type="http://schemas.openxmlformats.org/officeDocument/2006/relationships/hyperlink" Target="https://t.co/8VUP6qOoV3" TargetMode="External" /><Relationship Id="rId60" Type="http://schemas.openxmlformats.org/officeDocument/2006/relationships/hyperlink" Target="https://t.co/v5EFNdqQ5o" TargetMode="External" /><Relationship Id="rId61" Type="http://schemas.openxmlformats.org/officeDocument/2006/relationships/hyperlink" Target="http://www.victoriabrownworth.com/" TargetMode="External" /><Relationship Id="rId62" Type="http://schemas.openxmlformats.org/officeDocument/2006/relationships/hyperlink" Target="http://www.rteest42.com/" TargetMode="External" /><Relationship Id="rId63" Type="http://schemas.openxmlformats.org/officeDocument/2006/relationships/hyperlink" Target="http://t.co/c7ML414NR0" TargetMode="External" /><Relationship Id="rId64" Type="http://schemas.openxmlformats.org/officeDocument/2006/relationships/hyperlink" Target="https://t.co/KGlV1rPWJa" TargetMode="External" /><Relationship Id="rId65" Type="http://schemas.openxmlformats.org/officeDocument/2006/relationships/hyperlink" Target="https://t.co/Hr0ixMuQjR" TargetMode="External" /><Relationship Id="rId66" Type="http://schemas.openxmlformats.org/officeDocument/2006/relationships/hyperlink" Target="https://t.co/99DVW9q1yt" TargetMode="External" /><Relationship Id="rId67" Type="http://schemas.openxmlformats.org/officeDocument/2006/relationships/hyperlink" Target="https://t.co/J3Um6HzUZj" TargetMode="External" /><Relationship Id="rId68" Type="http://schemas.openxmlformats.org/officeDocument/2006/relationships/hyperlink" Target="https://t.co/j52cjZm6Nz" TargetMode="External" /><Relationship Id="rId69" Type="http://schemas.openxmlformats.org/officeDocument/2006/relationships/hyperlink" Target="https://t.co/OQ3vcaFo6W" TargetMode="External" /><Relationship Id="rId70" Type="http://schemas.openxmlformats.org/officeDocument/2006/relationships/hyperlink" Target="https://www.dellemc.com/en-us/data-protection/index.htm" TargetMode="External" /><Relationship Id="rId71" Type="http://schemas.openxmlformats.org/officeDocument/2006/relationships/hyperlink" Target="http://t.co/M8DHSFvv7N" TargetMode="External" /><Relationship Id="rId72" Type="http://schemas.openxmlformats.org/officeDocument/2006/relationships/hyperlink" Target="https://t.co/TJUWarSRyH" TargetMode="External" /><Relationship Id="rId73" Type="http://schemas.openxmlformats.org/officeDocument/2006/relationships/hyperlink" Target="http://t.co/z5ySYT0N8i" TargetMode="External" /><Relationship Id="rId74" Type="http://schemas.openxmlformats.org/officeDocument/2006/relationships/hyperlink" Target="https://t.co/z5ySYTiowS" TargetMode="External" /><Relationship Id="rId75" Type="http://schemas.openxmlformats.org/officeDocument/2006/relationships/hyperlink" Target="http://t.co/W2JxYlmBka" TargetMode="External" /><Relationship Id="rId76" Type="http://schemas.openxmlformats.org/officeDocument/2006/relationships/hyperlink" Target="http://american-wolf.blogspot.com/" TargetMode="External" /><Relationship Id="rId77" Type="http://schemas.openxmlformats.org/officeDocument/2006/relationships/hyperlink" Target="http://www.tumblr.com/blog/lejacquelope" TargetMode="External" /><Relationship Id="rId78" Type="http://schemas.openxmlformats.org/officeDocument/2006/relationships/hyperlink" Target="https://t.co/vZuuUTIbLW" TargetMode="External" /><Relationship Id="rId79" Type="http://schemas.openxmlformats.org/officeDocument/2006/relationships/hyperlink" Target="https://t.co/jvDEjPuH98" TargetMode="External" /><Relationship Id="rId80" Type="http://schemas.openxmlformats.org/officeDocument/2006/relationships/hyperlink" Target="https://t.co/R6BdSWak2d" TargetMode="External" /><Relationship Id="rId81" Type="http://schemas.openxmlformats.org/officeDocument/2006/relationships/hyperlink" Target="https://starbucks.com/" TargetMode="External" /><Relationship Id="rId82" Type="http://schemas.openxmlformats.org/officeDocument/2006/relationships/hyperlink" Target="http://t.co/Vytin4pZq5" TargetMode="External" /><Relationship Id="rId83" Type="http://schemas.openxmlformats.org/officeDocument/2006/relationships/hyperlink" Target="https://t.co/yragJZP4Qo" TargetMode="External" /><Relationship Id="rId84" Type="http://schemas.openxmlformats.org/officeDocument/2006/relationships/hyperlink" Target="http://t.co/MVmu4tICWQ" TargetMode="External" /><Relationship Id="rId85" Type="http://schemas.openxmlformats.org/officeDocument/2006/relationships/hyperlink" Target="https://t.co/IKOxnduuuf" TargetMode="External" /><Relationship Id="rId86" Type="http://schemas.openxmlformats.org/officeDocument/2006/relationships/hyperlink" Target="http://javanhamilton.tv/credits" TargetMode="External" /><Relationship Id="rId87" Type="http://schemas.openxmlformats.org/officeDocument/2006/relationships/hyperlink" Target="https://t.co/8Vw6E2f47h" TargetMode="External" /><Relationship Id="rId88" Type="http://schemas.openxmlformats.org/officeDocument/2006/relationships/hyperlink" Target="http://republicanleader.senate.gov/" TargetMode="External" /><Relationship Id="rId89" Type="http://schemas.openxmlformats.org/officeDocument/2006/relationships/hyperlink" Target="https://t.co/AOkYjeMA9Q" TargetMode="External" /><Relationship Id="rId90" Type="http://schemas.openxmlformats.org/officeDocument/2006/relationships/hyperlink" Target="https://www.knowyourvalue.com/" TargetMode="External" /><Relationship Id="rId91" Type="http://schemas.openxmlformats.org/officeDocument/2006/relationships/hyperlink" Target="http://t.co/zaSnKrSGzz" TargetMode="External" /><Relationship Id="rId92" Type="http://schemas.openxmlformats.org/officeDocument/2006/relationships/hyperlink" Target="https://t.co/hBCkQxmqv8" TargetMode="External" /><Relationship Id="rId93" Type="http://schemas.openxmlformats.org/officeDocument/2006/relationships/hyperlink" Target="http://t.co/0Be8EM6qOP" TargetMode="External" /><Relationship Id="rId94" Type="http://schemas.openxmlformats.org/officeDocument/2006/relationships/hyperlink" Target="http://instagram.com/RepMarciaFudge" TargetMode="External" /><Relationship Id="rId95" Type="http://schemas.openxmlformats.org/officeDocument/2006/relationships/hyperlink" Target="https://t.co/jTdLi49GDK" TargetMode="External" /><Relationship Id="rId96" Type="http://schemas.openxmlformats.org/officeDocument/2006/relationships/hyperlink" Target="https://t.co/0sSO09z1d9" TargetMode="External" /><Relationship Id="rId97" Type="http://schemas.openxmlformats.org/officeDocument/2006/relationships/hyperlink" Target="https://t.co/B1oOhtc6oz" TargetMode="External" /><Relationship Id="rId98" Type="http://schemas.openxmlformats.org/officeDocument/2006/relationships/hyperlink" Target="http://texastribune.org/" TargetMode="External" /><Relationship Id="rId99" Type="http://schemas.openxmlformats.org/officeDocument/2006/relationships/hyperlink" Target="http://www.texastribune.org/" TargetMode="External" /><Relationship Id="rId100" Type="http://schemas.openxmlformats.org/officeDocument/2006/relationships/hyperlink" Target="https://t.co/GLYhnsCbnP" TargetMode="External" /><Relationship Id="rId101" Type="http://schemas.openxmlformats.org/officeDocument/2006/relationships/hyperlink" Target="http://t.co/RF07XnHSIh" TargetMode="External" /><Relationship Id="rId102" Type="http://schemas.openxmlformats.org/officeDocument/2006/relationships/hyperlink" Target="http://trib.al/2jIS7Gn" TargetMode="External" /><Relationship Id="rId103" Type="http://schemas.openxmlformats.org/officeDocument/2006/relationships/hyperlink" Target="http://www.instagram.com/realDonaldTrump" TargetMode="External" /><Relationship Id="rId104" Type="http://schemas.openxmlformats.org/officeDocument/2006/relationships/hyperlink" Target="http://t.co/mnLxsIkZFo" TargetMode="External" /><Relationship Id="rId105" Type="http://schemas.openxmlformats.org/officeDocument/2006/relationships/hyperlink" Target="https://t.co/6ko1ZGHXTy" TargetMode="External" /><Relationship Id="rId106" Type="http://schemas.openxmlformats.org/officeDocument/2006/relationships/hyperlink" Target="https://t.co/v6RSGVkJXm" TargetMode="External" /><Relationship Id="rId107" Type="http://schemas.openxmlformats.org/officeDocument/2006/relationships/hyperlink" Target="https://t.co/A8SRY8nUCn" TargetMode="External" /><Relationship Id="rId108" Type="http://schemas.openxmlformats.org/officeDocument/2006/relationships/hyperlink" Target="https://t.co/Qa6AulEo1W" TargetMode="External" /><Relationship Id="rId109" Type="http://schemas.openxmlformats.org/officeDocument/2006/relationships/hyperlink" Target="http://t.co/vYScIsXHHO" TargetMode="External" /><Relationship Id="rId110" Type="http://schemas.openxmlformats.org/officeDocument/2006/relationships/hyperlink" Target="https://t.co/inTlSPSfh1" TargetMode="External" /><Relationship Id="rId111" Type="http://schemas.openxmlformats.org/officeDocument/2006/relationships/hyperlink" Target="https://t.co/NTo1VzXR3F" TargetMode="External" /><Relationship Id="rId112" Type="http://schemas.openxmlformats.org/officeDocument/2006/relationships/hyperlink" Target="https://t.co/Gyc1ZCpst1" TargetMode="External" /><Relationship Id="rId113" Type="http://schemas.openxmlformats.org/officeDocument/2006/relationships/hyperlink" Target="https://t.co/tfPePEoV3f" TargetMode="External" /><Relationship Id="rId114" Type="http://schemas.openxmlformats.org/officeDocument/2006/relationships/hyperlink" Target="https://t.co/kiJs22IaaZ" TargetMode="External" /><Relationship Id="rId115" Type="http://schemas.openxmlformats.org/officeDocument/2006/relationships/hyperlink" Target="https://t.co/JsGLSXOFIV" TargetMode="External" /><Relationship Id="rId116" Type="http://schemas.openxmlformats.org/officeDocument/2006/relationships/hyperlink" Target="https://t.co/OSUbSfyQZQ" TargetMode="External" /><Relationship Id="rId117" Type="http://schemas.openxmlformats.org/officeDocument/2006/relationships/hyperlink" Target="http://t.co/BsrJFYJM6m" TargetMode="External" /><Relationship Id="rId118" Type="http://schemas.openxmlformats.org/officeDocument/2006/relationships/hyperlink" Target="https://t.co/79EkO7VgiQ" TargetMode="External" /><Relationship Id="rId119" Type="http://schemas.openxmlformats.org/officeDocument/2006/relationships/hyperlink" Target="https://www.law.ua.edu/directory/People/view/Joyce_Vance" TargetMode="External" /><Relationship Id="rId120" Type="http://schemas.openxmlformats.org/officeDocument/2006/relationships/hyperlink" Target="http://www.blindwillies.net/" TargetMode="External" /><Relationship Id="rId121" Type="http://schemas.openxmlformats.org/officeDocument/2006/relationships/hyperlink" Target="https://t.co/jH0aiOlZtE" TargetMode="External" /><Relationship Id="rId122" Type="http://schemas.openxmlformats.org/officeDocument/2006/relationships/hyperlink" Target="https://t.co/fsnoAp0Uh6" TargetMode="External" /><Relationship Id="rId123" Type="http://schemas.openxmlformats.org/officeDocument/2006/relationships/hyperlink" Target="http://santchi.co.uk/" TargetMode="External" /><Relationship Id="rId124" Type="http://schemas.openxmlformats.org/officeDocument/2006/relationships/hyperlink" Target="http://ashot.org/links.php" TargetMode="External" /><Relationship Id="rId125" Type="http://schemas.openxmlformats.org/officeDocument/2006/relationships/hyperlink" Target="https://www.savmn.com/" TargetMode="External" /><Relationship Id="rId126" Type="http://schemas.openxmlformats.org/officeDocument/2006/relationships/hyperlink" Target="https://t.co/i02iCG0wx5" TargetMode="External" /><Relationship Id="rId127" Type="http://schemas.openxmlformats.org/officeDocument/2006/relationships/hyperlink" Target="https://t.co/MDwbIUeCFr" TargetMode="External" /><Relationship Id="rId128" Type="http://schemas.openxmlformats.org/officeDocument/2006/relationships/hyperlink" Target="https://t.co/7uRWSPMHXZ" TargetMode="External" /><Relationship Id="rId129" Type="http://schemas.openxmlformats.org/officeDocument/2006/relationships/hyperlink" Target="http://www.facebook.com/WalkWithBlue" TargetMode="External" /><Relationship Id="rId130" Type="http://schemas.openxmlformats.org/officeDocument/2006/relationships/hyperlink" Target="http://t.co/Zbejj4JOh3" TargetMode="External" /><Relationship Id="rId131" Type="http://schemas.openxmlformats.org/officeDocument/2006/relationships/hyperlink" Target="https://t.co/l3JHRKB1BL" TargetMode="External" /><Relationship Id="rId132" Type="http://schemas.openxmlformats.org/officeDocument/2006/relationships/hyperlink" Target="http://t.co/o8W3dNFW5z" TargetMode="External" /><Relationship Id="rId133" Type="http://schemas.openxmlformats.org/officeDocument/2006/relationships/hyperlink" Target="https://t.co/HbpcBJUi6V" TargetMode="External" /><Relationship Id="rId134" Type="http://schemas.openxmlformats.org/officeDocument/2006/relationships/hyperlink" Target="http://www.koaci.com/" TargetMode="External" /><Relationship Id="rId135" Type="http://schemas.openxmlformats.org/officeDocument/2006/relationships/hyperlink" Target="http://t.co/7T3GKmKLbt" TargetMode="External" /><Relationship Id="rId136" Type="http://schemas.openxmlformats.org/officeDocument/2006/relationships/hyperlink" Target="http://www.rfi.fr/" TargetMode="External" /><Relationship Id="rId137" Type="http://schemas.openxmlformats.org/officeDocument/2006/relationships/hyperlink" Target="http://www.alainlobog.wordpress.com/" TargetMode="External" /><Relationship Id="rId138" Type="http://schemas.openxmlformats.org/officeDocument/2006/relationships/hyperlink" Target="https://t.co/FK2Eo1gPuQ" TargetMode="External" /><Relationship Id="rId139" Type="http://schemas.openxmlformats.org/officeDocument/2006/relationships/hyperlink" Target="http://www.elysee.fr/" TargetMode="External" /><Relationship Id="rId140" Type="http://schemas.openxmlformats.org/officeDocument/2006/relationships/hyperlink" Target="http://www.ado.ci/" TargetMode="External" /><Relationship Id="rId141" Type="http://schemas.openxmlformats.org/officeDocument/2006/relationships/hyperlink" Target="https://t.co/JjyBlBw8Ot" TargetMode="External" /><Relationship Id="rId142" Type="http://schemas.openxmlformats.org/officeDocument/2006/relationships/hyperlink" Target="http://paper.li/DebbiDelicious/1380071122" TargetMode="External" /><Relationship Id="rId143" Type="http://schemas.openxmlformats.org/officeDocument/2006/relationships/hyperlink" Target="http://www.batuhandemirdal.com.tr/" TargetMode="External" /><Relationship Id="rId144" Type="http://schemas.openxmlformats.org/officeDocument/2006/relationships/hyperlink" Target="https://pbs.twimg.com/profile_banners/1615960123/1536847531" TargetMode="External" /><Relationship Id="rId145" Type="http://schemas.openxmlformats.org/officeDocument/2006/relationships/hyperlink" Target="https://pbs.twimg.com/profile_banners/948946378939609089/1515609555" TargetMode="External" /><Relationship Id="rId146" Type="http://schemas.openxmlformats.org/officeDocument/2006/relationships/hyperlink" Target="https://pbs.twimg.com/profile_banners/797061985129164800/1478943764" TargetMode="External" /><Relationship Id="rId147" Type="http://schemas.openxmlformats.org/officeDocument/2006/relationships/hyperlink" Target="https://pbs.twimg.com/profile_banners/3980180038/1491346190" TargetMode="External" /><Relationship Id="rId148" Type="http://schemas.openxmlformats.org/officeDocument/2006/relationships/hyperlink" Target="https://pbs.twimg.com/profile_banners/493318687/1513020507" TargetMode="External" /><Relationship Id="rId149" Type="http://schemas.openxmlformats.org/officeDocument/2006/relationships/hyperlink" Target="https://pbs.twimg.com/profile_banners/16531761/1477838922" TargetMode="External" /><Relationship Id="rId150" Type="http://schemas.openxmlformats.org/officeDocument/2006/relationships/hyperlink" Target="https://pbs.twimg.com/profile_banners/44989123/1510688189" TargetMode="External" /><Relationship Id="rId151" Type="http://schemas.openxmlformats.org/officeDocument/2006/relationships/hyperlink" Target="https://pbs.twimg.com/profile_banners/1957415012/1550170684" TargetMode="External" /><Relationship Id="rId152" Type="http://schemas.openxmlformats.org/officeDocument/2006/relationships/hyperlink" Target="https://pbs.twimg.com/profile_banners/358545917/1548220570" TargetMode="External" /><Relationship Id="rId153" Type="http://schemas.openxmlformats.org/officeDocument/2006/relationships/hyperlink" Target="https://pbs.twimg.com/profile_banners/22815781/1370827741" TargetMode="External" /><Relationship Id="rId154" Type="http://schemas.openxmlformats.org/officeDocument/2006/relationships/hyperlink" Target="https://pbs.twimg.com/profile_banners/253637278/1477453734" TargetMode="External" /><Relationship Id="rId155" Type="http://schemas.openxmlformats.org/officeDocument/2006/relationships/hyperlink" Target="https://pbs.twimg.com/profile_banners/3258945304/1548094013" TargetMode="External" /><Relationship Id="rId156" Type="http://schemas.openxmlformats.org/officeDocument/2006/relationships/hyperlink" Target="https://pbs.twimg.com/profile_banners/846506965710753792/1490658602" TargetMode="External" /><Relationship Id="rId157" Type="http://schemas.openxmlformats.org/officeDocument/2006/relationships/hyperlink" Target="https://pbs.twimg.com/profile_banners/786105990/1462246977" TargetMode="External" /><Relationship Id="rId158" Type="http://schemas.openxmlformats.org/officeDocument/2006/relationships/hyperlink" Target="https://pbs.twimg.com/profile_banners/97150159/1544087562" TargetMode="External" /><Relationship Id="rId159" Type="http://schemas.openxmlformats.org/officeDocument/2006/relationships/hyperlink" Target="https://pbs.twimg.com/profile_banners/2391754967/1394226805" TargetMode="External" /><Relationship Id="rId160" Type="http://schemas.openxmlformats.org/officeDocument/2006/relationships/hyperlink" Target="https://pbs.twimg.com/profile_banners/818909795310702592/1531990894" TargetMode="External" /><Relationship Id="rId161" Type="http://schemas.openxmlformats.org/officeDocument/2006/relationships/hyperlink" Target="https://pbs.twimg.com/profile_banners/3065480065/1429909577" TargetMode="External" /><Relationship Id="rId162" Type="http://schemas.openxmlformats.org/officeDocument/2006/relationships/hyperlink" Target="https://pbs.twimg.com/profile_banners/68124298/1543846845" TargetMode="External" /><Relationship Id="rId163" Type="http://schemas.openxmlformats.org/officeDocument/2006/relationships/hyperlink" Target="https://pbs.twimg.com/profile_banners/288860414/1550260315" TargetMode="External" /><Relationship Id="rId164" Type="http://schemas.openxmlformats.org/officeDocument/2006/relationships/hyperlink" Target="https://pbs.twimg.com/profile_banners/825359465826353153/1485725001" TargetMode="External" /><Relationship Id="rId165" Type="http://schemas.openxmlformats.org/officeDocument/2006/relationships/hyperlink" Target="https://pbs.twimg.com/profile_banners/242836537/1358287469" TargetMode="External" /><Relationship Id="rId166" Type="http://schemas.openxmlformats.org/officeDocument/2006/relationships/hyperlink" Target="https://pbs.twimg.com/profile_banners/858129963656065024/1493435006" TargetMode="External" /><Relationship Id="rId167" Type="http://schemas.openxmlformats.org/officeDocument/2006/relationships/hyperlink" Target="https://pbs.twimg.com/profile_banners/151274219/1488961635" TargetMode="External" /><Relationship Id="rId168" Type="http://schemas.openxmlformats.org/officeDocument/2006/relationships/hyperlink" Target="https://pbs.twimg.com/profile_banners/135991229/1528501235" TargetMode="External" /><Relationship Id="rId169" Type="http://schemas.openxmlformats.org/officeDocument/2006/relationships/hyperlink" Target="https://pbs.twimg.com/profile_banners/854085349/1535554040" TargetMode="External" /><Relationship Id="rId170" Type="http://schemas.openxmlformats.org/officeDocument/2006/relationships/hyperlink" Target="https://pbs.twimg.com/profile_banners/741536310/1430935184" TargetMode="External" /><Relationship Id="rId171" Type="http://schemas.openxmlformats.org/officeDocument/2006/relationships/hyperlink" Target="https://pbs.twimg.com/profile_banners/26062974/1501510868" TargetMode="External" /><Relationship Id="rId172" Type="http://schemas.openxmlformats.org/officeDocument/2006/relationships/hyperlink" Target="https://pbs.twimg.com/profile_banners/3442600336/1479416890" TargetMode="External" /><Relationship Id="rId173" Type="http://schemas.openxmlformats.org/officeDocument/2006/relationships/hyperlink" Target="https://pbs.twimg.com/profile_banners/14335586/1527191816" TargetMode="External" /><Relationship Id="rId174" Type="http://schemas.openxmlformats.org/officeDocument/2006/relationships/hyperlink" Target="https://pbs.twimg.com/profile_banners/1867750286/1485176938" TargetMode="External" /><Relationship Id="rId175" Type="http://schemas.openxmlformats.org/officeDocument/2006/relationships/hyperlink" Target="https://pbs.twimg.com/profile_banners/517266055/1511382231" TargetMode="External" /><Relationship Id="rId176" Type="http://schemas.openxmlformats.org/officeDocument/2006/relationships/hyperlink" Target="https://pbs.twimg.com/profile_banners/3207838413/1461073112" TargetMode="External" /><Relationship Id="rId177" Type="http://schemas.openxmlformats.org/officeDocument/2006/relationships/hyperlink" Target="https://pbs.twimg.com/profile_banners/37484152/1527634822" TargetMode="External" /><Relationship Id="rId178" Type="http://schemas.openxmlformats.org/officeDocument/2006/relationships/hyperlink" Target="https://pbs.twimg.com/profile_banners/88036295/1512641087" TargetMode="External" /><Relationship Id="rId179" Type="http://schemas.openxmlformats.org/officeDocument/2006/relationships/hyperlink" Target="https://pbs.twimg.com/profile_banners/785483318020153344/1476109531" TargetMode="External" /><Relationship Id="rId180" Type="http://schemas.openxmlformats.org/officeDocument/2006/relationships/hyperlink" Target="https://pbs.twimg.com/profile_banners/874942504956825600/1497518943" TargetMode="External" /><Relationship Id="rId181" Type="http://schemas.openxmlformats.org/officeDocument/2006/relationships/hyperlink" Target="https://pbs.twimg.com/profile_banners/1264291556/1444605261" TargetMode="External" /><Relationship Id="rId182" Type="http://schemas.openxmlformats.org/officeDocument/2006/relationships/hyperlink" Target="https://pbs.twimg.com/profile_banners/3514676541/1539657615" TargetMode="External" /><Relationship Id="rId183" Type="http://schemas.openxmlformats.org/officeDocument/2006/relationships/hyperlink" Target="https://pbs.twimg.com/profile_banners/908363038000119809/1506709403" TargetMode="External" /><Relationship Id="rId184" Type="http://schemas.openxmlformats.org/officeDocument/2006/relationships/hyperlink" Target="https://pbs.twimg.com/profile_banners/2749209315/1489526765" TargetMode="External" /><Relationship Id="rId185" Type="http://schemas.openxmlformats.org/officeDocument/2006/relationships/hyperlink" Target="https://pbs.twimg.com/profile_banners/819684916954857472/1533004561" TargetMode="External" /><Relationship Id="rId186" Type="http://schemas.openxmlformats.org/officeDocument/2006/relationships/hyperlink" Target="https://pbs.twimg.com/profile_banners/1527009206/1476801534" TargetMode="External" /><Relationship Id="rId187" Type="http://schemas.openxmlformats.org/officeDocument/2006/relationships/hyperlink" Target="https://pbs.twimg.com/profile_banners/3133488306/1548859244" TargetMode="External" /><Relationship Id="rId188" Type="http://schemas.openxmlformats.org/officeDocument/2006/relationships/hyperlink" Target="https://pbs.twimg.com/profile_banners/4214284582/1519327808" TargetMode="External" /><Relationship Id="rId189" Type="http://schemas.openxmlformats.org/officeDocument/2006/relationships/hyperlink" Target="https://pbs.twimg.com/profile_banners/829787503641010176/1499384855" TargetMode="External" /><Relationship Id="rId190" Type="http://schemas.openxmlformats.org/officeDocument/2006/relationships/hyperlink" Target="https://pbs.twimg.com/profile_banners/21265859/1532618034" TargetMode="External" /><Relationship Id="rId191" Type="http://schemas.openxmlformats.org/officeDocument/2006/relationships/hyperlink" Target="https://pbs.twimg.com/profile_banners/120657704/1420319066" TargetMode="External" /><Relationship Id="rId192" Type="http://schemas.openxmlformats.org/officeDocument/2006/relationships/hyperlink" Target="https://pbs.twimg.com/profile_banners/2895588229/1529876660" TargetMode="External" /><Relationship Id="rId193" Type="http://schemas.openxmlformats.org/officeDocument/2006/relationships/hyperlink" Target="https://pbs.twimg.com/profile_banners/1026238545227214848/1533510020" TargetMode="External" /><Relationship Id="rId194" Type="http://schemas.openxmlformats.org/officeDocument/2006/relationships/hyperlink" Target="https://pbs.twimg.com/profile_banners/118168962/1399752596" TargetMode="External" /><Relationship Id="rId195" Type="http://schemas.openxmlformats.org/officeDocument/2006/relationships/hyperlink" Target="https://pbs.twimg.com/profile_banners/997081819630718977/1530142898" TargetMode="External" /><Relationship Id="rId196" Type="http://schemas.openxmlformats.org/officeDocument/2006/relationships/hyperlink" Target="https://pbs.twimg.com/profile_banners/797078019403722752/1537485907" TargetMode="External" /><Relationship Id="rId197" Type="http://schemas.openxmlformats.org/officeDocument/2006/relationships/hyperlink" Target="https://pbs.twimg.com/profile_banners/48104626/1519506762" TargetMode="External" /><Relationship Id="rId198" Type="http://schemas.openxmlformats.org/officeDocument/2006/relationships/hyperlink" Target="https://pbs.twimg.com/profile_banners/2818572091/1432352415" TargetMode="External" /><Relationship Id="rId199" Type="http://schemas.openxmlformats.org/officeDocument/2006/relationships/hyperlink" Target="https://pbs.twimg.com/profile_banners/337005625/1457216329" TargetMode="External" /><Relationship Id="rId200" Type="http://schemas.openxmlformats.org/officeDocument/2006/relationships/hyperlink" Target="https://pbs.twimg.com/profile_banners/4766057477/1488835006" TargetMode="External" /><Relationship Id="rId201" Type="http://schemas.openxmlformats.org/officeDocument/2006/relationships/hyperlink" Target="https://pbs.twimg.com/profile_banners/10228272/1544543885" TargetMode="External" /><Relationship Id="rId202" Type="http://schemas.openxmlformats.org/officeDocument/2006/relationships/hyperlink" Target="https://pbs.twimg.com/profile_banners/9717222/1526173345" TargetMode="External" /><Relationship Id="rId203" Type="http://schemas.openxmlformats.org/officeDocument/2006/relationships/hyperlink" Target="https://pbs.twimg.com/profile_banners/1393382221/1455030247" TargetMode="External" /><Relationship Id="rId204" Type="http://schemas.openxmlformats.org/officeDocument/2006/relationships/hyperlink" Target="https://pbs.twimg.com/profile_banners/67586809/1500634878" TargetMode="External" /><Relationship Id="rId205" Type="http://schemas.openxmlformats.org/officeDocument/2006/relationships/hyperlink" Target="https://pbs.twimg.com/profile_banners/42601817/1548936452" TargetMode="External" /><Relationship Id="rId206" Type="http://schemas.openxmlformats.org/officeDocument/2006/relationships/hyperlink" Target="https://pbs.twimg.com/profile_banners/593799823/1398373623" TargetMode="External" /><Relationship Id="rId207" Type="http://schemas.openxmlformats.org/officeDocument/2006/relationships/hyperlink" Target="https://pbs.twimg.com/profile_banners/17629860/1400528060" TargetMode="External" /><Relationship Id="rId208" Type="http://schemas.openxmlformats.org/officeDocument/2006/relationships/hyperlink" Target="https://pbs.twimg.com/profile_banners/21414576/1505042438" TargetMode="External" /><Relationship Id="rId209" Type="http://schemas.openxmlformats.org/officeDocument/2006/relationships/hyperlink" Target="https://pbs.twimg.com/profile_banners/2157548857/1499781439" TargetMode="External" /><Relationship Id="rId210" Type="http://schemas.openxmlformats.org/officeDocument/2006/relationships/hyperlink" Target="https://pbs.twimg.com/profile_banners/2178435004/1385773486" TargetMode="External" /><Relationship Id="rId211" Type="http://schemas.openxmlformats.org/officeDocument/2006/relationships/hyperlink" Target="https://pbs.twimg.com/profile_banners/529648992/1471646198" TargetMode="External" /><Relationship Id="rId212" Type="http://schemas.openxmlformats.org/officeDocument/2006/relationships/hyperlink" Target="https://pbs.twimg.com/profile_banners/17394208/1541641083" TargetMode="External" /><Relationship Id="rId213" Type="http://schemas.openxmlformats.org/officeDocument/2006/relationships/hyperlink" Target="https://pbs.twimg.com/profile_banners/12092012/1543261992" TargetMode="External" /><Relationship Id="rId214" Type="http://schemas.openxmlformats.org/officeDocument/2006/relationships/hyperlink" Target="https://pbs.twimg.com/profile_banners/2751364464/1546902676" TargetMode="External" /><Relationship Id="rId215" Type="http://schemas.openxmlformats.org/officeDocument/2006/relationships/hyperlink" Target="https://pbs.twimg.com/profile_banners/461738800/1392418589" TargetMode="External" /><Relationship Id="rId216" Type="http://schemas.openxmlformats.org/officeDocument/2006/relationships/hyperlink" Target="https://pbs.twimg.com/profile_banners/771744332923547649/1476899453" TargetMode="External" /><Relationship Id="rId217" Type="http://schemas.openxmlformats.org/officeDocument/2006/relationships/hyperlink" Target="https://pbs.twimg.com/profile_banners/56950088/1546911860" TargetMode="External" /><Relationship Id="rId218" Type="http://schemas.openxmlformats.org/officeDocument/2006/relationships/hyperlink" Target="https://pbs.twimg.com/profile_banners/901634676208623616/1542257777" TargetMode="External" /><Relationship Id="rId219" Type="http://schemas.openxmlformats.org/officeDocument/2006/relationships/hyperlink" Target="https://pbs.twimg.com/profile_banners/358539272/1536141204" TargetMode="External" /><Relationship Id="rId220" Type="http://schemas.openxmlformats.org/officeDocument/2006/relationships/hyperlink" Target="https://pbs.twimg.com/profile_banners/102345772/1546995393" TargetMode="External" /><Relationship Id="rId221" Type="http://schemas.openxmlformats.org/officeDocument/2006/relationships/hyperlink" Target="https://pbs.twimg.com/profile_banners/3095798168/1461661584" TargetMode="External" /><Relationship Id="rId222" Type="http://schemas.openxmlformats.org/officeDocument/2006/relationships/hyperlink" Target="https://pbs.twimg.com/profile_banners/329015134/1541442634" TargetMode="External" /><Relationship Id="rId223" Type="http://schemas.openxmlformats.org/officeDocument/2006/relationships/hyperlink" Target="https://pbs.twimg.com/profile_banners/14322307/1360795560" TargetMode="External" /><Relationship Id="rId224" Type="http://schemas.openxmlformats.org/officeDocument/2006/relationships/hyperlink" Target="https://pbs.twimg.com/profile_banners/2351105504/1435882571" TargetMode="External" /><Relationship Id="rId225" Type="http://schemas.openxmlformats.org/officeDocument/2006/relationships/hyperlink" Target="https://pbs.twimg.com/profile_banners/1400026964/1540779958" TargetMode="External" /><Relationship Id="rId226" Type="http://schemas.openxmlformats.org/officeDocument/2006/relationships/hyperlink" Target="https://pbs.twimg.com/profile_banners/2127651/1450055573" TargetMode="External" /><Relationship Id="rId227" Type="http://schemas.openxmlformats.org/officeDocument/2006/relationships/hyperlink" Target="https://pbs.twimg.com/profile_banners/826283663658737666/1539783455" TargetMode="External" /><Relationship Id="rId228" Type="http://schemas.openxmlformats.org/officeDocument/2006/relationships/hyperlink" Target="https://pbs.twimg.com/profile_banners/119062410/1481163827" TargetMode="External" /><Relationship Id="rId229" Type="http://schemas.openxmlformats.org/officeDocument/2006/relationships/hyperlink" Target="https://pbs.twimg.com/profile_banners/897944126536200192/1549751099" TargetMode="External" /><Relationship Id="rId230" Type="http://schemas.openxmlformats.org/officeDocument/2006/relationships/hyperlink" Target="https://pbs.twimg.com/profile_banners/1093627357750087680/1549578139" TargetMode="External" /><Relationship Id="rId231" Type="http://schemas.openxmlformats.org/officeDocument/2006/relationships/hyperlink" Target="https://pbs.twimg.com/profile_banners/397289589/1494192195" TargetMode="External" /><Relationship Id="rId232" Type="http://schemas.openxmlformats.org/officeDocument/2006/relationships/hyperlink" Target="https://pbs.twimg.com/profile_banners/366482994/1519636792" TargetMode="External" /><Relationship Id="rId233" Type="http://schemas.openxmlformats.org/officeDocument/2006/relationships/hyperlink" Target="https://pbs.twimg.com/profile_banners/912908233/1398264916" TargetMode="External" /><Relationship Id="rId234" Type="http://schemas.openxmlformats.org/officeDocument/2006/relationships/hyperlink" Target="https://pbs.twimg.com/profile_banners/400629187/1417423753" TargetMode="External" /><Relationship Id="rId235" Type="http://schemas.openxmlformats.org/officeDocument/2006/relationships/hyperlink" Target="https://pbs.twimg.com/profile_banners/249348006/1437061809" TargetMode="External" /><Relationship Id="rId236" Type="http://schemas.openxmlformats.org/officeDocument/2006/relationships/hyperlink" Target="https://pbs.twimg.com/profile_banners/803694179079458816/1521647792" TargetMode="External" /><Relationship Id="rId237" Type="http://schemas.openxmlformats.org/officeDocument/2006/relationships/hyperlink" Target="https://pbs.twimg.com/profile_banners/476256944/1401304971" TargetMode="External" /><Relationship Id="rId238" Type="http://schemas.openxmlformats.org/officeDocument/2006/relationships/hyperlink" Target="https://pbs.twimg.com/profile_banners/27324507/1545504459" TargetMode="External" /><Relationship Id="rId239" Type="http://schemas.openxmlformats.org/officeDocument/2006/relationships/hyperlink" Target="https://pbs.twimg.com/profile_banners/1070685845466828800/1545409703" TargetMode="External" /><Relationship Id="rId240" Type="http://schemas.openxmlformats.org/officeDocument/2006/relationships/hyperlink" Target="https://pbs.twimg.com/profile_banners/69411258/1529311319" TargetMode="External" /><Relationship Id="rId241" Type="http://schemas.openxmlformats.org/officeDocument/2006/relationships/hyperlink" Target="https://pbs.twimg.com/profile_banners/242555999/1536761346" TargetMode="External" /><Relationship Id="rId242" Type="http://schemas.openxmlformats.org/officeDocument/2006/relationships/hyperlink" Target="https://pbs.twimg.com/profile_banners/721293495294558209/1527153658" TargetMode="External" /><Relationship Id="rId243" Type="http://schemas.openxmlformats.org/officeDocument/2006/relationships/hyperlink" Target="https://pbs.twimg.com/profile_banners/1704594529/1548544237" TargetMode="External" /><Relationship Id="rId244" Type="http://schemas.openxmlformats.org/officeDocument/2006/relationships/hyperlink" Target="https://pbs.twimg.com/profile_banners/1226041411/1546999436" TargetMode="External" /><Relationship Id="rId245" Type="http://schemas.openxmlformats.org/officeDocument/2006/relationships/hyperlink" Target="https://pbs.twimg.com/profile_banners/4364923707/1504605958" TargetMode="External" /><Relationship Id="rId246" Type="http://schemas.openxmlformats.org/officeDocument/2006/relationships/hyperlink" Target="https://pbs.twimg.com/profile_banners/1018656834540875777/1533432435" TargetMode="External" /><Relationship Id="rId247" Type="http://schemas.openxmlformats.org/officeDocument/2006/relationships/hyperlink" Target="https://pbs.twimg.com/profile_banners/216608803/1546501041" TargetMode="External" /><Relationship Id="rId248" Type="http://schemas.openxmlformats.org/officeDocument/2006/relationships/hyperlink" Target="https://pbs.twimg.com/profile_banners/201177157/1398317702" TargetMode="External" /><Relationship Id="rId249" Type="http://schemas.openxmlformats.org/officeDocument/2006/relationships/hyperlink" Target="https://pbs.twimg.com/profile_banners/22160397/1471372044" TargetMode="External" /><Relationship Id="rId250" Type="http://schemas.openxmlformats.org/officeDocument/2006/relationships/hyperlink" Target="https://pbs.twimg.com/profile_banners/2173091917/1529344451" TargetMode="External" /><Relationship Id="rId251" Type="http://schemas.openxmlformats.org/officeDocument/2006/relationships/hyperlink" Target="https://pbs.twimg.com/profile_banners/2698660387/1542330238" TargetMode="External" /><Relationship Id="rId252" Type="http://schemas.openxmlformats.org/officeDocument/2006/relationships/hyperlink" Target="https://pbs.twimg.com/profile_banners/64884706/1519117654" TargetMode="External" /><Relationship Id="rId253" Type="http://schemas.openxmlformats.org/officeDocument/2006/relationships/hyperlink" Target="https://pbs.twimg.com/profile_banners/143909021/1547142812" TargetMode="External" /><Relationship Id="rId254" Type="http://schemas.openxmlformats.org/officeDocument/2006/relationships/hyperlink" Target="https://pbs.twimg.com/profile_banners/510860223/1491345408" TargetMode="External" /><Relationship Id="rId255" Type="http://schemas.openxmlformats.org/officeDocument/2006/relationships/hyperlink" Target="https://pbs.twimg.com/profile_banners/206699549/1534347763" TargetMode="External" /><Relationship Id="rId256" Type="http://schemas.openxmlformats.org/officeDocument/2006/relationships/hyperlink" Target="https://pbs.twimg.com/profile_banners/12843562/1504196467" TargetMode="External" /><Relationship Id="rId257" Type="http://schemas.openxmlformats.org/officeDocument/2006/relationships/hyperlink" Target="https://pbs.twimg.com/profile_banners/138168339/1375567628" TargetMode="External" /><Relationship Id="rId258" Type="http://schemas.openxmlformats.org/officeDocument/2006/relationships/hyperlink" Target="https://pbs.twimg.com/profile_banners/23667213/1489971467" TargetMode="External" /><Relationship Id="rId259" Type="http://schemas.openxmlformats.org/officeDocument/2006/relationships/hyperlink" Target="https://pbs.twimg.com/profile_banners/360918976/1435503213" TargetMode="External" /><Relationship Id="rId260" Type="http://schemas.openxmlformats.org/officeDocument/2006/relationships/hyperlink" Target="https://pbs.twimg.com/profile_banners/942422990/1549453689" TargetMode="External" /><Relationship Id="rId261" Type="http://schemas.openxmlformats.org/officeDocument/2006/relationships/hyperlink" Target="https://pbs.twimg.com/profile_banners/795113508627021824/1486265186" TargetMode="External" /><Relationship Id="rId262" Type="http://schemas.openxmlformats.org/officeDocument/2006/relationships/hyperlink" Target="https://pbs.twimg.com/profile_banners/14111373/1547440941" TargetMode="External" /><Relationship Id="rId263" Type="http://schemas.openxmlformats.org/officeDocument/2006/relationships/hyperlink" Target="https://pbs.twimg.com/profile_banners/458835511/1455812676" TargetMode="External" /><Relationship Id="rId264" Type="http://schemas.openxmlformats.org/officeDocument/2006/relationships/hyperlink" Target="https://pbs.twimg.com/profile_banners/871171243642417155/1524928528" TargetMode="External" /><Relationship Id="rId265" Type="http://schemas.openxmlformats.org/officeDocument/2006/relationships/hyperlink" Target="https://pbs.twimg.com/profile_banners/23151751/1504733482" TargetMode="External" /><Relationship Id="rId266" Type="http://schemas.openxmlformats.org/officeDocument/2006/relationships/hyperlink" Target="https://pbs.twimg.com/profile_banners/807423722948702208/1548128578" TargetMode="External" /><Relationship Id="rId267" Type="http://schemas.openxmlformats.org/officeDocument/2006/relationships/hyperlink" Target="https://pbs.twimg.com/profile_banners/1351920236/1548418909" TargetMode="External" /><Relationship Id="rId268" Type="http://schemas.openxmlformats.org/officeDocument/2006/relationships/hyperlink" Target="https://pbs.twimg.com/profile_banners/322874617/1548733287" TargetMode="External" /><Relationship Id="rId269" Type="http://schemas.openxmlformats.org/officeDocument/2006/relationships/hyperlink" Target="https://pbs.twimg.com/profile_banners/3413488041/1543848626" TargetMode="External" /><Relationship Id="rId270" Type="http://schemas.openxmlformats.org/officeDocument/2006/relationships/hyperlink" Target="https://pbs.twimg.com/profile_banners/2517818207/1420687053" TargetMode="External" /><Relationship Id="rId271" Type="http://schemas.openxmlformats.org/officeDocument/2006/relationships/hyperlink" Target="https://pbs.twimg.com/profile_banners/15790836/1482443565" TargetMode="External" /><Relationship Id="rId272" Type="http://schemas.openxmlformats.org/officeDocument/2006/relationships/hyperlink" Target="https://pbs.twimg.com/profile_banners/2602181830/1526167064" TargetMode="External" /><Relationship Id="rId273" Type="http://schemas.openxmlformats.org/officeDocument/2006/relationships/hyperlink" Target="https://pbs.twimg.com/profile_banners/21411929/1537036212" TargetMode="External" /><Relationship Id="rId274" Type="http://schemas.openxmlformats.org/officeDocument/2006/relationships/hyperlink" Target="https://pbs.twimg.com/profile_banners/123590059/1550242892" TargetMode="External" /><Relationship Id="rId275" Type="http://schemas.openxmlformats.org/officeDocument/2006/relationships/hyperlink" Target="https://pbs.twimg.com/profile_banners/1000399435371773953/1550373577" TargetMode="External" /><Relationship Id="rId276" Type="http://schemas.openxmlformats.org/officeDocument/2006/relationships/hyperlink" Target="https://pbs.twimg.com/profile_banners/252684779/1550105372" TargetMode="External" /><Relationship Id="rId277" Type="http://schemas.openxmlformats.org/officeDocument/2006/relationships/hyperlink" Target="https://pbs.twimg.com/profile_banners/936635763608903681/1512754777" TargetMode="External" /><Relationship Id="rId278" Type="http://schemas.openxmlformats.org/officeDocument/2006/relationships/hyperlink" Target="https://pbs.twimg.com/profile_banners/190375978/1452195774" TargetMode="External" /><Relationship Id="rId279" Type="http://schemas.openxmlformats.org/officeDocument/2006/relationships/hyperlink" Target="https://pbs.twimg.com/profile_banners/22937107/1486322359" TargetMode="External" /><Relationship Id="rId280" Type="http://schemas.openxmlformats.org/officeDocument/2006/relationships/hyperlink" Target="https://pbs.twimg.com/profile_banners/80690182/1470803460" TargetMode="External" /><Relationship Id="rId281" Type="http://schemas.openxmlformats.org/officeDocument/2006/relationships/hyperlink" Target="https://pbs.twimg.com/profile_banners/335455509/1538744559" TargetMode="External" /><Relationship Id="rId282" Type="http://schemas.openxmlformats.org/officeDocument/2006/relationships/hyperlink" Target="https://pbs.twimg.com/profile_banners/1613569020/1547066513" TargetMode="External" /><Relationship Id="rId283" Type="http://schemas.openxmlformats.org/officeDocument/2006/relationships/hyperlink" Target="https://pbs.twimg.com/profile_banners/820023407408455680/1484344194" TargetMode="External" /><Relationship Id="rId284" Type="http://schemas.openxmlformats.org/officeDocument/2006/relationships/hyperlink" Target="https://pbs.twimg.com/profile_banners/3948399072/1538595949" TargetMode="External" /><Relationship Id="rId285" Type="http://schemas.openxmlformats.org/officeDocument/2006/relationships/hyperlink" Target="https://pbs.twimg.com/profile_banners/954384099086684160/1548120282" TargetMode="External" /><Relationship Id="rId286" Type="http://schemas.openxmlformats.org/officeDocument/2006/relationships/hyperlink" Target="https://pbs.twimg.com/profile_banners/512603502/1468264427" TargetMode="External" /><Relationship Id="rId287" Type="http://schemas.openxmlformats.org/officeDocument/2006/relationships/hyperlink" Target="https://pbs.twimg.com/profile_banners/1046381400587423744/1549823000" TargetMode="External" /><Relationship Id="rId288" Type="http://schemas.openxmlformats.org/officeDocument/2006/relationships/hyperlink" Target="https://pbs.twimg.com/profile_banners/172487362/1528209035" TargetMode="External" /><Relationship Id="rId289" Type="http://schemas.openxmlformats.org/officeDocument/2006/relationships/hyperlink" Target="https://pbs.twimg.com/profile_banners/62510409/1352954283" TargetMode="External" /><Relationship Id="rId290" Type="http://schemas.openxmlformats.org/officeDocument/2006/relationships/hyperlink" Target="https://pbs.twimg.com/profile_banners/389631927/1483969482" TargetMode="External" /><Relationship Id="rId291" Type="http://schemas.openxmlformats.org/officeDocument/2006/relationships/hyperlink" Target="https://pbs.twimg.com/profile_banners/372325942/1531275811" TargetMode="External" /><Relationship Id="rId292" Type="http://schemas.openxmlformats.org/officeDocument/2006/relationships/hyperlink" Target="https://pbs.twimg.com/profile_banners/86328489/1528989635" TargetMode="External" /><Relationship Id="rId293" Type="http://schemas.openxmlformats.org/officeDocument/2006/relationships/hyperlink" Target="https://pbs.twimg.com/profile_banners/75098274/1526648347" TargetMode="External" /><Relationship Id="rId294" Type="http://schemas.openxmlformats.org/officeDocument/2006/relationships/hyperlink" Target="https://pbs.twimg.com/profile_banners/3091032342/1486751992" TargetMode="External" /><Relationship Id="rId295" Type="http://schemas.openxmlformats.org/officeDocument/2006/relationships/hyperlink" Target="https://pbs.twimg.com/profile_banners/472905413/1518897556" TargetMode="External" /><Relationship Id="rId296" Type="http://schemas.openxmlformats.org/officeDocument/2006/relationships/hyperlink" Target="https://pbs.twimg.com/profile_banners/100236495/1538751532" TargetMode="External" /><Relationship Id="rId297" Type="http://schemas.openxmlformats.org/officeDocument/2006/relationships/hyperlink" Target="https://pbs.twimg.com/profile_banners/30973/1546973009" TargetMode="External" /><Relationship Id="rId298" Type="http://schemas.openxmlformats.org/officeDocument/2006/relationships/hyperlink" Target="https://pbs.twimg.com/profile_banners/2470162243/1537067955" TargetMode="External" /><Relationship Id="rId299" Type="http://schemas.openxmlformats.org/officeDocument/2006/relationships/hyperlink" Target="https://pbs.twimg.com/profile_banners/319839440/1480549787" TargetMode="External" /><Relationship Id="rId300" Type="http://schemas.openxmlformats.org/officeDocument/2006/relationships/hyperlink" Target="https://pbs.twimg.com/profile_banners/619734061/1534980086" TargetMode="External" /><Relationship Id="rId301" Type="http://schemas.openxmlformats.org/officeDocument/2006/relationships/hyperlink" Target="https://pbs.twimg.com/profile_banners/798610224483540992/1479239365" TargetMode="External" /><Relationship Id="rId302" Type="http://schemas.openxmlformats.org/officeDocument/2006/relationships/hyperlink" Target="https://pbs.twimg.com/profile_banners/903241573370019845/1505850370" TargetMode="External" /><Relationship Id="rId303" Type="http://schemas.openxmlformats.org/officeDocument/2006/relationships/hyperlink" Target="https://pbs.twimg.com/profile_banners/428766617/1474233391" TargetMode="External" /><Relationship Id="rId304" Type="http://schemas.openxmlformats.org/officeDocument/2006/relationships/hyperlink" Target="https://pbs.twimg.com/profile_banners/49007442/1539554841" TargetMode="External" /><Relationship Id="rId305" Type="http://schemas.openxmlformats.org/officeDocument/2006/relationships/hyperlink" Target="https://pbs.twimg.com/profile_banners/121860378/1549709344" TargetMode="External" /><Relationship Id="rId306" Type="http://schemas.openxmlformats.org/officeDocument/2006/relationships/hyperlink" Target="https://pbs.twimg.com/profile_banners/17812653/1446917890" TargetMode="External" /><Relationship Id="rId307" Type="http://schemas.openxmlformats.org/officeDocument/2006/relationships/hyperlink" Target="https://pbs.twimg.com/profile_banners/38497652/1542316159" TargetMode="External" /><Relationship Id="rId308" Type="http://schemas.openxmlformats.org/officeDocument/2006/relationships/hyperlink" Target="https://pbs.twimg.com/profile_banners/305376580/1399001571" TargetMode="External" /><Relationship Id="rId309" Type="http://schemas.openxmlformats.org/officeDocument/2006/relationships/hyperlink" Target="https://pbs.twimg.com/profile_banners/2205839791/1449902606" TargetMode="External" /><Relationship Id="rId310" Type="http://schemas.openxmlformats.org/officeDocument/2006/relationships/hyperlink" Target="https://pbs.twimg.com/profile_banners/408543151/1414550676" TargetMode="External" /><Relationship Id="rId311" Type="http://schemas.openxmlformats.org/officeDocument/2006/relationships/hyperlink" Target="https://pbs.twimg.com/profile_banners/32357902/1549406535" TargetMode="External" /><Relationship Id="rId312" Type="http://schemas.openxmlformats.org/officeDocument/2006/relationships/hyperlink" Target="https://pbs.twimg.com/profile_banners/937344076432543744/1512315954" TargetMode="External" /><Relationship Id="rId313" Type="http://schemas.openxmlformats.org/officeDocument/2006/relationships/hyperlink" Target="https://pbs.twimg.com/profile_banners/17494010/1522865010" TargetMode="External" /><Relationship Id="rId314" Type="http://schemas.openxmlformats.org/officeDocument/2006/relationships/hyperlink" Target="https://pbs.twimg.com/profile_banners/1249982359/1421272216" TargetMode="External" /><Relationship Id="rId315" Type="http://schemas.openxmlformats.org/officeDocument/2006/relationships/hyperlink" Target="https://pbs.twimg.com/profile_banners/2400284491/1526406279" TargetMode="External" /><Relationship Id="rId316" Type="http://schemas.openxmlformats.org/officeDocument/2006/relationships/hyperlink" Target="https://pbs.twimg.com/profile_banners/18227519/1495917370" TargetMode="External" /><Relationship Id="rId317" Type="http://schemas.openxmlformats.org/officeDocument/2006/relationships/hyperlink" Target="https://pbs.twimg.com/profile_banners/254117355/1479295531" TargetMode="External" /><Relationship Id="rId318" Type="http://schemas.openxmlformats.org/officeDocument/2006/relationships/hyperlink" Target="https://pbs.twimg.com/profile_banners/871165616597729281/1530914264" TargetMode="External" /><Relationship Id="rId319" Type="http://schemas.openxmlformats.org/officeDocument/2006/relationships/hyperlink" Target="https://pbs.twimg.com/profile_banners/432676344/1519921506" TargetMode="External" /><Relationship Id="rId320" Type="http://schemas.openxmlformats.org/officeDocument/2006/relationships/hyperlink" Target="https://pbs.twimg.com/profile_banners/153486399/1490221851" TargetMode="External" /><Relationship Id="rId321" Type="http://schemas.openxmlformats.org/officeDocument/2006/relationships/hyperlink" Target="https://pbs.twimg.com/profile_banners/402779084/1546887053" TargetMode="External" /><Relationship Id="rId322" Type="http://schemas.openxmlformats.org/officeDocument/2006/relationships/hyperlink" Target="https://pbs.twimg.com/profile_banners/3407251486/1515597556" TargetMode="External" /><Relationship Id="rId323" Type="http://schemas.openxmlformats.org/officeDocument/2006/relationships/hyperlink" Target="https://pbs.twimg.com/profile_banners/88982108/1494508580" TargetMode="External" /><Relationship Id="rId324" Type="http://schemas.openxmlformats.org/officeDocument/2006/relationships/hyperlink" Target="https://pbs.twimg.com/profile_banners/23966021/1548118455" TargetMode="External" /><Relationship Id="rId325" Type="http://schemas.openxmlformats.org/officeDocument/2006/relationships/hyperlink" Target="https://pbs.twimg.com/profile_banners/48161330/1390972491" TargetMode="External" /><Relationship Id="rId326" Type="http://schemas.openxmlformats.org/officeDocument/2006/relationships/hyperlink" Target="https://pbs.twimg.com/profile_banners/44513878/1548245886" TargetMode="External" /><Relationship Id="rId327" Type="http://schemas.openxmlformats.org/officeDocument/2006/relationships/hyperlink" Target="https://pbs.twimg.com/profile_banners/16555592/1516134519" TargetMode="External" /><Relationship Id="rId328" Type="http://schemas.openxmlformats.org/officeDocument/2006/relationships/hyperlink" Target="https://pbs.twimg.com/profile_banners/238507561/1491341431" TargetMode="External" /><Relationship Id="rId329" Type="http://schemas.openxmlformats.org/officeDocument/2006/relationships/hyperlink" Target="https://pbs.twimg.com/profile_banners/15441965/1504036640" TargetMode="External" /><Relationship Id="rId330" Type="http://schemas.openxmlformats.org/officeDocument/2006/relationships/hyperlink" Target="https://pbs.twimg.com/profile_banners/1606528160/1441909636" TargetMode="External" /><Relationship Id="rId331" Type="http://schemas.openxmlformats.org/officeDocument/2006/relationships/hyperlink" Target="https://pbs.twimg.com/profile_banners/25073877/1543104015" TargetMode="External" /><Relationship Id="rId332" Type="http://schemas.openxmlformats.org/officeDocument/2006/relationships/hyperlink" Target="https://pbs.twimg.com/profile_banners/2916601/1413848469" TargetMode="External" /><Relationship Id="rId333" Type="http://schemas.openxmlformats.org/officeDocument/2006/relationships/hyperlink" Target="https://pbs.twimg.com/profile_banners/523683143/1547243426" TargetMode="External" /><Relationship Id="rId334" Type="http://schemas.openxmlformats.org/officeDocument/2006/relationships/hyperlink" Target="https://pbs.twimg.com/profile_banners/276611757/1482079361" TargetMode="External" /><Relationship Id="rId335" Type="http://schemas.openxmlformats.org/officeDocument/2006/relationships/hyperlink" Target="https://pbs.twimg.com/profile_banners/211686419/1485071461" TargetMode="External" /><Relationship Id="rId336" Type="http://schemas.openxmlformats.org/officeDocument/2006/relationships/hyperlink" Target="https://pbs.twimg.com/profile_banners/3291837839/1534676601" TargetMode="External" /><Relationship Id="rId337" Type="http://schemas.openxmlformats.org/officeDocument/2006/relationships/hyperlink" Target="https://pbs.twimg.com/profile_banners/2331617528/1441659123" TargetMode="External" /><Relationship Id="rId338" Type="http://schemas.openxmlformats.org/officeDocument/2006/relationships/hyperlink" Target="https://pbs.twimg.com/profile_banners/950651657959985153/1515489197" TargetMode="External" /><Relationship Id="rId339" Type="http://schemas.openxmlformats.org/officeDocument/2006/relationships/hyperlink" Target="https://pbs.twimg.com/profile_banners/2798400340/1493800383" TargetMode="External" /><Relationship Id="rId340" Type="http://schemas.openxmlformats.org/officeDocument/2006/relationships/hyperlink" Target="https://pbs.twimg.com/profile_banners/404114848/1353191325" TargetMode="External" /><Relationship Id="rId341" Type="http://schemas.openxmlformats.org/officeDocument/2006/relationships/hyperlink" Target="https://pbs.twimg.com/profile_banners/1007677244796522496/1549215831" TargetMode="External" /><Relationship Id="rId342" Type="http://schemas.openxmlformats.org/officeDocument/2006/relationships/hyperlink" Target="https://pbs.twimg.com/profile_banners/830931470046728192/1541738486" TargetMode="External" /><Relationship Id="rId343" Type="http://schemas.openxmlformats.org/officeDocument/2006/relationships/hyperlink" Target="https://pbs.twimg.com/profile_banners/883055711302844416/1499373847" TargetMode="External" /><Relationship Id="rId344" Type="http://schemas.openxmlformats.org/officeDocument/2006/relationships/hyperlink" Target="https://pbs.twimg.com/profile_banners/1030107950495526912/1541691132" TargetMode="External" /><Relationship Id="rId345" Type="http://schemas.openxmlformats.org/officeDocument/2006/relationships/hyperlink" Target="https://pbs.twimg.com/profile_banners/378598996/1544249302" TargetMode="External" /><Relationship Id="rId346" Type="http://schemas.openxmlformats.org/officeDocument/2006/relationships/hyperlink" Target="https://pbs.twimg.com/profile_banners/930503663725969408/1510685496" TargetMode="External" /><Relationship Id="rId347" Type="http://schemas.openxmlformats.org/officeDocument/2006/relationships/hyperlink" Target="https://pbs.twimg.com/profile_banners/3220475076/1495742607" TargetMode="External" /><Relationship Id="rId348" Type="http://schemas.openxmlformats.org/officeDocument/2006/relationships/hyperlink" Target="https://pbs.twimg.com/profile_banners/1551557622/1500279813" TargetMode="External" /><Relationship Id="rId349" Type="http://schemas.openxmlformats.org/officeDocument/2006/relationships/hyperlink" Target="https://pbs.twimg.com/profile_banners/892748498319396864/1539338746" TargetMode="External" /><Relationship Id="rId350" Type="http://schemas.openxmlformats.org/officeDocument/2006/relationships/hyperlink" Target="https://pbs.twimg.com/profile_banners/1002021766536007687/1527872022" TargetMode="External" /><Relationship Id="rId351" Type="http://schemas.openxmlformats.org/officeDocument/2006/relationships/hyperlink" Target="https://pbs.twimg.com/profile_banners/434156015/1542482810" TargetMode="External" /><Relationship Id="rId352" Type="http://schemas.openxmlformats.org/officeDocument/2006/relationships/hyperlink" Target="https://pbs.twimg.com/profile_banners/548384458/1485185212" TargetMode="External" /><Relationship Id="rId353" Type="http://schemas.openxmlformats.org/officeDocument/2006/relationships/hyperlink" Target="https://pbs.twimg.com/profile_banners/991368907821744128/1544829189" TargetMode="External" /><Relationship Id="rId354" Type="http://schemas.openxmlformats.org/officeDocument/2006/relationships/hyperlink" Target="https://pbs.twimg.com/profile_banners/977619834/1398527707" TargetMode="External" /><Relationship Id="rId355" Type="http://schemas.openxmlformats.org/officeDocument/2006/relationships/hyperlink" Target="https://pbs.twimg.com/profile_banners/22286972/1523151436" TargetMode="External" /><Relationship Id="rId356" Type="http://schemas.openxmlformats.org/officeDocument/2006/relationships/hyperlink" Target="https://pbs.twimg.com/profile_banners/139313091/1479487121" TargetMode="External" /><Relationship Id="rId357" Type="http://schemas.openxmlformats.org/officeDocument/2006/relationships/hyperlink" Target="https://pbs.twimg.com/profile_banners/97141325/1538289089" TargetMode="External" /><Relationship Id="rId358" Type="http://schemas.openxmlformats.org/officeDocument/2006/relationships/hyperlink" Target="https://pbs.twimg.com/profile_banners/400972111/1500371538" TargetMode="External" /><Relationship Id="rId359" Type="http://schemas.openxmlformats.org/officeDocument/2006/relationships/hyperlink" Target="https://pbs.twimg.com/profile_banners/3060444101/1428591637" TargetMode="External" /><Relationship Id="rId360" Type="http://schemas.openxmlformats.org/officeDocument/2006/relationships/hyperlink" Target="https://pbs.twimg.com/profile_banners/218379543/1508776388" TargetMode="External" /><Relationship Id="rId361" Type="http://schemas.openxmlformats.org/officeDocument/2006/relationships/hyperlink" Target="https://pbs.twimg.com/profile_banners/760653630/1542257539" TargetMode="External" /><Relationship Id="rId362" Type="http://schemas.openxmlformats.org/officeDocument/2006/relationships/hyperlink" Target="https://pbs.twimg.com/profile_banners/844989556986384384/1530128124" TargetMode="External" /><Relationship Id="rId363" Type="http://schemas.openxmlformats.org/officeDocument/2006/relationships/hyperlink" Target="https://pbs.twimg.com/profile_banners/870478247259242499/1549332767" TargetMode="External" /><Relationship Id="rId364" Type="http://schemas.openxmlformats.org/officeDocument/2006/relationships/hyperlink" Target="https://pbs.twimg.com/profile_banners/935664556138905600/1546966818" TargetMode="External" /><Relationship Id="rId365" Type="http://schemas.openxmlformats.org/officeDocument/2006/relationships/hyperlink" Target="https://pbs.twimg.com/profile_banners/237528664/1351214470" TargetMode="External" /><Relationship Id="rId366" Type="http://schemas.openxmlformats.org/officeDocument/2006/relationships/hyperlink" Target="https://pbs.twimg.com/profile_banners/1845992898/1470690810" TargetMode="External" /><Relationship Id="rId367" Type="http://schemas.openxmlformats.org/officeDocument/2006/relationships/hyperlink" Target="https://pbs.twimg.com/profile_banners/802852110/1508707353" TargetMode="External" /><Relationship Id="rId368" Type="http://schemas.openxmlformats.org/officeDocument/2006/relationships/hyperlink" Target="https://pbs.twimg.com/profile_banners/253647516/1485108131" TargetMode="External" /><Relationship Id="rId369" Type="http://schemas.openxmlformats.org/officeDocument/2006/relationships/hyperlink" Target="https://pbs.twimg.com/profile_banners/1085963878620692481/1550307807" TargetMode="External" /><Relationship Id="rId370" Type="http://schemas.openxmlformats.org/officeDocument/2006/relationships/hyperlink" Target="https://pbs.twimg.com/profile_banners/3342106497/1435182267" TargetMode="External" /><Relationship Id="rId371" Type="http://schemas.openxmlformats.org/officeDocument/2006/relationships/hyperlink" Target="https://pbs.twimg.com/profile_banners/760544600/1545260615" TargetMode="External" /><Relationship Id="rId372" Type="http://schemas.openxmlformats.org/officeDocument/2006/relationships/hyperlink" Target="https://pbs.twimg.com/profile_banners/1045819056492818433/1538180019" TargetMode="External" /><Relationship Id="rId373" Type="http://schemas.openxmlformats.org/officeDocument/2006/relationships/hyperlink" Target="https://pbs.twimg.com/profile_banners/3236243105/1430845497" TargetMode="External" /><Relationship Id="rId374" Type="http://schemas.openxmlformats.org/officeDocument/2006/relationships/hyperlink" Target="https://pbs.twimg.com/profile_banners/1895962765/1528898187" TargetMode="External" /><Relationship Id="rId375" Type="http://schemas.openxmlformats.org/officeDocument/2006/relationships/hyperlink" Target="https://pbs.twimg.com/profile_banners/2280521986/1471351180" TargetMode="External" /><Relationship Id="rId376" Type="http://schemas.openxmlformats.org/officeDocument/2006/relationships/hyperlink" Target="https://pbs.twimg.com/profile_banners/1011029272918552576/1531584171" TargetMode="External" /><Relationship Id="rId377" Type="http://schemas.openxmlformats.org/officeDocument/2006/relationships/hyperlink" Target="https://pbs.twimg.com/profile_banners/15952856/1470151342" TargetMode="External" /><Relationship Id="rId378" Type="http://schemas.openxmlformats.org/officeDocument/2006/relationships/hyperlink" Target="https://pbs.twimg.com/profile_banners/259185737/1541727588" TargetMode="External" /><Relationship Id="rId379" Type="http://schemas.openxmlformats.org/officeDocument/2006/relationships/hyperlink" Target="https://pbs.twimg.com/profile_banners/351023031/1412706209" TargetMode="External" /><Relationship Id="rId380" Type="http://schemas.openxmlformats.org/officeDocument/2006/relationships/hyperlink" Target="https://pbs.twimg.com/profile_banners/350842920/1458559320" TargetMode="External" /><Relationship Id="rId381" Type="http://schemas.openxmlformats.org/officeDocument/2006/relationships/hyperlink" Target="https://pbs.twimg.com/profile_banners/66553045/1494359431" TargetMode="External" /><Relationship Id="rId382" Type="http://schemas.openxmlformats.org/officeDocument/2006/relationships/hyperlink" Target="https://pbs.twimg.com/profile_banners/200890010/1538395773" TargetMode="External" /><Relationship Id="rId383" Type="http://schemas.openxmlformats.org/officeDocument/2006/relationships/hyperlink" Target="https://pbs.twimg.com/profile_banners/32861321/1534779988" TargetMode="External" /><Relationship Id="rId384" Type="http://schemas.openxmlformats.org/officeDocument/2006/relationships/hyperlink" Target="https://pbs.twimg.com/profile_banners/266498624/1540662739" TargetMode="External" /><Relationship Id="rId385" Type="http://schemas.openxmlformats.org/officeDocument/2006/relationships/hyperlink" Target="https://pbs.twimg.com/profile_banners/197493438/1464222778" TargetMode="External" /><Relationship Id="rId386" Type="http://schemas.openxmlformats.org/officeDocument/2006/relationships/hyperlink" Target="https://pbs.twimg.com/profile_banners/1976143068/1537085099" TargetMode="External" /><Relationship Id="rId387" Type="http://schemas.openxmlformats.org/officeDocument/2006/relationships/hyperlink" Target="https://pbs.twimg.com/profile_banners/86037380/1535497255" TargetMode="External" /><Relationship Id="rId388" Type="http://schemas.openxmlformats.org/officeDocument/2006/relationships/hyperlink" Target="https://pbs.twimg.com/profile_banners/47665718/1538083036" TargetMode="External" /><Relationship Id="rId389" Type="http://schemas.openxmlformats.org/officeDocument/2006/relationships/hyperlink" Target="https://pbs.twimg.com/profile_banners/39930604/1550056050" TargetMode="External" /><Relationship Id="rId390" Type="http://schemas.openxmlformats.org/officeDocument/2006/relationships/hyperlink" Target="https://pbs.twimg.com/profile_banners/338188666/1537181293"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0/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7/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9/bg.gif" TargetMode="External" /><Relationship Id="rId400" Type="http://schemas.openxmlformats.org/officeDocument/2006/relationships/hyperlink" Target="http://abs.twimg.com/images/themes/theme15/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0/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5/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0/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9/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9/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2/bg.gif"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5/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1/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5/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9/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4/bg.gif" TargetMode="External" /><Relationship Id="rId451" Type="http://schemas.openxmlformats.org/officeDocument/2006/relationships/hyperlink" Target="http://abs.twimg.com/images/themes/theme4/bg.gif" TargetMode="External" /><Relationship Id="rId452" Type="http://schemas.openxmlformats.org/officeDocument/2006/relationships/hyperlink" Target="http://abs.twimg.com/images/themes/theme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4/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2/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3/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6/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5/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0/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6/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9/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5/bg.png" TargetMode="External" /><Relationship Id="rId509" Type="http://schemas.openxmlformats.org/officeDocument/2006/relationships/hyperlink" Target="http://abs.twimg.com/images/themes/theme16/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3/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5/bg.png" TargetMode="External" /><Relationship Id="rId522" Type="http://schemas.openxmlformats.org/officeDocument/2006/relationships/hyperlink" Target="http://abs.twimg.com/images/themes/theme5/bg.gif"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0/bg.gif" TargetMode="External" /><Relationship Id="rId528" Type="http://schemas.openxmlformats.org/officeDocument/2006/relationships/hyperlink" Target="http://abs.twimg.com/images/themes/theme13/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4/bg.gif" TargetMode="External" /><Relationship Id="rId533" Type="http://schemas.openxmlformats.org/officeDocument/2006/relationships/hyperlink" Target="http://abs.twimg.com/images/themes/theme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5/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0/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3/bg.gif" TargetMode="External" /><Relationship Id="rId546" Type="http://schemas.openxmlformats.org/officeDocument/2006/relationships/hyperlink" Target="http://abs.twimg.com/images/themes/theme5/bg.gif"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3/bg.gif"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4/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4/bg.gif"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4/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0/bg.gif" TargetMode="External" /><Relationship Id="rId579" Type="http://schemas.openxmlformats.org/officeDocument/2006/relationships/hyperlink" Target="http://abs.twimg.com/images/themes/theme14/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5/bg.png"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9/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4/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6/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pbs.twimg.com/profile_background_images/546942131/TwitterTemplate1.jp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5/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4/bg.gif"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pbs.twimg.com/profile_background_images/509851252969070592/Ht7Oua5X.jpe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bg.png" TargetMode="External" /><Relationship Id="rId658" Type="http://schemas.openxmlformats.org/officeDocument/2006/relationships/hyperlink" Target="http://abs.twimg.com/images/themes/theme4/bg.gif"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pbs.twimg.com/profile_background_images/705356203/db47867abbe8be14fed846251eba4b2e.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5/bg.png" TargetMode="External" /><Relationship Id="rId664" Type="http://schemas.openxmlformats.org/officeDocument/2006/relationships/hyperlink" Target="http://abs.twimg.com/images/themes/theme15/bg.png" TargetMode="External" /><Relationship Id="rId665" Type="http://schemas.openxmlformats.org/officeDocument/2006/relationships/hyperlink" Target="http://abs.twimg.com/images/themes/theme10/bg.gif" TargetMode="External" /><Relationship Id="rId666" Type="http://schemas.openxmlformats.org/officeDocument/2006/relationships/hyperlink" Target="http://abs.twimg.com/images/themes/theme1/bg.png" TargetMode="External" /><Relationship Id="rId667" Type="http://schemas.openxmlformats.org/officeDocument/2006/relationships/hyperlink" Target="http://abs.twimg.com/images/themes/theme2/bg.gif" TargetMode="External" /><Relationship Id="rId668" Type="http://schemas.openxmlformats.org/officeDocument/2006/relationships/hyperlink" Target="http://pbs.twimg.com/profile_images/643527686078504960/u1k_5vkI_normal.jpg" TargetMode="External" /><Relationship Id="rId669" Type="http://schemas.openxmlformats.org/officeDocument/2006/relationships/hyperlink" Target="http://pbs.twimg.com/profile_images/951161235403190272/4_vjPXRB_normal.jpg" TargetMode="External" /><Relationship Id="rId670" Type="http://schemas.openxmlformats.org/officeDocument/2006/relationships/hyperlink" Target="http://pbs.twimg.com/profile_images/797063724754436096/ookwE9v9_normal.jpg" TargetMode="External" /><Relationship Id="rId671" Type="http://schemas.openxmlformats.org/officeDocument/2006/relationships/hyperlink" Target="http://pbs.twimg.com/profile_images/884672543780519937/V1A9oV4E_normal.jpg" TargetMode="External" /><Relationship Id="rId672" Type="http://schemas.openxmlformats.org/officeDocument/2006/relationships/hyperlink" Target="http://pbs.twimg.com/profile_images/938877709349990400/rUFtqN8Y_normal.jpg" TargetMode="External" /><Relationship Id="rId673" Type="http://schemas.openxmlformats.org/officeDocument/2006/relationships/hyperlink" Target="http://pbs.twimg.com/profile_images/792740006909480960/LpN0IMir_normal.jpg" TargetMode="External" /><Relationship Id="rId674" Type="http://schemas.openxmlformats.org/officeDocument/2006/relationships/hyperlink" Target="http://abs.twimg.com/sticky/default_profile_images/default_profile_1_normal.png" TargetMode="External" /><Relationship Id="rId675" Type="http://schemas.openxmlformats.org/officeDocument/2006/relationships/hyperlink" Target="http://pbs.twimg.com/profile_images/1027186868624871424/1IMt28OM_normal.jpg" TargetMode="External" /><Relationship Id="rId676" Type="http://schemas.openxmlformats.org/officeDocument/2006/relationships/hyperlink" Target="http://pbs.twimg.com/profile_images/1096119446370828288/XNV7R0he_normal.png" TargetMode="External" /><Relationship Id="rId677" Type="http://schemas.openxmlformats.org/officeDocument/2006/relationships/hyperlink" Target="http://pbs.twimg.com/profile_images/1091502500035743745/ctKtcpVW_normal.jpg" TargetMode="External" /><Relationship Id="rId678" Type="http://schemas.openxmlformats.org/officeDocument/2006/relationships/hyperlink" Target="http://pbs.twimg.com/profile_images/378800000742943236/e3aecdcfb9ae468a7aa5fdf45582e6a0_normal.jpeg" TargetMode="External" /><Relationship Id="rId679" Type="http://schemas.openxmlformats.org/officeDocument/2006/relationships/hyperlink" Target="http://pbs.twimg.com/profile_images/651216379870253056/yU6cJnH__normal.jpg" TargetMode="External" /><Relationship Id="rId680" Type="http://schemas.openxmlformats.org/officeDocument/2006/relationships/hyperlink" Target="http://pbs.twimg.com/profile_images/1042115089267085312/uUe3E6Er_normal.jpg" TargetMode="External" /><Relationship Id="rId681" Type="http://schemas.openxmlformats.org/officeDocument/2006/relationships/hyperlink" Target="http://pbs.twimg.com/profile_images/378800000451505954/e5588fd34207fe546f41a6894d9d0b1b_normal.jpeg" TargetMode="External" /><Relationship Id="rId682" Type="http://schemas.openxmlformats.org/officeDocument/2006/relationships/hyperlink" Target="http://pbs.twimg.com/profile_images/1091008510320672768/cDMNuSJS_normal.jpg" TargetMode="External" /><Relationship Id="rId683" Type="http://schemas.openxmlformats.org/officeDocument/2006/relationships/hyperlink" Target="http://pbs.twimg.com/profile_images/847492708482428929/Fo2Bs1Bi_normal.jpg" TargetMode="External" /><Relationship Id="rId684" Type="http://schemas.openxmlformats.org/officeDocument/2006/relationships/hyperlink" Target="http://pbs.twimg.com/profile_images/1082093799499804675/WWpNUQXW_normal.jpg" TargetMode="External" /><Relationship Id="rId685" Type="http://schemas.openxmlformats.org/officeDocument/2006/relationships/hyperlink" Target="http://abs.twimg.com/sticky/default_profile_images/default_profile_normal.png" TargetMode="External" /><Relationship Id="rId686" Type="http://schemas.openxmlformats.org/officeDocument/2006/relationships/hyperlink" Target="http://pbs.twimg.com/profile_images/1090039533402492930/vq-fbbj4_normal.jpg" TargetMode="External" /><Relationship Id="rId687" Type="http://schemas.openxmlformats.org/officeDocument/2006/relationships/hyperlink" Target="http://pbs.twimg.com/profile_images/727343858451943424/rMjlIegK_normal.jpg" TargetMode="External" /><Relationship Id="rId688" Type="http://schemas.openxmlformats.org/officeDocument/2006/relationships/hyperlink" Target="http://pbs.twimg.com/profile_images/1070606884456026114/ebOSIyvl_normal.jpg" TargetMode="External" /><Relationship Id="rId689" Type="http://schemas.openxmlformats.org/officeDocument/2006/relationships/hyperlink" Target="http://pbs.twimg.com/profile_images/1088694532051484672/4GFInyQf_normal.jpg" TargetMode="External" /><Relationship Id="rId690" Type="http://schemas.openxmlformats.org/officeDocument/2006/relationships/hyperlink" Target="http://pbs.twimg.com/profile_images/442045377412616192/DVAc-WFW_normal.jpeg" TargetMode="External" /><Relationship Id="rId691" Type="http://schemas.openxmlformats.org/officeDocument/2006/relationships/hyperlink" Target="http://pbs.twimg.com/profile_images/1038310443679330305/t4vXa3ST_normal.jpg" TargetMode="External" /><Relationship Id="rId692" Type="http://schemas.openxmlformats.org/officeDocument/2006/relationships/hyperlink" Target="http://pbs.twimg.com/profile_images/807960810274324480/DAlmnim1_normal.jpg" TargetMode="External" /><Relationship Id="rId693" Type="http://schemas.openxmlformats.org/officeDocument/2006/relationships/hyperlink" Target="http://pbs.twimg.com/profile_images/588911714550157313/_qfURSpY_normal.png" TargetMode="External" /><Relationship Id="rId694" Type="http://schemas.openxmlformats.org/officeDocument/2006/relationships/hyperlink" Target="http://pbs.twimg.com/profile_images/1069596809939447808/YohlfPyy_normal.jpg" TargetMode="External" /><Relationship Id="rId695" Type="http://schemas.openxmlformats.org/officeDocument/2006/relationships/hyperlink" Target="http://pbs.twimg.com/profile_images/1043230260118999040/SWPSygVz_normal.jpg" TargetMode="External" /><Relationship Id="rId696" Type="http://schemas.openxmlformats.org/officeDocument/2006/relationships/hyperlink" Target="http://pbs.twimg.com/profile_images/825817308073492481/WmGV0hSp_normal.jpg" TargetMode="External" /><Relationship Id="rId697" Type="http://schemas.openxmlformats.org/officeDocument/2006/relationships/hyperlink" Target="http://pbs.twimg.com/profile_images/921434597900128256/rcREOAwv_normal.jpg" TargetMode="External" /><Relationship Id="rId698" Type="http://schemas.openxmlformats.org/officeDocument/2006/relationships/hyperlink" Target="http://pbs.twimg.com/profile_images/858144554213675008/AndUVzKz_normal.jpg" TargetMode="External" /><Relationship Id="rId699" Type="http://schemas.openxmlformats.org/officeDocument/2006/relationships/hyperlink" Target="http://pbs.twimg.com/profile_images/839931026784686080/AnttZalF_normal.jpg" TargetMode="External" /><Relationship Id="rId700" Type="http://schemas.openxmlformats.org/officeDocument/2006/relationships/hyperlink" Target="http://pbs.twimg.com/profile_images/977913939559411712/thWhWNDg_normal.jpg" TargetMode="External" /><Relationship Id="rId701" Type="http://schemas.openxmlformats.org/officeDocument/2006/relationships/hyperlink" Target="http://pbs.twimg.com/profile_images/1011528377231081472/S30t4Ufz_normal.jpg" TargetMode="External" /><Relationship Id="rId702" Type="http://schemas.openxmlformats.org/officeDocument/2006/relationships/hyperlink" Target="http://pbs.twimg.com/profile_images/1034814335275728896/oijiEleF_normal.jpg" TargetMode="External" /><Relationship Id="rId703" Type="http://schemas.openxmlformats.org/officeDocument/2006/relationships/hyperlink" Target="http://pbs.twimg.com/profile_images/816749472684224512/bx9tnlM1_normal.jpg" TargetMode="External" /><Relationship Id="rId704" Type="http://schemas.openxmlformats.org/officeDocument/2006/relationships/hyperlink" Target="http://pbs.twimg.com/profile_images/1091341074906390528/56ePIiKx_normal.jpg" TargetMode="External" /><Relationship Id="rId705" Type="http://schemas.openxmlformats.org/officeDocument/2006/relationships/hyperlink" Target="http://abs.twimg.com/sticky/default_profile_images/default_profile_normal.png" TargetMode="External" /><Relationship Id="rId706" Type="http://schemas.openxmlformats.org/officeDocument/2006/relationships/hyperlink" Target="http://pbs.twimg.com/profile_images/799359575766003714/KRlnBDsz_normal.jpg" TargetMode="External" /><Relationship Id="rId707" Type="http://schemas.openxmlformats.org/officeDocument/2006/relationships/hyperlink" Target="http://pbs.twimg.com/profile_images/724671790308569089/2SFifiKS_normal.jpg" TargetMode="External" /><Relationship Id="rId708" Type="http://schemas.openxmlformats.org/officeDocument/2006/relationships/hyperlink" Target="http://pbs.twimg.com/profile_images/1902848067/LGsMom_normal.jpg" TargetMode="External" /><Relationship Id="rId709" Type="http://schemas.openxmlformats.org/officeDocument/2006/relationships/hyperlink" Target="http://pbs.twimg.com/profile_images/841063207594790912/GkqEOjwE_normal.jpg" TargetMode="External" /><Relationship Id="rId710" Type="http://schemas.openxmlformats.org/officeDocument/2006/relationships/hyperlink" Target="http://pbs.twimg.com/profile_images/823517336347021313/o39RC21y_normal.jpg" TargetMode="External" /><Relationship Id="rId711" Type="http://schemas.openxmlformats.org/officeDocument/2006/relationships/hyperlink" Target="http://pbs.twimg.com/profile_images/933430854419873794/Jx31WPty_normal.jpg" TargetMode="External" /><Relationship Id="rId712" Type="http://schemas.openxmlformats.org/officeDocument/2006/relationships/hyperlink" Target="http://pbs.twimg.com/profile_images/794187300439728128/Q-zBc7pB_normal.jpg" TargetMode="External" /><Relationship Id="rId713" Type="http://schemas.openxmlformats.org/officeDocument/2006/relationships/hyperlink" Target="http://pbs.twimg.com/profile_images/858073700733562880/0J0TO-gH_normal.jpg" TargetMode="External" /><Relationship Id="rId714" Type="http://schemas.openxmlformats.org/officeDocument/2006/relationships/hyperlink" Target="http://pbs.twimg.com/profile_images/909038262643253248/v8_sc34__normal.jpg" TargetMode="External" /><Relationship Id="rId715" Type="http://schemas.openxmlformats.org/officeDocument/2006/relationships/hyperlink" Target="http://pbs.twimg.com/profile_images/785486263231057922/_0vy-eZv_normal.jpg" TargetMode="External" /><Relationship Id="rId716" Type="http://schemas.openxmlformats.org/officeDocument/2006/relationships/hyperlink" Target="http://pbs.twimg.com/profile_images/875284006744600577/MCa5A184_normal.jpg" TargetMode="External" /><Relationship Id="rId717" Type="http://schemas.openxmlformats.org/officeDocument/2006/relationships/hyperlink" Target="http://pbs.twimg.com/profile_images/879734242254704641/3EW9bmX3_normal.jpg" TargetMode="External" /><Relationship Id="rId718" Type="http://schemas.openxmlformats.org/officeDocument/2006/relationships/hyperlink" Target="http://pbs.twimg.com/profile_images/1052026373286576128/rANrR_Rg_normal.jpg" TargetMode="External" /><Relationship Id="rId719" Type="http://schemas.openxmlformats.org/officeDocument/2006/relationships/hyperlink" Target="http://pbs.twimg.com/profile_images/913831592421969920/02kavX6g_normal.jpg" TargetMode="External" /><Relationship Id="rId720" Type="http://schemas.openxmlformats.org/officeDocument/2006/relationships/hyperlink" Target="http://pbs.twimg.com/profile_images/1056316455950655489/By2uNFWU_normal.jpg" TargetMode="External" /><Relationship Id="rId721" Type="http://schemas.openxmlformats.org/officeDocument/2006/relationships/hyperlink" Target="http://pbs.twimg.com/profile_images/821023773855977472/hnZDVnRo_normal.jpg" TargetMode="External" /><Relationship Id="rId722" Type="http://schemas.openxmlformats.org/officeDocument/2006/relationships/hyperlink" Target="http://pbs.twimg.com/profile_images/1055996547920486402/Z0cSK89n_normal.jpg" TargetMode="External" /><Relationship Id="rId723" Type="http://schemas.openxmlformats.org/officeDocument/2006/relationships/hyperlink" Target="http://abs.twimg.com/sticky/default_profile_images/default_profile_normal.png" TargetMode="External" /><Relationship Id="rId724" Type="http://schemas.openxmlformats.org/officeDocument/2006/relationships/hyperlink" Target="http://pbs.twimg.com/profile_images/933479518467010560/GkUvNwZ8_normal.jpg" TargetMode="External" /><Relationship Id="rId725" Type="http://schemas.openxmlformats.org/officeDocument/2006/relationships/hyperlink" Target="http://pbs.twimg.com/profile_images/966757010757873665/0qWJfyX4_normal.jpg" TargetMode="External" /><Relationship Id="rId726" Type="http://schemas.openxmlformats.org/officeDocument/2006/relationships/hyperlink" Target="http://pbs.twimg.com/profile_images/1051548564835446795/Q_RNg628_normal.jpg" TargetMode="External" /><Relationship Id="rId727" Type="http://schemas.openxmlformats.org/officeDocument/2006/relationships/hyperlink" Target="http://pbs.twimg.com/profile_images/1014548769323417600/Y_VkVk1k_normal.jpg" TargetMode="External" /><Relationship Id="rId728" Type="http://schemas.openxmlformats.org/officeDocument/2006/relationships/hyperlink" Target="http://pbs.twimg.com/profile_images/1075435323708997632/iwN0qttM_normal.jpg" TargetMode="External" /><Relationship Id="rId729" Type="http://schemas.openxmlformats.org/officeDocument/2006/relationships/hyperlink" Target="http://pbs.twimg.com/profile_images/825362896074858498/jg8MfMmw_normal.jpg" TargetMode="External" /><Relationship Id="rId730" Type="http://schemas.openxmlformats.org/officeDocument/2006/relationships/hyperlink" Target="http://pbs.twimg.com/profile_images/277608165/h_ad_small_normal.jpg" TargetMode="External" /><Relationship Id="rId731" Type="http://schemas.openxmlformats.org/officeDocument/2006/relationships/hyperlink" Target="http://pbs.twimg.com/profile_images/612444243064307712/QHeGB4e2_normal.jpg" TargetMode="External" /><Relationship Id="rId732" Type="http://schemas.openxmlformats.org/officeDocument/2006/relationships/hyperlink" Target="http://pbs.twimg.com/profile_images/948600478555713537/aOIOOV2L_normal.jpg" TargetMode="External" /><Relationship Id="rId733" Type="http://schemas.openxmlformats.org/officeDocument/2006/relationships/hyperlink" Target="http://pbs.twimg.com/profile_images/1029286462074716160/lnQkltAR_normal.jpg" TargetMode="External" /><Relationship Id="rId734" Type="http://schemas.openxmlformats.org/officeDocument/2006/relationships/hyperlink" Target="http://pbs.twimg.com/profile_images/855454664195588100/LTyASYkR_normal.jpg" TargetMode="External" /><Relationship Id="rId735" Type="http://schemas.openxmlformats.org/officeDocument/2006/relationships/hyperlink" Target="http://pbs.twimg.com/profile_images/1012118783924817922/tbioYqdz_normal.jpg" TargetMode="External" /><Relationship Id="rId736" Type="http://schemas.openxmlformats.org/officeDocument/2006/relationships/hyperlink" Target="http://pbs.twimg.com/profile_images/1019006775712890880/qPAmFeRg_normal.jpg" TargetMode="External" /><Relationship Id="rId737" Type="http://schemas.openxmlformats.org/officeDocument/2006/relationships/hyperlink" Target="http://pbs.twimg.com/profile_images/967507605299060737/bu35ut7J_normal.jpg" TargetMode="External" /><Relationship Id="rId738" Type="http://schemas.openxmlformats.org/officeDocument/2006/relationships/hyperlink" Target="http://pbs.twimg.com/profile_images/1079195043/madmen_icon_normal.jpg" TargetMode="External" /><Relationship Id="rId739" Type="http://schemas.openxmlformats.org/officeDocument/2006/relationships/hyperlink" Target="http://pbs.twimg.com/profile_images/945334721273389056/_KJS9lat_normal.jpg" TargetMode="External" /><Relationship Id="rId740" Type="http://schemas.openxmlformats.org/officeDocument/2006/relationships/hyperlink" Target="http://pbs.twimg.com/profile_images/1835571068/image_normal.jpg" TargetMode="External" /><Relationship Id="rId741" Type="http://schemas.openxmlformats.org/officeDocument/2006/relationships/hyperlink" Target="http://pbs.twimg.com/profile_images/951629128951721986/g5PCLlcE_normal.jpg" TargetMode="External" /><Relationship Id="rId742" Type="http://schemas.openxmlformats.org/officeDocument/2006/relationships/hyperlink" Target="http://pbs.twimg.com/profile_images/825205370461237248/gCV7uLop_normal.jpg" TargetMode="External" /><Relationship Id="rId743" Type="http://schemas.openxmlformats.org/officeDocument/2006/relationships/hyperlink" Target="http://pbs.twimg.com/profile_images/838858888355151872/Cqatw-hr_normal.jpg" TargetMode="External" /><Relationship Id="rId744" Type="http://schemas.openxmlformats.org/officeDocument/2006/relationships/hyperlink" Target="http://pbs.twimg.com/profile_images/983774907812036609/pdI_kOQ0_normal.jpg" TargetMode="External" /><Relationship Id="rId745" Type="http://schemas.openxmlformats.org/officeDocument/2006/relationships/hyperlink" Target="http://pbs.twimg.com/profile_images/750930809515757572/BHKtCuPG_normal.jpg" TargetMode="External" /><Relationship Id="rId746" Type="http://schemas.openxmlformats.org/officeDocument/2006/relationships/hyperlink" Target="http://pbs.twimg.com/profile_images/1013436760859299847/aQltRN9T_normal.jpg" TargetMode="External" /><Relationship Id="rId747" Type="http://schemas.openxmlformats.org/officeDocument/2006/relationships/hyperlink" Target="http://pbs.twimg.com/profile_images/52068547/wiziq_pic_normal.jpg" TargetMode="External" /><Relationship Id="rId748" Type="http://schemas.openxmlformats.org/officeDocument/2006/relationships/hyperlink" Target="http://pbs.twimg.com/profile_images/697073196487602178/0LVPKqcU_normal.jpg" TargetMode="External" /><Relationship Id="rId749" Type="http://schemas.openxmlformats.org/officeDocument/2006/relationships/hyperlink" Target="http://pbs.twimg.com/profile_images/1851207508/image_normal.jpg" TargetMode="External" /><Relationship Id="rId750" Type="http://schemas.openxmlformats.org/officeDocument/2006/relationships/hyperlink" Target="http://abs.twimg.com/sticky/default_profile_images/default_profile_normal.pn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pbs.twimg.com/profile_images/888353178529431552/8F1gDTu8_normal.jpg" TargetMode="External" /><Relationship Id="rId753" Type="http://schemas.openxmlformats.org/officeDocument/2006/relationships/hyperlink" Target="http://pbs.twimg.com/profile_images/998567033745821697/zVfydzQm_normal.jpg" TargetMode="External" /><Relationship Id="rId754" Type="http://schemas.openxmlformats.org/officeDocument/2006/relationships/hyperlink" Target="http://abs.twimg.com/sticky/default_profile_images/default_profile_normal.png" TargetMode="External" /><Relationship Id="rId755" Type="http://schemas.openxmlformats.org/officeDocument/2006/relationships/hyperlink" Target="http://pbs.twimg.com/profile_images/1079539988327485440/o9qj_Slt_normal.jpg" TargetMode="External" /><Relationship Id="rId756" Type="http://schemas.openxmlformats.org/officeDocument/2006/relationships/hyperlink" Target="http://pbs.twimg.com/profile_images/1188934453/88495707-33f8-4cfc-bda2-7f29f794b9d9_normal.png" TargetMode="External" /><Relationship Id="rId757" Type="http://schemas.openxmlformats.org/officeDocument/2006/relationships/hyperlink" Target="http://pbs.twimg.com/profile_images/1022946782341300224/nTrQepW9_normal.jpg" TargetMode="External" /><Relationship Id="rId758" Type="http://schemas.openxmlformats.org/officeDocument/2006/relationships/hyperlink" Target="http://pbs.twimg.com/profile_images/1284920980/thom-2011-150_normal.jpg" TargetMode="External" /><Relationship Id="rId759" Type="http://schemas.openxmlformats.org/officeDocument/2006/relationships/hyperlink" Target="http://pbs.twimg.com/profile_images/883432502370738178/LSpnN88Z_normal.jpg" TargetMode="External" /><Relationship Id="rId760" Type="http://schemas.openxmlformats.org/officeDocument/2006/relationships/hyperlink" Target="http://pbs.twimg.com/profile_images/833129478230523905/e9LERiJb_normal.jpg" TargetMode="External" /><Relationship Id="rId761" Type="http://schemas.openxmlformats.org/officeDocument/2006/relationships/hyperlink" Target="http://pbs.twimg.com/profile_images/766765819707682816/STwugV6L_normal.jpg" TargetMode="External" /><Relationship Id="rId762" Type="http://schemas.openxmlformats.org/officeDocument/2006/relationships/hyperlink" Target="http://pbs.twimg.com/profile_images/1047472565164417024/IEB8cNk7_normal.jpg" TargetMode="External" /><Relationship Id="rId763" Type="http://schemas.openxmlformats.org/officeDocument/2006/relationships/hyperlink" Target="http://abs.twimg.com/sticky/default_profile_images/default_profile_normal.png" TargetMode="External" /><Relationship Id="rId764" Type="http://schemas.openxmlformats.org/officeDocument/2006/relationships/hyperlink" Target="http://pbs.twimg.com/profile_images/1093605344989900800/4kiHwVMr_normal.jpg" TargetMode="External" /><Relationship Id="rId765" Type="http://schemas.openxmlformats.org/officeDocument/2006/relationships/hyperlink" Target="http://pbs.twimg.com/profile_images/547120090659831809/cqna1EKm_normal.png" TargetMode="External" /><Relationship Id="rId766" Type="http://schemas.openxmlformats.org/officeDocument/2006/relationships/hyperlink" Target="http://pbs.twimg.com/profile_images/857275251901771778/U8BFQgp8_normal.jpg" TargetMode="External" /><Relationship Id="rId767" Type="http://schemas.openxmlformats.org/officeDocument/2006/relationships/hyperlink" Target="http://pbs.twimg.com/profile_images/929066586463338496/xxr1e-Lu_normal.jpg" TargetMode="External" /><Relationship Id="rId768" Type="http://schemas.openxmlformats.org/officeDocument/2006/relationships/hyperlink" Target="http://pbs.twimg.com/profile_images/868093792431128576/CouUGnl4_normal.jpg" TargetMode="External" /><Relationship Id="rId769" Type="http://schemas.openxmlformats.org/officeDocument/2006/relationships/hyperlink" Target="http://pbs.twimg.com/profile_images/572218169839910912/plOvMpxm_normal.jpeg" TargetMode="External" /><Relationship Id="rId770" Type="http://schemas.openxmlformats.org/officeDocument/2006/relationships/hyperlink" Target="http://abs.twimg.com/sticky/default_profile_images/default_profile_normal.png" TargetMode="External" /><Relationship Id="rId771" Type="http://schemas.openxmlformats.org/officeDocument/2006/relationships/hyperlink" Target="http://pbs.twimg.com/profile_images/999895984372043776/2f7POync_normal.jpg" TargetMode="External" /><Relationship Id="rId772" Type="http://schemas.openxmlformats.org/officeDocument/2006/relationships/hyperlink" Target="http://pbs.twimg.com/profile_images/679430533181378562/90Nk7gXZ_normal.jpg" TargetMode="External" /><Relationship Id="rId773" Type="http://schemas.openxmlformats.org/officeDocument/2006/relationships/hyperlink" Target="http://pbs.twimg.com/profile_images/247311429/G_Ann_Talbot_with_glasses_normal.jpg" TargetMode="External" /><Relationship Id="rId774" Type="http://schemas.openxmlformats.org/officeDocument/2006/relationships/hyperlink" Target="http://pbs.twimg.com/profile_images/1074070968170102784/mTt7Zz-7_normal.jpg" TargetMode="External" /><Relationship Id="rId775" Type="http://schemas.openxmlformats.org/officeDocument/2006/relationships/hyperlink" Target="http://pbs.twimg.com/profile_images/1068529517789089792/2Xyp1IC0_normal.jpg" TargetMode="External" /><Relationship Id="rId776" Type="http://schemas.openxmlformats.org/officeDocument/2006/relationships/hyperlink" Target="http://abs.twimg.com/sticky/default_profile_images/default_profile_normal.png" TargetMode="External" /><Relationship Id="rId777" Type="http://schemas.openxmlformats.org/officeDocument/2006/relationships/hyperlink" Target="http://pbs.twimg.com/profile_images/733392739727892480/08AONDQS_normal.jpg" TargetMode="External" /><Relationship Id="rId778" Type="http://schemas.openxmlformats.org/officeDocument/2006/relationships/hyperlink" Target="http://pbs.twimg.com/profile_images/1090517695303479296/aPlVyWON_normal.jpg" TargetMode="External" /><Relationship Id="rId779" Type="http://schemas.openxmlformats.org/officeDocument/2006/relationships/hyperlink" Target="http://pbs.twimg.com/profile_images/1062932270137380864/i7zykZWw_normal.jpg" TargetMode="External" /><Relationship Id="rId780" Type="http://schemas.openxmlformats.org/officeDocument/2006/relationships/hyperlink" Target="http://pbs.twimg.com/profile_images/1025861101374779392/mt78tCdj_normal.jpg" TargetMode="External" /><Relationship Id="rId781" Type="http://schemas.openxmlformats.org/officeDocument/2006/relationships/hyperlink" Target="http://pbs.twimg.com/profile_images/1081761026297614336/YzuEwSlu_normal.jpg" TargetMode="External" /><Relationship Id="rId782" Type="http://schemas.openxmlformats.org/officeDocument/2006/relationships/hyperlink" Target="http://pbs.twimg.com/profile_images/854615378756075520/-gGiIG_o_normal.jpg" TargetMode="External" /><Relationship Id="rId783" Type="http://schemas.openxmlformats.org/officeDocument/2006/relationships/hyperlink" Target="http://pbs.twimg.com/profile_images/1081265846402641920/-eeintJI_normal.jpg" TargetMode="External" /><Relationship Id="rId784" Type="http://schemas.openxmlformats.org/officeDocument/2006/relationships/hyperlink" Target="http://pbs.twimg.com/profile_images/999564784583327745/-sEfyzbl_normal.jpg" TargetMode="External" /><Relationship Id="rId785" Type="http://schemas.openxmlformats.org/officeDocument/2006/relationships/hyperlink" Target="http://pbs.twimg.com/profile_images/1814931853/Untitled-2_normal.jpg" TargetMode="External" /><Relationship Id="rId786" Type="http://schemas.openxmlformats.org/officeDocument/2006/relationships/hyperlink" Target="http://pbs.twimg.com/profile_images/436263277568331776/Rn1hmHlX_normal.jpeg" TargetMode="External" /><Relationship Id="rId787" Type="http://schemas.openxmlformats.org/officeDocument/2006/relationships/hyperlink" Target="http://pbs.twimg.com/profile_images/1056743886155104256/yAvS4Y6n_normal.jpg" TargetMode="External" /><Relationship Id="rId788" Type="http://schemas.openxmlformats.org/officeDocument/2006/relationships/hyperlink" Target="http://pbs.twimg.com/profile_images/780991136668192769/OxU62jNH_normal.jpg" TargetMode="External" /><Relationship Id="rId789" Type="http://schemas.openxmlformats.org/officeDocument/2006/relationships/hyperlink" Target="http://pbs.twimg.com/profile_images/1036293484146294784/Rr9tW2OE_normal.jpg" TargetMode="External" /><Relationship Id="rId790" Type="http://schemas.openxmlformats.org/officeDocument/2006/relationships/hyperlink" Target="http://pbs.twimg.com/profile_images/806685087970430976/-sL_ynEW_normal.jpg" TargetMode="External" /><Relationship Id="rId791" Type="http://schemas.openxmlformats.org/officeDocument/2006/relationships/hyperlink" Target="http://pbs.twimg.com/profile_images/1089256903371296768/yB6QGcz2_normal.jpg" TargetMode="External" /><Relationship Id="rId792" Type="http://schemas.openxmlformats.org/officeDocument/2006/relationships/hyperlink" Target="http://pbs.twimg.com/profile_images/1093627893110824961/ETAXhquF_normal.jpg" TargetMode="External" /><Relationship Id="rId793" Type="http://schemas.openxmlformats.org/officeDocument/2006/relationships/hyperlink" Target="http://pbs.twimg.com/profile_images/855187736969400320/ED_vtQgZ_normal.jpg" TargetMode="External" /><Relationship Id="rId794" Type="http://schemas.openxmlformats.org/officeDocument/2006/relationships/hyperlink" Target="http://pbs.twimg.com/profile_images/1080574839470075920/I7odptWR_normal.jpg" TargetMode="External" /><Relationship Id="rId795" Type="http://schemas.openxmlformats.org/officeDocument/2006/relationships/hyperlink" Target="http://abs.twimg.com/sticky/default_profile_images/default_profile_normal.png" TargetMode="External" /><Relationship Id="rId796" Type="http://schemas.openxmlformats.org/officeDocument/2006/relationships/hyperlink" Target="http://pbs.twimg.com/profile_images/968050484891258881/91HSkiQQ_normal.jpg" TargetMode="External" /><Relationship Id="rId797" Type="http://schemas.openxmlformats.org/officeDocument/2006/relationships/hyperlink" Target="http://pbs.twimg.com/profile_images/812334733459853312/QMSiBtxt_normal.jpg" TargetMode="External" /><Relationship Id="rId798" Type="http://schemas.openxmlformats.org/officeDocument/2006/relationships/hyperlink" Target="http://pbs.twimg.com/profile_images/378800000108144130/3bd7f171364c4f13b57a6e5de814b6c2_normal.jpeg" TargetMode="External" /><Relationship Id="rId799" Type="http://schemas.openxmlformats.org/officeDocument/2006/relationships/hyperlink" Target="http://pbs.twimg.com/profile_images/1062975791904878592/rm3cJdht_normal.jpg" TargetMode="External" /><Relationship Id="rId800" Type="http://schemas.openxmlformats.org/officeDocument/2006/relationships/hyperlink" Target="http://pbs.twimg.com/profile_images/751126964505903105/w_U6ZC8j_normal.jpg" TargetMode="External" /><Relationship Id="rId801" Type="http://schemas.openxmlformats.org/officeDocument/2006/relationships/hyperlink" Target="http://pbs.twimg.com/profile_images/974690906669572098/Y6w06trG_normal.jpg" TargetMode="External" /><Relationship Id="rId802" Type="http://schemas.openxmlformats.org/officeDocument/2006/relationships/hyperlink" Target="http://pbs.twimg.com/profile_images/1054418035803533312/JEWEu38M_normal.jpg" TargetMode="External" /><Relationship Id="rId803" Type="http://schemas.openxmlformats.org/officeDocument/2006/relationships/hyperlink" Target="http://pbs.twimg.com/profile_images/1022213388578037760/6DOMpXCw_normal.jpg" TargetMode="External" /><Relationship Id="rId804" Type="http://schemas.openxmlformats.org/officeDocument/2006/relationships/hyperlink" Target="http://pbs.twimg.com/profile_images/981586330642800640/kxdqG6j8_normal.jpg" TargetMode="External" /><Relationship Id="rId805" Type="http://schemas.openxmlformats.org/officeDocument/2006/relationships/hyperlink" Target="http://pbs.twimg.com/profile_images/1076443744730267653/lnoQAqLb_normal.jpg" TargetMode="External" /><Relationship Id="rId806" Type="http://schemas.openxmlformats.org/officeDocument/2006/relationships/hyperlink" Target="http://pbs.twimg.com/profile_images/1019728722302099456/Ja2pyoBb_normal.jpg" TargetMode="External" /><Relationship Id="rId807" Type="http://schemas.openxmlformats.org/officeDocument/2006/relationships/hyperlink" Target="http://pbs.twimg.com/profile_images/1096096281892655104/GN2cpYd9_normal.jpg" TargetMode="External" /><Relationship Id="rId808" Type="http://schemas.openxmlformats.org/officeDocument/2006/relationships/hyperlink" Target="http://pbs.twimg.com/profile_images/999470118693318656/dBKxtM1J_normal.jpg" TargetMode="External" /><Relationship Id="rId809" Type="http://schemas.openxmlformats.org/officeDocument/2006/relationships/hyperlink" Target="http://pbs.twimg.com/profile_images/1089299346229669888/7d4xKrWd_normal.jpg" TargetMode="External" /><Relationship Id="rId810" Type="http://schemas.openxmlformats.org/officeDocument/2006/relationships/hyperlink" Target="http://pbs.twimg.com/profile_images/1082819846176456704/fU8F5Jap_normal.jpg" TargetMode="External" /><Relationship Id="rId811" Type="http://schemas.openxmlformats.org/officeDocument/2006/relationships/hyperlink" Target="http://pbs.twimg.com/profile_images/905011819475070976/3J0Jo8rN_normal.jpg" TargetMode="External" /><Relationship Id="rId812" Type="http://schemas.openxmlformats.org/officeDocument/2006/relationships/hyperlink" Target="http://pbs.twimg.com/profile_images/1021063885506277376/h1iatNBm_normal.jpg" TargetMode="External" /><Relationship Id="rId813" Type="http://schemas.openxmlformats.org/officeDocument/2006/relationships/hyperlink" Target="http://pbs.twimg.com/profile_images/1033641331887955969/iJiCak1h_normal.jpg" TargetMode="External" /><Relationship Id="rId814" Type="http://schemas.openxmlformats.org/officeDocument/2006/relationships/hyperlink" Target="http://pbs.twimg.com/profile_images/705362774579355648/pZG8umXq_normal.jpg" TargetMode="External" /><Relationship Id="rId815" Type="http://schemas.openxmlformats.org/officeDocument/2006/relationships/hyperlink" Target="http://pbs.twimg.com/profile_images/952569279840370688/1cD0Xds4_normal.jpg" TargetMode="External" /><Relationship Id="rId816" Type="http://schemas.openxmlformats.org/officeDocument/2006/relationships/hyperlink" Target="http://pbs.twimg.com/profile_images/917148576215719938/MM-2hE2K_normal.jpg" TargetMode="External" /><Relationship Id="rId817" Type="http://schemas.openxmlformats.org/officeDocument/2006/relationships/hyperlink" Target="http://pbs.twimg.com/profile_images/580162492141191168/ZYzn7Lro_normal.png" TargetMode="External" /><Relationship Id="rId818" Type="http://schemas.openxmlformats.org/officeDocument/2006/relationships/hyperlink" Target="http://pbs.twimg.com/profile_images/965877996145070081/wclzMLny_normal.jpg" TargetMode="External" /><Relationship Id="rId819" Type="http://schemas.openxmlformats.org/officeDocument/2006/relationships/hyperlink" Target="http://pbs.twimg.com/profile_images/1082658949277642752/bYKC2vb0_normal.jpg" TargetMode="External" /><Relationship Id="rId820" Type="http://schemas.openxmlformats.org/officeDocument/2006/relationships/hyperlink" Target="http://pbs.twimg.com/profile_images/884658914486140929/L0IZSEsI_normal.jpg" TargetMode="External" /><Relationship Id="rId821" Type="http://schemas.openxmlformats.org/officeDocument/2006/relationships/hyperlink" Target="http://pbs.twimg.com/profile_images/1067948997833183232/6Kn-OkxD_normal.jpg" TargetMode="External" /><Relationship Id="rId822" Type="http://schemas.openxmlformats.org/officeDocument/2006/relationships/hyperlink" Target="http://pbs.twimg.com/profile_images/1057283381107388416/XWjWtP9d_normal.jpg" TargetMode="External" /><Relationship Id="rId823" Type="http://schemas.openxmlformats.org/officeDocument/2006/relationships/hyperlink" Target="http://pbs.twimg.com/profile_images/818472823802961921/sJJmBmZ8_normal.jpg" TargetMode="External" /><Relationship Id="rId824" Type="http://schemas.openxmlformats.org/officeDocument/2006/relationships/hyperlink" Target="http://abs.twimg.com/sticky/default_profile_images/default_profile_normal.png" TargetMode="External" /><Relationship Id="rId825" Type="http://schemas.openxmlformats.org/officeDocument/2006/relationships/hyperlink" Target="http://pbs.twimg.com/profile_images/990224591405527040/OxyhZW3W_normal.jpg" TargetMode="External" /><Relationship Id="rId826" Type="http://schemas.openxmlformats.org/officeDocument/2006/relationships/hyperlink" Target="http://pbs.twimg.com/profile_images/861601187048689664/kbBfnQ9k_normal.jpg" TargetMode="External" /><Relationship Id="rId827" Type="http://schemas.openxmlformats.org/officeDocument/2006/relationships/hyperlink" Target="http://pbs.twimg.com/profile_images/979460211973947392/Z7jiTVfc_normal.jpg" TargetMode="External" /><Relationship Id="rId828" Type="http://schemas.openxmlformats.org/officeDocument/2006/relationships/hyperlink" Target="http://pbs.twimg.com/profile_images/843627590485262337/f2G4DofY_normal.jpg" TargetMode="External" /><Relationship Id="rId829" Type="http://schemas.openxmlformats.org/officeDocument/2006/relationships/hyperlink" Target="http://pbs.twimg.com/profile_images/884587937156939776/fQSBvtDY_normal.jpg" TargetMode="External" /><Relationship Id="rId830" Type="http://schemas.openxmlformats.org/officeDocument/2006/relationships/hyperlink" Target="http://pbs.twimg.com/profile_images/1083697793611505665/BS1Kx_xa_normal.jpg" TargetMode="External" /><Relationship Id="rId831" Type="http://schemas.openxmlformats.org/officeDocument/2006/relationships/hyperlink" Target="http://pbs.twimg.com/profile_images/896973584505204736/Qdlx_WIk_normal.jpg" TargetMode="External" /><Relationship Id="rId832" Type="http://schemas.openxmlformats.org/officeDocument/2006/relationships/hyperlink" Target="http://pbs.twimg.com/profile_images/1082815479683694595/3aZNG8s8_normal.jpg" TargetMode="External" /><Relationship Id="rId833" Type="http://schemas.openxmlformats.org/officeDocument/2006/relationships/hyperlink" Target="http://pbs.twimg.com/profile_images/638115934612385793/gNYoWNiy_normal.jpg" TargetMode="External" /><Relationship Id="rId834" Type="http://schemas.openxmlformats.org/officeDocument/2006/relationships/hyperlink" Target="http://pbs.twimg.com/profile_images/1069605608171565056/euMUv1cj_normal.jpg" TargetMode="External" /><Relationship Id="rId835" Type="http://schemas.openxmlformats.org/officeDocument/2006/relationships/hyperlink" Target="http://pbs.twimg.com/profile_images/2856735447/c3030a37989e0af8d977af07a0752e9e_normal.jpeg" TargetMode="External" /><Relationship Id="rId836" Type="http://schemas.openxmlformats.org/officeDocument/2006/relationships/hyperlink" Target="http://pbs.twimg.com/profile_images/1021893654183464961/JZK9dGxY_normal.jpg" TargetMode="External" /><Relationship Id="rId837" Type="http://schemas.openxmlformats.org/officeDocument/2006/relationships/hyperlink" Target="http://pbs.twimg.com/profile_images/1073123880376528896/nPk69nAc_normal.jpg" TargetMode="External" /><Relationship Id="rId838" Type="http://schemas.openxmlformats.org/officeDocument/2006/relationships/hyperlink" Target="http://pbs.twimg.com/profile_images/1095856226712342529/cxpMF9qs_normal.jpg" TargetMode="External" /><Relationship Id="rId839" Type="http://schemas.openxmlformats.org/officeDocument/2006/relationships/hyperlink" Target="http://pbs.twimg.com/profile_images/687561299010535424/zo7WBuwf_normal.jpg" TargetMode="External" /><Relationship Id="rId840" Type="http://schemas.openxmlformats.org/officeDocument/2006/relationships/hyperlink" Target="http://pbs.twimg.com/profile_images/990247972276506624/77ZbP2j3_normal.jpg" TargetMode="External" /><Relationship Id="rId841" Type="http://schemas.openxmlformats.org/officeDocument/2006/relationships/hyperlink" Target="http://pbs.twimg.com/profile_images/2852296978/1aa0895acded6d4d18b8be83792a26e7_normal.jpeg" TargetMode="External" /><Relationship Id="rId842" Type="http://schemas.openxmlformats.org/officeDocument/2006/relationships/hyperlink" Target="http://pbs.twimg.com/profile_images/1087556195987148800/puJiV9z0_normal.jpg" TargetMode="External" /><Relationship Id="rId843" Type="http://schemas.openxmlformats.org/officeDocument/2006/relationships/hyperlink" Target="http://pbs.twimg.com/profile_images/1052737015500992512/3OBVjKKa_normal.jpg" TargetMode="External" /><Relationship Id="rId844" Type="http://schemas.openxmlformats.org/officeDocument/2006/relationships/hyperlink" Target="http://pbs.twimg.com/profile_images/1090092102313299968/5P1LgmPf_normal.jpg" TargetMode="External" /><Relationship Id="rId845" Type="http://schemas.openxmlformats.org/officeDocument/2006/relationships/hyperlink" Target="http://pbs.twimg.com/profile_images/1079798927912828928/gfwrk6eh_normal.jpg" TargetMode="External" /><Relationship Id="rId846" Type="http://schemas.openxmlformats.org/officeDocument/2006/relationships/hyperlink" Target="http://pbs.twimg.com/profile_images/994045270253035521/Lp0NcKRp_normal.jpg" TargetMode="External" /><Relationship Id="rId847" Type="http://schemas.openxmlformats.org/officeDocument/2006/relationships/hyperlink" Target="http://pbs.twimg.com/profile_images/1091461520423350272/Ls0Lzxhd_normal.jpg" TargetMode="External" /><Relationship Id="rId848" Type="http://schemas.openxmlformats.org/officeDocument/2006/relationships/hyperlink" Target="http://pbs.twimg.com/profile_images/995373132520329217/lpfZP0kM_normal.jpg" TargetMode="External" /><Relationship Id="rId849" Type="http://schemas.openxmlformats.org/officeDocument/2006/relationships/hyperlink" Target="http://pbs.twimg.com/profile_images/284207508/nested-icon_normal.jpg" TargetMode="External" /><Relationship Id="rId850" Type="http://schemas.openxmlformats.org/officeDocument/2006/relationships/hyperlink" Target="http://pbs.twimg.com/profile_images/936728921323855872/HnjLaDb5_normal.jpg" TargetMode="External" /><Relationship Id="rId851" Type="http://schemas.openxmlformats.org/officeDocument/2006/relationships/hyperlink" Target="http://pbs.twimg.com/profile_images/1096625938534674432/wRn_yBrC_normal.jpg" TargetMode="External" /><Relationship Id="rId852" Type="http://schemas.openxmlformats.org/officeDocument/2006/relationships/hyperlink" Target="http://pbs.twimg.com/profile_images/825801154290290688/J_Ulove__normal.jpg" TargetMode="External" /><Relationship Id="rId853" Type="http://schemas.openxmlformats.org/officeDocument/2006/relationships/hyperlink" Target="http://pbs.twimg.com/profile_images/1095849133481566209/JEjKL-2D_normal.jpg" TargetMode="External" /><Relationship Id="rId854" Type="http://schemas.openxmlformats.org/officeDocument/2006/relationships/hyperlink" Target="http://pbs.twimg.com/profile_images/886015938180636672/z8MsIsEs_normal.jpg" TargetMode="External" /><Relationship Id="rId855" Type="http://schemas.openxmlformats.org/officeDocument/2006/relationships/hyperlink" Target="http://pbs.twimg.com/profile_images/939187374889738240/5aw3Ku8K_normal.jpg" TargetMode="External" /><Relationship Id="rId856" Type="http://schemas.openxmlformats.org/officeDocument/2006/relationships/hyperlink" Target="http://pbs.twimg.com/profile_images/882709466298372102/3A2ON5Je_normal.jpg" TargetMode="External" /><Relationship Id="rId857" Type="http://schemas.openxmlformats.org/officeDocument/2006/relationships/hyperlink" Target="http://pbs.twimg.com/profile_images/934821054719057920/EGv0Kbk__normal.jpg" TargetMode="External" /><Relationship Id="rId858" Type="http://schemas.openxmlformats.org/officeDocument/2006/relationships/hyperlink" Target="http://pbs.twimg.com/profile_images/828326227404529664/wqDD1by7_normal.jpg" TargetMode="External" /><Relationship Id="rId859" Type="http://schemas.openxmlformats.org/officeDocument/2006/relationships/hyperlink" Target="http://pbs.twimg.com/profile_images/822590574826029057/lM1QzuwK_normal.jpg" TargetMode="External" /><Relationship Id="rId860" Type="http://schemas.openxmlformats.org/officeDocument/2006/relationships/hyperlink" Target="http://pbs.twimg.com/profile_images/965991668867649537/H_Dse3bp_normal.jpg" TargetMode="External" /><Relationship Id="rId861" Type="http://schemas.openxmlformats.org/officeDocument/2006/relationships/hyperlink" Target="http://pbs.twimg.com/profile_images/969879150218567682/ow-6EiSP_normal.jpg" TargetMode="External" /><Relationship Id="rId862" Type="http://schemas.openxmlformats.org/officeDocument/2006/relationships/hyperlink" Target="http://pbs.twimg.com/profile_images/378800000272258947/873ad01fbe94d24561c233de27d02555_normal.jpeg" TargetMode="External" /><Relationship Id="rId863" Type="http://schemas.openxmlformats.org/officeDocument/2006/relationships/hyperlink" Target="http://pbs.twimg.com/profile_images/953429634573570050/lVa3XAtT_normal.jpg" TargetMode="External" /><Relationship Id="rId864" Type="http://schemas.openxmlformats.org/officeDocument/2006/relationships/hyperlink" Target="http://pbs.twimg.com/profile_images/1091148396524642304/2sMw4rDk_normal.jpg" TargetMode="External" /><Relationship Id="rId865" Type="http://schemas.openxmlformats.org/officeDocument/2006/relationships/hyperlink" Target="http://pbs.twimg.com/profile_images/1049522263953997829/a-jFqzFi_normal.jpg" TargetMode="External" /><Relationship Id="rId866" Type="http://schemas.openxmlformats.org/officeDocument/2006/relationships/hyperlink" Target="http://pbs.twimg.com/profile_images/988853823421628418/eCuHeOQ4_normal.jpg" TargetMode="External" /><Relationship Id="rId867" Type="http://schemas.openxmlformats.org/officeDocument/2006/relationships/hyperlink" Target="http://pbs.twimg.com/profile_images/1007018742969061376/dkPBapOC_normal.jpg" TargetMode="External" /><Relationship Id="rId868" Type="http://schemas.openxmlformats.org/officeDocument/2006/relationships/hyperlink" Target="http://pbs.twimg.com/profile_images/1221160753/DaveB_normal.jpg" TargetMode="External" /><Relationship Id="rId869" Type="http://schemas.openxmlformats.org/officeDocument/2006/relationships/hyperlink" Target="http://pbs.twimg.com/profile_images/1047130102243385345/m_sV6S7e_normal.jpg" TargetMode="External" /><Relationship Id="rId870" Type="http://schemas.openxmlformats.org/officeDocument/2006/relationships/hyperlink" Target="http://pbs.twimg.com/profile_images/884797683445125120/OVzqnCTq_normal.jpg" TargetMode="External" /><Relationship Id="rId871" Type="http://schemas.openxmlformats.org/officeDocument/2006/relationships/hyperlink" Target="http://pbs.twimg.com/profile_images/705419393434386432/Fbsd22gQ_normal.jpg" TargetMode="External" /><Relationship Id="rId872" Type="http://schemas.openxmlformats.org/officeDocument/2006/relationships/hyperlink" Target="http://pbs.twimg.com/profile_images/954396456764325888/YTFVhNMz_normal.jpg" TargetMode="External" /><Relationship Id="rId873" Type="http://schemas.openxmlformats.org/officeDocument/2006/relationships/hyperlink" Target="http://pbs.twimg.com/profile_images/903239126421528576/2ahX0wNW_normal.jpg" TargetMode="External" /><Relationship Id="rId874" Type="http://schemas.openxmlformats.org/officeDocument/2006/relationships/hyperlink" Target="http://pbs.twimg.com/profile_images/1053935215037636608/Td0uYIpX_normal.jpg" TargetMode="External" /><Relationship Id="rId875" Type="http://schemas.openxmlformats.org/officeDocument/2006/relationships/hyperlink" Target="http://pbs.twimg.com/profile_images/1095369424796901376/WhqFvTCA_normal.jpg" TargetMode="External" /><Relationship Id="rId876" Type="http://schemas.openxmlformats.org/officeDocument/2006/relationships/hyperlink" Target="http://pbs.twimg.com/profile_images/983407105154666496/c-xbloOg_normal.jpg" TargetMode="External" /><Relationship Id="rId877" Type="http://schemas.openxmlformats.org/officeDocument/2006/relationships/hyperlink" Target="http://pbs.twimg.com/profile_images/3373517986/bf35a847483ea8b30679d52c445fb255_normal.jpeg" TargetMode="External" /><Relationship Id="rId878" Type="http://schemas.openxmlformats.org/officeDocument/2006/relationships/hyperlink" Target="http://pbs.twimg.com/profile_images/518594653117902848/MSWmnbZi_normal.png" TargetMode="External" /><Relationship Id="rId879" Type="http://schemas.openxmlformats.org/officeDocument/2006/relationships/hyperlink" Target="http://pbs.twimg.com/profile_images/1095533935835140097/EauhVDpK_normal.jpg" TargetMode="External" /><Relationship Id="rId880" Type="http://schemas.openxmlformats.org/officeDocument/2006/relationships/hyperlink" Target="http://pbs.twimg.com/profile_images/1007276686809788417/y3e0dJtq_normal.jpg" TargetMode="External" /><Relationship Id="rId881" Type="http://schemas.openxmlformats.org/officeDocument/2006/relationships/hyperlink" Target="http://pbs.twimg.com/profile_images/1048710162209488896/CB7ug00V_normal.jpg" TargetMode="External" /><Relationship Id="rId882" Type="http://schemas.openxmlformats.org/officeDocument/2006/relationships/hyperlink" Target="http://pbs.twimg.com/profile_images/727210317663477760/JUZXbEv4_normal.jpg" TargetMode="External" /><Relationship Id="rId883" Type="http://schemas.openxmlformats.org/officeDocument/2006/relationships/hyperlink" Target="http://pbs.twimg.com/profile_images/1060303168922439683/TTx7dqiJ_normal.jpg" TargetMode="External" /><Relationship Id="rId884" Type="http://schemas.openxmlformats.org/officeDocument/2006/relationships/hyperlink" Target="http://pbs.twimg.com/profile_images/985591401961451527/hchQCYL7_normal.jpg" TargetMode="External" /><Relationship Id="rId885" Type="http://schemas.openxmlformats.org/officeDocument/2006/relationships/hyperlink" Target="http://pbs.twimg.com/profile_images/926579765426950144/eFRQATSa_normal.jpg" TargetMode="External" /><Relationship Id="rId886" Type="http://schemas.openxmlformats.org/officeDocument/2006/relationships/hyperlink" Target="http://pbs.twimg.com/profile_images/968173455580397568/Qe0pSZTk_normal.jpg" TargetMode="External" /><Relationship Id="rId887" Type="http://schemas.openxmlformats.org/officeDocument/2006/relationships/hyperlink" Target="http://abs.twimg.com/sticky/default_profile_images/default_profile_normal.png" TargetMode="External" /><Relationship Id="rId888" Type="http://schemas.openxmlformats.org/officeDocument/2006/relationships/hyperlink" Target="http://pbs.twimg.com/profile_images/1078649407279718400/A-BXBTi6_normal.jpg" TargetMode="External" /><Relationship Id="rId889" Type="http://schemas.openxmlformats.org/officeDocument/2006/relationships/hyperlink" Target="http://pbs.twimg.com/profile_images/804110202190565376/QEb_awp2_normal.jpg" TargetMode="External" /><Relationship Id="rId890" Type="http://schemas.openxmlformats.org/officeDocument/2006/relationships/hyperlink" Target="http://pbs.twimg.com/profile_images/1032404796462911490/JF9GipPy_normal.jpg" TargetMode="External" /><Relationship Id="rId891" Type="http://schemas.openxmlformats.org/officeDocument/2006/relationships/hyperlink" Target="http://pbs.twimg.com/profile_images/798614249157312513/UBsRxZqy_normal.jpg" TargetMode="External" /><Relationship Id="rId892" Type="http://schemas.openxmlformats.org/officeDocument/2006/relationships/hyperlink" Target="http://pbs.twimg.com/profile_images/1044649557634641920/Vfyl4yOU_normal.jpg" TargetMode="External" /><Relationship Id="rId893" Type="http://schemas.openxmlformats.org/officeDocument/2006/relationships/hyperlink" Target="http://pbs.twimg.com/profile_images/1030146946076303360/M8lmNAas_normal.jpg" TargetMode="External" /><Relationship Id="rId894" Type="http://schemas.openxmlformats.org/officeDocument/2006/relationships/hyperlink" Target="http://pbs.twimg.com/profile_images/480926497729830912/Gbxk7aA1_normal.jpeg" TargetMode="External" /><Relationship Id="rId895" Type="http://schemas.openxmlformats.org/officeDocument/2006/relationships/hyperlink" Target="http://pbs.twimg.com/profile_images/1062518123029557248/P39h3Gxn_normal.jpg" TargetMode="External" /><Relationship Id="rId896" Type="http://schemas.openxmlformats.org/officeDocument/2006/relationships/hyperlink" Target="http://pbs.twimg.com/profile_images/880518041947185152/McQBFxxC_normal.jpg" TargetMode="External" /><Relationship Id="rId897" Type="http://schemas.openxmlformats.org/officeDocument/2006/relationships/hyperlink" Target="http://pbs.twimg.com/profile_images/706322352565424129/DzGo3Tga_normal.jpg" TargetMode="External" /><Relationship Id="rId898" Type="http://schemas.openxmlformats.org/officeDocument/2006/relationships/hyperlink" Target="http://pbs.twimg.com/profile_images/892489125390991360/C62cEE8L_normal.jpg" TargetMode="External" /><Relationship Id="rId899" Type="http://schemas.openxmlformats.org/officeDocument/2006/relationships/hyperlink" Target="http://pbs.twimg.com/profile_images/849494755113304064/oJ37P2N6_normal.jpg" TargetMode="External" /><Relationship Id="rId900" Type="http://schemas.openxmlformats.org/officeDocument/2006/relationships/hyperlink" Target="http://pbs.twimg.com/profile_images/675566619494600704/GZQLoe8g_normal.jpg" TargetMode="External" /><Relationship Id="rId901" Type="http://schemas.openxmlformats.org/officeDocument/2006/relationships/hyperlink" Target="http://pbs.twimg.com/profile_images/538912950124167168/WndkrecP_normal.jpeg" TargetMode="External" /><Relationship Id="rId902" Type="http://schemas.openxmlformats.org/officeDocument/2006/relationships/hyperlink" Target="http://pbs.twimg.com/profile_images/888455142764359682/Pk_W06yh_normal.jpg" TargetMode="External" /><Relationship Id="rId903" Type="http://schemas.openxmlformats.org/officeDocument/2006/relationships/hyperlink" Target="http://pbs.twimg.com/profile_images/937346846954962944/65muGqvU_normal.jpg" TargetMode="External" /><Relationship Id="rId904" Type="http://schemas.openxmlformats.org/officeDocument/2006/relationships/hyperlink" Target="http://pbs.twimg.com/profile_images/978655909198036993/Gpnx2Os2_normal.jpg" TargetMode="External" /><Relationship Id="rId905" Type="http://schemas.openxmlformats.org/officeDocument/2006/relationships/hyperlink" Target="http://pbs.twimg.com/profile_images/732596482336002049/JYMrr9_4_normal.jpg" TargetMode="External" /><Relationship Id="rId906" Type="http://schemas.openxmlformats.org/officeDocument/2006/relationships/hyperlink" Target="http://pbs.twimg.com/profile_images/830562732613259264/gEnv8PS8_normal.jpg" TargetMode="External" /><Relationship Id="rId907" Type="http://schemas.openxmlformats.org/officeDocument/2006/relationships/hyperlink" Target="http://pbs.twimg.com/profile_images/827578467122290689/3RGm-UXe_normal.jpg" TargetMode="External" /><Relationship Id="rId908" Type="http://schemas.openxmlformats.org/officeDocument/2006/relationships/hyperlink" Target="http://pbs.twimg.com/profile_images/1062658115022319616/eZqFaXBF_normal.jpg" TargetMode="External" /><Relationship Id="rId909" Type="http://schemas.openxmlformats.org/officeDocument/2006/relationships/hyperlink" Target="http://pbs.twimg.com/profile_images/1015287585785221120/gGciybeV_normal.jpg" TargetMode="External" /><Relationship Id="rId910" Type="http://schemas.openxmlformats.org/officeDocument/2006/relationships/hyperlink" Target="http://pbs.twimg.com/profile_images/978271040760700928/xUnaqr0q_normal.jpg" TargetMode="External" /><Relationship Id="rId911" Type="http://schemas.openxmlformats.org/officeDocument/2006/relationships/hyperlink" Target="http://pbs.twimg.com/profile_images/1091421085025869825/vIjuOGIQ_normal.jpg" TargetMode="External" /><Relationship Id="rId912" Type="http://schemas.openxmlformats.org/officeDocument/2006/relationships/hyperlink" Target="http://pbs.twimg.com/profile_images/1082348209811480576/369AL-aC_normal.jpg" TargetMode="External" /><Relationship Id="rId913" Type="http://schemas.openxmlformats.org/officeDocument/2006/relationships/hyperlink" Target="http://pbs.twimg.com/profile_images/635193611735334912/Y3ZOMLnA_normal.jpg" TargetMode="External" /><Relationship Id="rId914" Type="http://schemas.openxmlformats.org/officeDocument/2006/relationships/hyperlink" Target="http://pbs.twimg.com/profile_images/1013939388194025472/khHX14kN_normal.jpg" TargetMode="External" /><Relationship Id="rId915" Type="http://schemas.openxmlformats.org/officeDocument/2006/relationships/hyperlink" Target="http://pbs.twimg.com/profile_images/842048355630964737/fCDNmDK0_normal.jpg" TargetMode="External" /><Relationship Id="rId916" Type="http://schemas.openxmlformats.org/officeDocument/2006/relationships/hyperlink" Target="http://pbs.twimg.com/profile_images/986593709830492165/qjUV-8K__normal.jpg" TargetMode="External" /><Relationship Id="rId917" Type="http://schemas.openxmlformats.org/officeDocument/2006/relationships/hyperlink" Target="http://pbs.twimg.com/profile_images/776170850802204672/X0LHxQ54_normal.jpg" TargetMode="External" /><Relationship Id="rId918" Type="http://schemas.openxmlformats.org/officeDocument/2006/relationships/hyperlink" Target="http://pbs.twimg.com/profile_images/968695523854004224/E7o-7Bcp_normal.jpg" TargetMode="External" /><Relationship Id="rId919" Type="http://schemas.openxmlformats.org/officeDocument/2006/relationships/hyperlink" Target="http://pbs.twimg.com/profile_images/884658628682055680/qmz_RPlt_normal.jpg" TargetMode="External" /><Relationship Id="rId920" Type="http://schemas.openxmlformats.org/officeDocument/2006/relationships/hyperlink" Target="http://pbs.twimg.com/profile_images/849702856005263360/CwQxbvBl_normal.jpg" TargetMode="External" /><Relationship Id="rId921" Type="http://schemas.openxmlformats.org/officeDocument/2006/relationships/hyperlink" Target="http://pbs.twimg.com/profile_images/915968001593282561/JmyRZ8QE_normal.jpg" TargetMode="External" /><Relationship Id="rId922" Type="http://schemas.openxmlformats.org/officeDocument/2006/relationships/hyperlink" Target="http://pbs.twimg.com/profile_images/1055863032264486913/lY7NgHQA_normal.jpg" TargetMode="External" /><Relationship Id="rId923" Type="http://schemas.openxmlformats.org/officeDocument/2006/relationships/hyperlink" Target="http://pbs.twimg.com/profile_images/677291669029433344/2OdBJk69_normal.jpg" TargetMode="External" /><Relationship Id="rId924" Type="http://schemas.openxmlformats.org/officeDocument/2006/relationships/hyperlink" Target="http://pbs.twimg.com/profile_images/874276197357596672/kUuht00m_normal.jpg" TargetMode="External" /><Relationship Id="rId925" Type="http://schemas.openxmlformats.org/officeDocument/2006/relationships/hyperlink" Target="http://pbs.twimg.com/profile_images/524344090687975426/Pbr9rixK_normal.jpeg" TargetMode="External" /><Relationship Id="rId926" Type="http://schemas.openxmlformats.org/officeDocument/2006/relationships/hyperlink" Target="http://pbs.twimg.com/profile_images/1088746006425075712/RwzdlMeW_normal.jpg" TargetMode="External" /><Relationship Id="rId927" Type="http://schemas.openxmlformats.org/officeDocument/2006/relationships/hyperlink" Target="http://pbs.twimg.com/profile_images/810525711962439680/jbicwFVB_normal.jpg" TargetMode="External" /><Relationship Id="rId928" Type="http://schemas.openxmlformats.org/officeDocument/2006/relationships/hyperlink" Target="http://pbs.twimg.com/profile_images/539629254913191936/UtGGxArg_normal.jpeg" TargetMode="External" /><Relationship Id="rId929" Type="http://schemas.openxmlformats.org/officeDocument/2006/relationships/hyperlink" Target="http://pbs.twimg.com/profile_images/601128270004879360/aXA_Oyjf_normal.png" TargetMode="External" /><Relationship Id="rId930" Type="http://schemas.openxmlformats.org/officeDocument/2006/relationships/hyperlink" Target="http://pbs.twimg.com/profile_images/431931073153351681/BiIvBQF3_normal.jpeg" TargetMode="External" /><Relationship Id="rId931" Type="http://schemas.openxmlformats.org/officeDocument/2006/relationships/hyperlink" Target="http://pbs.twimg.com/profile_images/950656009059602432/IgMNaZHr_normal.jpg" TargetMode="External" /><Relationship Id="rId932" Type="http://schemas.openxmlformats.org/officeDocument/2006/relationships/hyperlink" Target="http://pbs.twimg.com/profile_images/1600036415/avatarpic-l_normal.png" TargetMode="External" /><Relationship Id="rId933" Type="http://schemas.openxmlformats.org/officeDocument/2006/relationships/hyperlink" Target="http://pbs.twimg.com/profile_images/847360672316837888/TfMRn8Rf_normal.jpg" TargetMode="External" /><Relationship Id="rId934" Type="http://schemas.openxmlformats.org/officeDocument/2006/relationships/hyperlink" Target="http://pbs.twimg.com/profile_images/840312071053021190/a1OdqMsH_normal.jpg" TargetMode="External" /><Relationship Id="rId935" Type="http://schemas.openxmlformats.org/officeDocument/2006/relationships/hyperlink" Target="http://pbs.twimg.com/profile_images/3489946019/2ae6ac3f9070561b3e1a62e780a18425_normal.jpeg" TargetMode="External" /><Relationship Id="rId936" Type="http://schemas.openxmlformats.org/officeDocument/2006/relationships/hyperlink" Target="http://pbs.twimg.com/profile_images/3581903123/800cfcd450d8cf69a444ab1389d48c15_normal.jpeg" TargetMode="External" /><Relationship Id="rId937" Type="http://schemas.openxmlformats.org/officeDocument/2006/relationships/hyperlink" Target="http://pbs.twimg.com/profile_images/1007680899410997248/q1ox-JdI_normal.jpg" TargetMode="External" /><Relationship Id="rId938" Type="http://schemas.openxmlformats.org/officeDocument/2006/relationships/hyperlink" Target="http://pbs.twimg.com/profile_images/975564981436633090/NCbRvXis_normal.jpg" TargetMode="External" /><Relationship Id="rId939" Type="http://schemas.openxmlformats.org/officeDocument/2006/relationships/hyperlink" Target="http://pbs.twimg.com/profile_images/1078527819733393409/nZXy-lu0_normal.jpg" TargetMode="External" /><Relationship Id="rId940" Type="http://schemas.openxmlformats.org/officeDocument/2006/relationships/hyperlink" Target="http://pbs.twimg.com/profile_images/1060553807472422912/cbBpjM_f_normal.jpg" TargetMode="External" /><Relationship Id="rId941" Type="http://schemas.openxmlformats.org/officeDocument/2006/relationships/hyperlink" Target="http://pbs.twimg.com/profile_images/1051657858088128512/bIYjSd8d_normal.jpg" TargetMode="External" /><Relationship Id="rId942" Type="http://schemas.openxmlformats.org/officeDocument/2006/relationships/hyperlink" Target="http://pbs.twimg.com/profile_images/930521890220838912/9JmnQxXF_normal.jpg" TargetMode="External" /><Relationship Id="rId943" Type="http://schemas.openxmlformats.org/officeDocument/2006/relationships/hyperlink" Target="http://pbs.twimg.com/profile_images/600773231063142400/IrO24Zj5_normal.jpg" TargetMode="External" /><Relationship Id="rId944" Type="http://schemas.openxmlformats.org/officeDocument/2006/relationships/hyperlink" Target="http://pbs.twimg.com/profile_images/378800000055390578/33d7bc64cf3b73cede29f2323878e430_normal.jpeg" TargetMode="External" /><Relationship Id="rId945" Type="http://schemas.openxmlformats.org/officeDocument/2006/relationships/hyperlink" Target="http://pbs.twimg.com/profile_images/894532902028845056/_GZAkaj__normal.jpg" TargetMode="External" /><Relationship Id="rId946" Type="http://schemas.openxmlformats.org/officeDocument/2006/relationships/hyperlink" Target="http://pbs.twimg.com/profile_images/1002022364127739904/9a-V1jWD_normal.jpg" TargetMode="External" /><Relationship Id="rId947" Type="http://schemas.openxmlformats.org/officeDocument/2006/relationships/hyperlink" Target="http://pbs.twimg.com/profile_images/757413388569849856/i9saTLEB_normal.jpg" TargetMode="External" /><Relationship Id="rId948" Type="http://schemas.openxmlformats.org/officeDocument/2006/relationships/hyperlink" Target="http://pbs.twimg.com/profile_images/820289996469006337/nJiIhe52_normal.jpg" TargetMode="External" /><Relationship Id="rId949" Type="http://schemas.openxmlformats.org/officeDocument/2006/relationships/hyperlink" Target="http://pbs.twimg.com/profile_images/1058770008325677057/fzF5o_sa_normal.jpg" TargetMode="External" /><Relationship Id="rId950" Type="http://schemas.openxmlformats.org/officeDocument/2006/relationships/hyperlink" Target="http://pbs.twimg.com/profile_images/952257848301498371/5s24RH-g_normal.jpg" TargetMode="External" /><Relationship Id="rId951" Type="http://schemas.openxmlformats.org/officeDocument/2006/relationships/hyperlink" Target="http://pbs.twimg.com/profile_images/1012765157641027589/nwXPP5YU_normal.jpg" TargetMode="External" /><Relationship Id="rId952" Type="http://schemas.openxmlformats.org/officeDocument/2006/relationships/hyperlink" Target="http://pbs.twimg.com/profile_images/1093114609823825922/1ik_vjDV_normal.jpg" TargetMode="External" /><Relationship Id="rId953" Type="http://schemas.openxmlformats.org/officeDocument/2006/relationships/hyperlink" Target="http://pbs.twimg.com/profile_images/459943701439987712/rZEWrmDX_normal.jpeg" TargetMode="External" /><Relationship Id="rId954" Type="http://schemas.openxmlformats.org/officeDocument/2006/relationships/hyperlink" Target="http://pbs.twimg.com/profile_images/1096592867047354368/0TF5yxx7_normal.png" TargetMode="External" /><Relationship Id="rId955" Type="http://schemas.openxmlformats.org/officeDocument/2006/relationships/hyperlink" Target="http://pbs.twimg.com/profile_images/922643134726791168/q23x1Rj4_normal.jpg" TargetMode="External" /><Relationship Id="rId956" Type="http://schemas.openxmlformats.org/officeDocument/2006/relationships/hyperlink" Target="http://pbs.twimg.com/profile_images/974618860081987585/gBWQM-qE_normal.jpg" TargetMode="External" /><Relationship Id="rId957" Type="http://schemas.openxmlformats.org/officeDocument/2006/relationships/hyperlink" Target="http://pbs.twimg.com/profile_images/2726863283/2b5c3ec8ff3a18ca19f77063fbf7fc26_normal.jpeg" TargetMode="External" /><Relationship Id="rId958" Type="http://schemas.openxmlformats.org/officeDocument/2006/relationships/hyperlink" Target="http://pbs.twimg.com/profile_images/1090153437873012737/57ZGYqra_normal.jpg" TargetMode="External" /><Relationship Id="rId959" Type="http://schemas.openxmlformats.org/officeDocument/2006/relationships/hyperlink" Target="http://abs.twimg.com/sticky/default_profile_images/default_profile_normal.png" TargetMode="External" /><Relationship Id="rId960" Type="http://schemas.openxmlformats.org/officeDocument/2006/relationships/hyperlink" Target="http://pbs.twimg.com/profile_images/593803027737387008/RLmHoyff_normal.png" TargetMode="External" /><Relationship Id="rId961" Type="http://schemas.openxmlformats.org/officeDocument/2006/relationships/hyperlink" Target="http://pbs.twimg.com/profile_images/969331682179502081/vYy7er_C_normal.jpg" TargetMode="External" /><Relationship Id="rId962" Type="http://schemas.openxmlformats.org/officeDocument/2006/relationships/hyperlink" Target="http://pbs.twimg.com/profile_images/1062931042749710336/nhFn1HUt_normal.jpg" TargetMode="External" /><Relationship Id="rId963" Type="http://schemas.openxmlformats.org/officeDocument/2006/relationships/hyperlink" Target="http://abs.twimg.com/sticky/default_profile_images/default_profile_normal.png" TargetMode="External" /><Relationship Id="rId964" Type="http://schemas.openxmlformats.org/officeDocument/2006/relationships/hyperlink" Target="http://pbs.twimg.com/profile_images/847480242268778496/diz_Y_se_normal.jpg" TargetMode="External" /><Relationship Id="rId965" Type="http://schemas.openxmlformats.org/officeDocument/2006/relationships/hyperlink" Target="http://pbs.twimg.com/profile_images/883841030277259264/kmoNdbs__normal.jpg" TargetMode="External" /><Relationship Id="rId966" Type="http://schemas.openxmlformats.org/officeDocument/2006/relationships/hyperlink" Target="http://pbs.twimg.com/profile_images/1096789343237271552/zYocrhcu_normal.jpg" TargetMode="External" /><Relationship Id="rId967" Type="http://schemas.openxmlformats.org/officeDocument/2006/relationships/hyperlink" Target="http://pbs.twimg.com/profile_images/1095084114741321728/6OG1QcO9_normal.jpg" TargetMode="External" /><Relationship Id="rId968" Type="http://schemas.openxmlformats.org/officeDocument/2006/relationships/hyperlink" Target="http://pbs.twimg.com/profile_images/417305777112485888/CPF1Z5Tw_normal.jpeg" TargetMode="External" /><Relationship Id="rId969" Type="http://schemas.openxmlformats.org/officeDocument/2006/relationships/hyperlink" Target="http://pbs.twimg.com/profile_images/3021658416/06fa512f78288c2aabcf45e416c14ee7_normal.jpeg" TargetMode="External" /><Relationship Id="rId970" Type="http://schemas.openxmlformats.org/officeDocument/2006/relationships/hyperlink" Target="http://pbs.twimg.com/profile_images/882674269053964288/dOnqFe6p_normal.jpg" TargetMode="External" /><Relationship Id="rId971" Type="http://schemas.openxmlformats.org/officeDocument/2006/relationships/hyperlink" Target="http://abs.twimg.com/sticky/default_profile_images/default_profile_normal.png" TargetMode="External" /><Relationship Id="rId972" Type="http://schemas.openxmlformats.org/officeDocument/2006/relationships/hyperlink" Target="http://pbs.twimg.com/profile_images/922165789712683009/QFePCYhD_normal.jpg" TargetMode="External" /><Relationship Id="rId973" Type="http://schemas.openxmlformats.org/officeDocument/2006/relationships/hyperlink" Target="http://pbs.twimg.com/profile_images/972252589302669312/wIfgMBI0_normal.jpg" TargetMode="External" /><Relationship Id="rId974" Type="http://schemas.openxmlformats.org/officeDocument/2006/relationships/hyperlink" Target="http://pbs.twimg.com/profile_images/892107693652983809/KgsqlEup_normal.jpg" TargetMode="External" /><Relationship Id="rId975" Type="http://schemas.openxmlformats.org/officeDocument/2006/relationships/hyperlink" Target="http://pbs.twimg.com/profile_images/1096696453794353152/qzKxik5E_normal.jpg" TargetMode="External" /><Relationship Id="rId976" Type="http://schemas.openxmlformats.org/officeDocument/2006/relationships/hyperlink" Target="http://pbs.twimg.com/profile_images/749489951293583360/rHFDNJ9U_normal.jpg" TargetMode="External" /><Relationship Id="rId977" Type="http://schemas.openxmlformats.org/officeDocument/2006/relationships/hyperlink" Target="http://pbs.twimg.com/profile_images/875516130093301760/R4D9TPbS_normal.jpg" TargetMode="External" /><Relationship Id="rId978" Type="http://schemas.openxmlformats.org/officeDocument/2006/relationships/hyperlink" Target="http://pbs.twimg.com/profile_images/1045829157895032832/81sAQuJj_normal.jpg" TargetMode="External" /><Relationship Id="rId979" Type="http://schemas.openxmlformats.org/officeDocument/2006/relationships/hyperlink" Target="http://pbs.twimg.com/profile_images/730052553707245569/ZoIUcRdN_normal.jpg" TargetMode="External" /><Relationship Id="rId980" Type="http://schemas.openxmlformats.org/officeDocument/2006/relationships/hyperlink" Target="http://pbs.twimg.com/profile_images/975019042795806720/xV7KSyPF_normal.jpg" TargetMode="External" /><Relationship Id="rId981" Type="http://schemas.openxmlformats.org/officeDocument/2006/relationships/hyperlink" Target="http://pbs.twimg.com/profile_images/422934998560550912/0fAACReU_normal.jpeg" TargetMode="External" /><Relationship Id="rId982" Type="http://schemas.openxmlformats.org/officeDocument/2006/relationships/hyperlink" Target="http://pbs.twimg.com/profile_images/1031556419244322816/UueZnc9W_normal.jpg" TargetMode="External" /><Relationship Id="rId983" Type="http://schemas.openxmlformats.org/officeDocument/2006/relationships/hyperlink" Target="http://pbs.twimg.com/profile_images/884825897051750405/zAbiwZCH_normal.jpg" TargetMode="External" /><Relationship Id="rId984" Type="http://schemas.openxmlformats.org/officeDocument/2006/relationships/hyperlink" Target="http://pbs.twimg.com/profile_images/1083888841612701696/zHwyj3w3_normal.jpg" TargetMode="External" /><Relationship Id="rId985" Type="http://schemas.openxmlformats.org/officeDocument/2006/relationships/hyperlink" Target="http://pbs.twimg.com/profile_images/434112778802970624/1kbRDyW4_normal.jpeg" TargetMode="External" /><Relationship Id="rId986" Type="http://schemas.openxmlformats.org/officeDocument/2006/relationships/hyperlink" Target="http://pbs.twimg.com/profile_images/519552436038418432/zOepy-AK_normal.jpeg" TargetMode="External" /><Relationship Id="rId987" Type="http://schemas.openxmlformats.org/officeDocument/2006/relationships/hyperlink" Target="http://pbs.twimg.com/profile_images/623427258670301185/rXHYoiin_normal.jpg" TargetMode="External" /><Relationship Id="rId988" Type="http://schemas.openxmlformats.org/officeDocument/2006/relationships/hyperlink" Target="http://pbs.twimg.com/profile_images/844350969664212993/vhucU2US_normal.jpg" TargetMode="External" /><Relationship Id="rId989" Type="http://schemas.openxmlformats.org/officeDocument/2006/relationships/hyperlink" Target="http://pbs.twimg.com/profile_images/766642630084222976/vq3bX4sD_normal.jpg" TargetMode="External" /><Relationship Id="rId990" Type="http://schemas.openxmlformats.org/officeDocument/2006/relationships/hyperlink" Target="http://pbs.twimg.com/profile_images/875628776276631552/dxkZBJp7_normal.jpg" TargetMode="External" /><Relationship Id="rId991" Type="http://schemas.openxmlformats.org/officeDocument/2006/relationships/hyperlink" Target="http://pbs.twimg.com/profile_images/875649265183342592/jTfSvG0U_normal.jpg" TargetMode="External" /><Relationship Id="rId992" Type="http://schemas.openxmlformats.org/officeDocument/2006/relationships/hyperlink" Target="http://pbs.twimg.com/profile_images/776787753233215488/vH6DsLIH_normal.jpg" TargetMode="External" /><Relationship Id="rId993" Type="http://schemas.openxmlformats.org/officeDocument/2006/relationships/hyperlink" Target="http://pbs.twimg.com/profile_images/1035051739853082624/pzQS5OTs_normal.jpg" TargetMode="External" /><Relationship Id="rId994" Type="http://schemas.openxmlformats.org/officeDocument/2006/relationships/hyperlink" Target="http://pbs.twimg.com/profile_images/965598165478137856/c6cIrL97_normal.jpg" TargetMode="External" /><Relationship Id="rId995" Type="http://schemas.openxmlformats.org/officeDocument/2006/relationships/hyperlink" Target="http://pbs.twimg.com/profile_images/1052621169638166528/KFcTcWcn_normal.jpg" TargetMode="External" /><Relationship Id="rId996" Type="http://schemas.openxmlformats.org/officeDocument/2006/relationships/hyperlink" Target="http://pbs.twimg.com/profile_images/1062791682859716608/iQunz5If_normal.jpg" TargetMode="External" /><Relationship Id="rId997" Type="http://schemas.openxmlformats.org/officeDocument/2006/relationships/hyperlink" Target="http://pbs.twimg.com/profile_images/1085053671711346688/_p_R6_C7_normal.jpg" TargetMode="External" /><Relationship Id="rId998" Type="http://schemas.openxmlformats.org/officeDocument/2006/relationships/hyperlink" Target="http://pbs.twimg.com/profile_images/266815071/S1030105_normal.JPG" TargetMode="External" /><Relationship Id="rId999" Type="http://schemas.openxmlformats.org/officeDocument/2006/relationships/hyperlink" Target="http://pbs.twimg.com/profile_images/917987072186769409/VqrDPH9w_normal.jpg" TargetMode="External" /><Relationship Id="rId1000" Type="http://schemas.openxmlformats.org/officeDocument/2006/relationships/hyperlink" Target="https://twitter.com/ryanphaygood" TargetMode="External" /><Relationship Id="rId1001" Type="http://schemas.openxmlformats.org/officeDocument/2006/relationships/hyperlink" Target="https://twitter.com/govmurphy" TargetMode="External" /><Relationship Id="rId1002" Type="http://schemas.openxmlformats.org/officeDocument/2006/relationships/hyperlink" Target="https://twitter.com/vmugtr" TargetMode="External" /><Relationship Id="rId1003" Type="http://schemas.openxmlformats.org/officeDocument/2006/relationships/hyperlink" Target="https://twitter.com/vrealizeauto" TargetMode="External" /><Relationship Id="rId1004" Type="http://schemas.openxmlformats.org/officeDocument/2006/relationships/hyperlink" Target="https://twitter.com/nj_isj" TargetMode="External" /><Relationship Id="rId1005" Type="http://schemas.openxmlformats.org/officeDocument/2006/relationships/hyperlink" Target="https://twitter.com/learnerchris" TargetMode="External" /><Relationship Id="rId1006" Type="http://schemas.openxmlformats.org/officeDocument/2006/relationships/hyperlink" Target="https://twitter.com/lwvtx" TargetMode="External" /><Relationship Id="rId1007" Type="http://schemas.openxmlformats.org/officeDocument/2006/relationships/hyperlink" Target="https://twitter.com/lwvtexas" TargetMode="External" /><Relationship Id="rId1008" Type="http://schemas.openxmlformats.org/officeDocument/2006/relationships/hyperlink" Target="https://twitter.com/bucyfortexas" TargetMode="External" /><Relationship Id="rId1009" Type="http://schemas.openxmlformats.org/officeDocument/2006/relationships/hyperlink" Target="https://twitter.com/cernovich" TargetMode="External" /><Relationship Id="rId1010" Type="http://schemas.openxmlformats.org/officeDocument/2006/relationships/hyperlink" Target="https://twitter.com/kherriage" TargetMode="External" /><Relationship Id="rId1011" Type="http://schemas.openxmlformats.org/officeDocument/2006/relationships/hyperlink" Target="https://twitter.com/investinglegend" TargetMode="External" /><Relationship Id="rId1012" Type="http://schemas.openxmlformats.org/officeDocument/2006/relationships/hyperlink" Target="https://twitter.com/_yvonneburton" TargetMode="External" /><Relationship Id="rId1013" Type="http://schemas.openxmlformats.org/officeDocument/2006/relationships/hyperlink" Target="https://twitter.com/mvkevinb" TargetMode="External" /><Relationship Id="rId1014" Type="http://schemas.openxmlformats.org/officeDocument/2006/relationships/hyperlink" Target="https://twitter.com/robpalatchi" TargetMode="External" /><Relationship Id="rId1015" Type="http://schemas.openxmlformats.org/officeDocument/2006/relationships/hyperlink" Target="https://twitter.com/snowblasting" TargetMode="External" /><Relationship Id="rId1016" Type="http://schemas.openxmlformats.org/officeDocument/2006/relationships/hyperlink" Target="https://twitter.com/blackkingkeland" TargetMode="External" /><Relationship Id="rId1017" Type="http://schemas.openxmlformats.org/officeDocument/2006/relationships/hyperlink" Target="https://twitter.com/melissa04398727" TargetMode="External" /><Relationship Id="rId1018" Type="http://schemas.openxmlformats.org/officeDocument/2006/relationships/hyperlink" Target="https://twitter.com/elina_libertad" TargetMode="External" /><Relationship Id="rId1019" Type="http://schemas.openxmlformats.org/officeDocument/2006/relationships/hyperlink" Target="https://twitter.com/jdollar13" TargetMode="External" /><Relationship Id="rId1020" Type="http://schemas.openxmlformats.org/officeDocument/2006/relationships/hyperlink" Target="https://twitter.com/exrates_me" TargetMode="External" /><Relationship Id="rId1021" Type="http://schemas.openxmlformats.org/officeDocument/2006/relationships/hyperlink" Target="https://twitter.com/carlos69861930" TargetMode="External" /><Relationship Id="rId1022" Type="http://schemas.openxmlformats.org/officeDocument/2006/relationships/hyperlink" Target="https://twitter.com/mikepostman" TargetMode="External" /><Relationship Id="rId1023" Type="http://schemas.openxmlformats.org/officeDocument/2006/relationships/hyperlink" Target="https://twitter.com/maleng_art" TargetMode="External" /><Relationship Id="rId1024" Type="http://schemas.openxmlformats.org/officeDocument/2006/relationships/hyperlink" Target="https://twitter.com/chipzoller" TargetMode="External" /><Relationship Id="rId1025" Type="http://schemas.openxmlformats.org/officeDocument/2006/relationships/hyperlink" Target="https://twitter.com/vmwarephoton" TargetMode="External" /><Relationship Id="rId1026" Type="http://schemas.openxmlformats.org/officeDocument/2006/relationships/hyperlink" Target="https://twitter.com/scottyandtony" TargetMode="External" /><Relationship Id="rId1027" Type="http://schemas.openxmlformats.org/officeDocument/2006/relationships/hyperlink" Target="https://twitter.com/sunwingvacay" TargetMode="External" /><Relationship Id="rId1028" Type="http://schemas.openxmlformats.org/officeDocument/2006/relationships/hyperlink" Target="https://twitter.com/all100senators" TargetMode="External" /><Relationship Id="rId1029" Type="http://schemas.openxmlformats.org/officeDocument/2006/relationships/hyperlink" Target="https://twitter.com/senatorleahy" TargetMode="External" /><Relationship Id="rId1030" Type="http://schemas.openxmlformats.org/officeDocument/2006/relationships/hyperlink" Target="https://twitter.com/savagebeauty747" TargetMode="External" /><Relationship Id="rId1031" Type="http://schemas.openxmlformats.org/officeDocument/2006/relationships/hyperlink" Target="https://twitter.com/taritac" TargetMode="External" /><Relationship Id="rId1032" Type="http://schemas.openxmlformats.org/officeDocument/2006/relationships/hyperlink" Target="https://twitter.com/sfru" TargetMode="External" /><Relationship Id="rId1033" Type="http://schemas.openxmlformats.org/officeDocument/2006/relationships/hyperlink" Target="https://twitter.com/bridgetobrien06" TargetMode="External" /><Relationship Id="rId1034" Type="http://schemas.openxmlformats.org/officeDocument/2006/relationships/hyperlink" Target="https://twitter.com/beverly44889890" TargetMode="External" /><Relationship Id="rId1035" Type="http://schemas.openxmlformats.org/officeDocument/2006/relationships/hyperlink" Target="https://twitter.com/ejlevy" TargetMode="External" /><Relationship Id="rId1036" Type="http://schemas.openxmlformats.org/officeDocument/2006/relationships/hyperlink" Target="https://twitter.com/blubuttafly16" TargetMode="External" /><Relationship Id="rId1037" Type="http://schemas.openxmlformats.org/officeDocument/2006/relationships/hyperlink" Target="https://twitter.com/pegpendrak" TargetMode="External" /><Relationship Id="rId1038" Type="http://schemas.openxmlformats.org/officeDocument/2006/relationships/hyperlink" Target="https://twitter.com/amandahd1212" TargetMode="External" /><Relationship Id="rId1039" Type="http://schemas.openxmlformats.org/officeDocument/2006/relationships/hyperlink" Target="https://twitter.com/public_citizen" TargetMode="External" /><Relationship Id="rId1040" Type="http://schemas.openxmlformats.org/officeDocument/2006/relationships/hyperlink" Target="https://twitter.com/lgsmom" TargetMode="External" /><Relationship Id="rId1041" Type="http://schemas.openxmlformats.org/officeDocument/2006/relationships/hyperlink" Target="https://twitter.com/canni2canning" TargetMode="External" /><Relationship Id="rId1042" Type="http://schemas.openxmlformats.org/officeDocument/2006/relationships/hyperlink" Target="https://twitter.com/cotey_mary" TargetMode="External" /><Relationship Id="rId1043" Type="http://schemas.openxmlformats.org/officeDocument/2006/relationships/hyperlink" Target="https://twitter.com/julienguessan" TargetMode="External" /><Relationship Id="rId1044" Type="http://schemas.openxmlformats.org/officeDocument/2006/relationships/hyperlink" Target="https://twitter.com/o_oweil" TargetMode="External" /><Relationship Id="rId1045" Type="http://schemas.openxmlformats.org/officeDocument/2006/relationships/hyperlink" Target="https://twitter.com/trajangregory" TargetMode="External" /><Relationship Id="rId1046" Type="http://schemas.openxmlformats.org/officeDocument/2006/relationships/hyperlink" Target="https://twitter.com/dennis_vdo" TargetMode="External" /><Relationship Id="rId1047" Type="http://schemas.openxmlformats.org/officeDocument/2006/relationships/hyperlink" Target="https://twitter.com/suptmoran" TargetMode="External" /><Relationship Id="rId1048" Type="http://schemas.openxmlformats.org/officeDocument/2006/relationships/hyperlink" Target="https://twitter.com/cyn7507" TargetMode="External" /><Relationship Id="rId1049" Type="http://schemas.openxmlformats.org/officeDocument/2006/relationships/hyperlink" Target="https://twitter.com/jjmccabe2" TargetMode="External" /><Relationship Id="rId1050" Type="http://schemas.openxmlformats.org/officeDocument/2006/relationships/hyperlink" Target="https://twitter.com/josephdoke23" TargetMode="External" /><Relationship Id="rId1051" Type="http://schemas.openxmlformats.org/officeDocument/2006/relationships/hyperlink" Target="https://twitter.com/merryghouled" TargetMode="External" /><Relationship Id="rId1052" Type="http://schemas.openxmlformats.org/officeDocument/2006/relationships/hyperlink" Target="https://twitter.com/pat_scharmberg" TargetMode="External" /><Relationship Id="rId1053" Type="http://schemas.openxmlformats.org/officeDocument/2006/relationships/hyperlink" Target="https://twitter.com/tcbcc" TargetMode="External" /><Relationship Id="rId1054" Type="http://schemas.openxmlformats.org/officeDocument/2006/relationships/hyperlink" Target="https://twitter.com/mare_se" TargetMode="External" /><Relationship Id="rId1055" Type="http://schemas.openxmlformats.org/officeDocument/2006/relationships/hyperlink" Target="https://twitter.com/phillip92321" TargetMode="External" /><Relationship Id="rId1056" Type="http://schemas.openxmlformats.org/officeDocument/2006/relationships/hyperlink" Target="https://twitter.com/tassajarard" TargetMode="External" /><Relationship Id="rId1057" Type="http://schemas.openxmlformats.org/officeDocument/2006/relationships/hyperlink" Target="https://twitter.com/thnkbyndhdlnes" TargetMode="External" /><Relationship Id="rId1058" Type="http://schemas.openxmlformats.org/officeDocument/2006/relationships/hyperlink" Target="https://twitter.com/rhannum82513" TargetMode="External" /><Relationship Id="rId1059" Type="http://schemas.openxmlformats.org/officeDocument/2006/relationships/hyperlink" Target="https://twitter.com/pamunplugged" TargetMode="External" /><Relationship Id="rId1060" Type="http://schemas.openxmlformats.org/officeDocument/2006/relationships/hyperlink" Target="https://twitter.com/harmonyis1" TargetMode="External" /><Relationship Id="rId1061" Type="http://schemas.openxmlformats.org/officeDocument/2006/relationships/hyperlink" Target="https://twitter.com/patp415" TargetMode="External" /><Relationship Id="rId1062" Type="http://schemas.openxmlformats.org/officeDocument/2006/relationships/hyperlink" Target="https://twitter.com/ladolcevitaone" TargetMode="External" /><Relationship Id="rId1063" Type="http://schemas.openxmlformats.org/officeDocument/2006/relationships/hyperlink" Target="https://twitter.com/kevinjbrauer" TargetMode="External" /><Relationship Id="rId1064" Type="http://schemas.openxmlformats.org/officeDocument/2006/relationships/hyperlink" Target="https://twitter.com/sunstatement" TargetMode="External" /><Relationship Id="rId1065" Type="http://schemas.openxmlformats.org/officeDocument/2006/relationships/hyperlink" Target="https://twitter.com/musicaddictsdc" TargetMode="External" /><Relationship Id="rId1066" Type="http://schemas.openxmlformats.org/officeDocument/2006/relationships/hyperlink" Target="https://twitter.com/seattleid" TargetMode="External" /><Relationship Id="rId1067" Type="http://schemas.openxmlformats.org/officeDocument/2006/relationships/hyperlink" Target="https://twitter.com/iacolaura15" TargetMode="External" /><Relationship Id="rId1068" Type="http://schemas.openxmlformats.org/officeDocument/2006/relationships/hyperlink" Target="https://twitter.com/barbaraevers380" TargetMode="External" /><Relationship Id="rId1069" Type="http://schemas.openxmlformats.org/officeDocument/2006/relationships/hyperlink" Target="https://twitter.com/peteach65" TargetMode="External" /><Relationship Id="rId1070" Type="http://schemas.openxmlformats.org/officeDocument/2006/relationships/hyperlink" Target="https://twitter.com/cdub67" TargetMode="External" /><Relationship Id="rId1071" Type="http://schemas.openxmlformats.org/officeDocument/2006/relationships/hyperlink" Target="https://twitter.com/nicogillespie" TargetMode="External" /><Relationship Id="rId1072" Type="http://schemas.openxmlformats.org/officeDocument/2006/relationships/hyperlink" Target="https://twitter.com/ericevenson" TargetMode="External" /><Relationship Id="rId1073" Type="http://schemas.openxmlformats.org/officeDocument/2006/relationships/hyperlink" Target="https://twitter.com/moorecharlea" TargetMode="External" /><Relationship Id="rId1074" Type="http://schemas.openxmlformats.org/officeDocument/2006/relationships/hyperlink" Target="https://twitter.com/randpatrick" TargetMode="External" /><Relationship Id="rId1075" Type="http://schemas.openxmlformats.org/officeDocument/2006/relationships/hyperlink" Target="https://twitter.com/suebreen6" TargetMode="External" /><Relationship Id="rId1076" Type="http://schemas.openxmlformats.org/officeDocument/2006/relationships/hyperlink" Target="https://twitter.com/horseandcowgirl" TargetMode="External" /><Relationship Id="rId1077" Type="http://schemas.openxmlformats.org/officeDocument/2006/relationships/hyperlink" Target="https://twitter.com/awmsdreams" TargetMode="External" /><Relationship Id="rId1078" Type="http://schemas.openxmlformats.org/officeDocument/2006/relationships/hyperlink" Target="https://twitter.com/youtube" TargetMode="External" /><Relationship Id="rId1079" Type="http://schemas.openxmlformats.org/officeDocument/2006/relationships/hyperlink" Target="https://twitter.com/mannyotiko" TargetMode="External" /><Relationship Id="rId1080" Type="http://schemas.openxmlformats.org/officeDocument/2006/relationships/hyperlink" Target="https://twitter.com/frankalmarro" TargetMode="External" /><Relationship Id="rId1081" Type="http://schemas.openxmlformats.org/officeDocument/2006/relationships/hyperlink" Target="https://twitter.com/uvmrider1976" TargetMode="External" /><Relationship Id="rId1082" Type="http://schemas.openxmlformats.org/officeDocument/2006/relationships/hyperlink" Target="https://twitter.com/terryho63967129" TargetMode="External" /><Relationship Id="rId1083" Type="http://schemas.openxmlformats.org/officeDocument/2006/relationships/hyperlink" Target="https://twitter.com/vickijo54203063" TargetMode="External" /><Relationship Id="rId1084" Type="http://schemas.openxmlformats.org/officeDocument/2006/relationships/hyperlink" Target="https://twitter.com/sam_perrin" TargetMode="External" /><Relationship Id="rId1085" Type="http://schemas.openxmlformats.org/officeDocument/2006/relationships/hyperlink" Target="https://twitter.com/xtravirt" TargetMode="External" /><Relationship Id="rId1086" Type="http://schemas.openxmlformats.org/officeDocument/2006/relationships/hyperlink" Target="https://twitter.com/cardhodess" TargetMode="External" /><Relationship Id="rId1087" Type="http://schemas.openxmlformats.org/officeDocument/2006/relationships/hyperlink" Target="https://twitter.com/brianmcnerney1" TargetMode="External" /><Relationship Id="rId1088" Type="http://schemas.openxmlformats.org/officeDocument/2006/relationships/hyperlink" Target="https://twitter.com/grracy" TargetMode="External" /><Relationship Id="rId1089" Type="http://schemas.openxmlformats.org/officeDocument/2006/relationships/hyperlink" Target="https://twitter.com/fbi" TargetMode="External" /><Relationship Id="rId1090" Type="http://schemas.openxmlformats.org/officeDocument/2006/relationships/hyperlink" Target="https://twitter.com/thom_hartmann" TargetMode="External" /><Relationship Id="rId1091" Type="http://schemas.openxmlformats.org/officeDocument/2006/relationships/hyperlink" Target="https://twitter.com/alanprkns" TargetMode="External" /><Relationship Id="rId1092" Type="http://schemas.openxmlformats.org/officeDocument/2006/relationships/hyperlink" Target="https://twitter.com/loves3corgis" TargetMode="External" /><Relationship Id="rId1093" Type="http://schemas.openxmlformats.org/officeDocument/2006/relationships/hyperlink" Target="https://twitter.com/pammackenzie" TargetMode="External" /><Relationship Id="rId1094" Type="http://schemas.openxmlformats.org/officeDocument/2006/relationships/hyperlink" Target="https://twitter.com/_physicsfan" TargetMode="External" /><Relationship Id="rId1095" Type="http://schemas.openxmlformats.org/officeDocument/2006/relationships/hyperlink" Target="https://twitter.com/walterkorfmach1" TargetMode="External" /><Relationship Id="rId1096" Type="http://schemas.openxmlformats.org/officeDocument/2006/relationships/hyperlink" Target="https://twitter.com/sivasankargnv" TargetMode="External" /><Relationship Id="rId1097" Type="http://schemas.openxmlformats.org/officeDocument/2006/relationships/hyperlink" Target="https://twitter.com/vrateam" TargetMode="External" /><Relationship Id="rId1098" Type="http://schemas.openxmlformats.org/officeDocument/2006/relationships/hyperlink" Target="https://twitter.com/vmwarevsan" TargetMode="External" /><Relationship Id="rId1099" Type="http://schemas.openxmlformats.org/officeDocument/2006/relationships/hyperlink" Target="https://twitter.com/vmware" TargetMode="External" /><Relationship Id="rId1100" Type="http://schemas.openxmlformats.org/officeDocument/2006/relationships/hyperlink" Target="https://twitter.com/faithchatham" TargetMode="External" /><Relationship Id="rId1101" Type="http://schemas.openxmlformats.org/officeDocument/2006/relationships/hyperlink" Target="https://twitter.com/markhkruger" TargetMode="External" /><Relationship Id="rId1102" Type="http://schemas.openxmlformats.org/officeDocument/2006/relationships/hyperlink" Target="https://twitter.com/dorothystella7" TargetMode="External" /><Relationship Id="rId1103" Type="http://schemas.openxmlformats.org/officeDocument/2006/relationships/hyperlink" Target="https://twitter.com/whosyrhoosier" TargetMode="External" /><Relationship Id="rId1104" Type="http://schemas.openxmlformats.org/officeDocument/2006/relationships/hyperlink" Target="https://twitter.com/judy_ackerman" TargetMode="External" /><Relationship Id="rId1105" Type="http://schemas.openxmlformats.org/officeDocument/2006/relationships/hyperlink" Target="https://twitter.com/gatalbot" TargetMode="External" /><Relationship Id="rId1106" Type="http://schemas.openxmlformats.org/officeDocument/2006/relationships/hyperlink" Target="https://twitter.com/charlene_gowen" TargetMode="External" /><Relationship Id="rId1107" Type="http://schemas.openxmlformats.org/officeDocument/2006/relationships/hyperlink" Target="https://twitter.com/jonwsteiner" TargetMode="External" /><Relationship Id="rId1108" Type="http://schemas.openxmlformats.org/officeDocument/2006/relationships/hyperlink" Target="https://twitter.com/embarassedvoter" TargetMode="External" /><Relationship Id="rId1109" Type="http://schemas.openxmlformats.org/officeDocument/2006/relationships/hyperlink" Target="https://twitter.com/dinesh_pdtr" TargetMode="External" /><Relationship Id="rId1110" Type="http://schemas.openxmlformats.org/officeDocument/2006/relationships/hyperlink" Target="https://twitter.com/bolbolegypt" TargetMode="External" /><Relationship Id="rId1111" Type="http://schemas.openxmlformats.org/officeDocument/2006/relationships/hyperlink" Target="https://twitter.com/quest4pixels" TargetMode="External" /><Relationship Id="rId1112" Type="http://schemas.openxmlformats.org/officeDocument/2006/relationships/hyperlink" Target="https://twitter.com/yu_kitajo" TargetMode="External" /><Relationship Id="rId1113" Type="http://schemas.openxmlformats.org/officeDocument/2006/relationships/hyperlink" Target="https://twitter.com/kz88dx" TargetMode="External" /><Relationship Id="rId1114" Type="http://schemas.openxmlformats.org/officeDocument/2006/relationships/hyperlink" Target="https://twitter.com/sc_vnextgen" TargetMode="External" /><Relationship Id="rId1115" Type="http://schemas.openxmlformats.org/officeDocument/2006/relationships/hyperlink" Target="https://twitter.com/mikael8313" TargetMode="External" /><Relationship Id="rId1116" Type="http://schemas.openxmlformats.org/officeDocument/2006/relationships/hyperlink" Target="https://twitter.com/bgronas" TargetMode="External" /><Relationship Id="rId1117" Type="http://schemas.openxmlformats.org/officeDocument/2006/relationships/hyperlink" Target="https://twitter.com/vrauk" TargetMode="External" /><Relationship Id="rId1118" Type="http://schemas.openxmlformats.org/officeDocument/2006/relationships/hyperlink" Target="https://twitter.com/vaficionado" TargetMode="External" /><Relationship Id="rId1119" Type="http://schemas.openxmlformats.org/officeDocument/2006/relationships/hyperlink" Target="https://twitter.com/thecyanpost" TargetMode="External" /><Relationship Id="rId1120" Type="http://schemas.openxmlformats.org/officeDocument/2006/relationships/hyperlink" Target="https://twitter.com/fairvote" TargetMode="External" /><Relationship Id="rId1121" Type="http://schemas.openxmlformats.org/officeDocument/2006/relationships/hyperlink" Target="https://twitter.com/notcomey" TargetMode="External" /><Relationship Id="rId1122" Type="http://schemas.openxmlformats.org/officeDocument/2006/relationships/hyperlink" Target="https://twitter.com/afterpartiesorg" TargetMode="External" /><Relationship Id="rId1123" Type="http://schemas.openxmlformats.org/officeDocument/2006/relationships/hyperlink" Target="https://twitter.com/rainmaki" TargetMode="External" /><Relationship Id="rId1124" Type="http://schemas.openxmlformats.org/officeDocument/2006/relationships/hyperlink" Target="https://twitter.com/burrusclaire" TargetMode="External" /><Relationship Id="rId1125" Type="http://schemas.openxmlformats.org/officeDocument/2006/relationships/hyperlink" Target="https://twitter.com/timothymichalak" TargetMode="External" /><Relationship Id="rId1126" Type="http://schemas.openxmlformats.org/officeDocument/2006/relationships/hyperlink" Target="https://twitter.com/fbafy" TargetMode="External" /><Relationship Id="rId1127" Type="http://schemas.openxmlformats.org/officeDocument/2006/relationships/hyperlink" Target="https://twitter.com/upperphi" TargetMode="External" /><Relationship Id="rId1128" Type="http://schemas.openxmlformats.org/officeDocument/2006/relationships/hyperlink" Target="https://twitter.com/kakhassan" TargetMode="External" /><Relationship Id="rId1129" Type="http://schemas.openxmlformats.org/officeDocument/2006/relationships/hyperlink" Target="https://twitter.com/thepresidar" TargetMode="External" /><Relationship Id="rId1130" Type="http://schemas.openxmlformats.org/officeDocument/2006/relationships/hyperlink" Target="https://twitter.com/ashfaque_s84" TargetMode="External" /><Relationship Id="rId1131" Type="http://schemas.openxmlformats.org/officeDocument/2006/relationships/hyperlink" Target="https://twitter.com/cynthialfrybarg" TargetMode="External" /><Relationship Id="rId1132" Type="http://schemas.openxmlformats.org/officeDocument/2006/relationships/hyperlink" Target="https://twitter.com/repannaeshoo" TargetMode="External" /><Relationship Id="rId1133" Type="http://schemas.openxmlformats.org/officeDocument/2006/relationships/hyperlink" Target="https://twitter.com/senkamalaharris" TargetMode="External" /><Relationship Id="rId1134" Type="http://schemas.openxmlformats.org/officeDocument/2006/relationships/hyperlink" Target="https://twitter.com/senfeinstein" TargetMode="External" /><Relationship Id="rId1135" Type="http://schemas.openxmlformats.org/officeDocument/2006/relationships/hyperlink" Target="https://twitter.com/zzaprejunior" TargetMode="External" /><Relationship Id="rId1136" Type="http://schemas.openxmlformats.org/officeDocument/2006/relationships/hyperlink" Target="https://twitter.com/drfrances" TargetMode="External" /><Relationship Id="rId1137" Type="http://schemas.openxmlformats.org/officeDocument/2006/relationships/hyperlink" Target="https://twitter.com/meteoviolence" TargetMode="External" /><Relationship Id="rId1138" Type="http://schemas.openxmlformats.org/officeDocument/2006/relationships/hyperlink" Target="https://twitter.com/alisonbuckley" TargetMode="External" /><Relationship Id="rId1139" Type="http://schemas.openxmlformats.org/officeDocument/2006/relationships/hyperlink" Target="https://twitter.com/senwhitehouse" TargetMode="External" /><Relationship Id="rId1140" Type="http://schemas.openxmlformats.org/officeDocument/2006/relationships/hyperlink" Target="https://twitter.com/venomredasia" TargetMode="External" /><Relationship Id="rId1141" Type="http://schemas.openxmlformats.org/officeDocument/2006/relationships/hyperlink" Target="https://twitter.com/justderppp" TargetMode="External" /><Relationship Id="rId1142" Type="http://schemas.openxmlformats.org/officeDocument/2006/relationships/hyperlink" Target="https://twitter.com/mrbeen01" TargetMode="External" /><Relationship Id="rId1143" Type="http://schemas.openxmlformats.org/officeDocument/2006/relationships/hyperlink" Target="https://twitter.com/u3y4bde" TargetMode="External" /><Relationship Id="rId1144" Type="http://schemas.openxmlformats.org/officeDocument/2006/relationships/hyperlink" Target="https://twitter.com/bob_outdoor" TargetMode="External" /><Relationship Id="rId1145" Type="http://schemas.openxmlformats.org/officeDocument/2006/relationships/hyperlink" Target="https://twitter.com/stmusil" TargetMode="External" /><Relationship Id="rId1146" Type="http://schemas.openxmlformats.org/officeDocument/2006/relationships/hyperlink" Target="https://twitter.com/zztony" TargetMode="External" /><Relationship Id="rId1147" Type="http://schemas.openxmlformats.org/officeDocument/2006/relationships/hyperlink" Target="https://twitter.com/bipulsinha" TargetMode="External" /><Relationship Id="rId1148" Type="http://schemas.openxmlformats.org/officeDocument/2006/relationships/hyperlink" Target="https://twitter.com/rebeccafitzhugh" TargetMode="External" /><Relationship Id="rId1149" Type="http://schemas.openxmlformats.org/officeDocument/2006/relationships/hyperlink" Target="https://twitter.com/rubrikinc" TargetMode="External" /><Relationship Id="rId1150" Type="http://schemas.openxmlformats.org/officeDocument/2006/relationships/hyperlink" Target="https://twitter.com/bluemedora" TargetMode="External" /><Relationship Id="rId1151" Type="http://schemas.openxmlformats.org/officeDocument/2006/relationships/hyperlink" Target="https://twitter.com/cnrs" TargetMode="External" /><Relationship Id="rId1152" Type="http://schemas.openxmlformats.org/officeDocument/2006/relationships/hyperlink" Target="https://twitter.com/vrealizeops" TargetMode="External" /><Relationship Id="rId1153" Type="http://schemas.openxmlformats.org/officeDocument/2006/relationships/hyperlink" Target="https://twitter.com/jasontolu" TargetMode="External" /><Relationship Id="rId1154" Type="http://schemas.openxmlformats.org/officeDocument/2006/relationships/hyperlink" Target="https://twitter.com/dpryor22" TargetMode="External" /><Relationship Id="rId1155" Type="http://schemas.openxmlformats.org/officeDocument/2006/relationships/hyperlink" Target="https://twitter.com/billhegeman" TargetMode="External" /><Relationship Id="rId1156" Type="http://schemas.openxmlformats.org/officeDocument/2006/relationships/hyperlink" Target="https://twitter.com/tamihalcomb" TargetMode="External" /><Relationship Id="rId1157" Type="http://schemas.openxmlformats.org/officeDocument/2006/relationships/hyperlink" Target="https://twitter.com/alxjalmeida" TargetMode="External" /><Relationship Id="rId1158" Type="http://schemas.openxmlformats.org/officeDocument/2006/relationships/hyperlink" Target="https://twitter.com/longfellowjean" TargetMode="External" /><Relationship Id="rId1159" Type="http://schemas.openxmlformats.org/officeDocument/2006/relationships/hyperlink" Target="https://twitter.com/vabvox" TargetMode="External" /><Relationship Id="rId1160" Type="http://schemas.openxmlformats.org/officeDocument/2006/relationships/hyperlink" Target="https://twitter.com/eledyard" TargetMode="External" /><Relationship Id="rId1161" Type="http://schemas.openxmlformats.org/officeDocument/2006/relationships/hyperlink" Target="https://twitter.com/ssteidle6" TargetMode="External" /><Relationship Id="rId1162" Type="http://schemas.openxmlformats.org/officeDocument/2006/relationships/hyperlink" Target="https://twitter.com/katceccotti" TargetMode="External" /><Relationship Id="rId1163" Type="http://schemas.openxmlformats.org/officeDocument/2006/relationships/hyperlink" Target="https://twitter.com/dardyer" TargetMode="External" /><Relationship Id="rId1164" Type="http://schemas.openxmlformats.org/officeDocument/2006/relationships/hyperlink" Target="https://twitter.com/sexygirl798" TargetMode="External" /><Relationship Id="rId1165" Type="http://schemas.openxmlformats.org/officeDocument/2006/relationships/hyperlink" Target="https://twitter.com/rteest42" TargetMode="External" /><Relationship Id="rId1166" Type="http://schemas.openxmlformats.org/officeDocument/2006/relationships/hyperlink" Target="https://twitter.com/tinamorphis" TargetMode="External" /><Relationship Id="rId1167" Type="http://schemas.openxmlformats.org/officeDocument/2006/relationships/hyperlink" Target="https://twitter.com/black_cat46" TargetMode="External" /><Relationship Id="rId1168" Type="http://schemas.openxmlformats.org/officeDocument/2006/relationships/hyperlink" Target="https://twitter.com/therealbigdiehl" TargetMode="External" /><Relationship Id="rId1169" Type="http://schemas.openxmlformats.org/officeDocument/2006/relationships/hyperlink" Target="https://twitter.com/morganarae" TargetMode="External" /><Relationship Id="rId1170" Type="http://schemas.openxmlformats.org/officeDocument/2006/relationships/hyperlink" Target="https://twitter.com/jets21027" TargetMode="External" /><Relationship Id="rId1171" Type="http://schemas.openxmlformats.org/officeDocument/2006/relationships/hyperlink" Target="https://twitter.com/katestewartacts" TargetMode="External" /><Relationship Id="rId1172" Type="http://schemas.openxmlformats.org/officeDocument/2006/relationships/hyperlink" Target="https://twitter.com/seajay603" TargetMode="External" /><Relationship Id="rId1173" Type="http://schemas.openxmlformats.org/officeDocument/2006/relationships/hyperlink" Target="https://twitter.com/emilyiwan" TargetMode="External" /><Relationship Id="rId1174" Type="http://schemas.openxmlformats.org/officeDocument/2006/relationships/hyperlink" Target="https://twitter.com/scorpionqueentx" TargetMode="External" /><Relationship Id="rId1175" Type="http://schemas.openxmlformats.org/officeDocument/2006/relationships/hyperlink" Target="https://twitter.com/sandysnoble63" TargetMode="External" /><Relationship Id="rId1176" Type="http://schemas.openxmlformats.org/officeDocument/2006/relationships/hyperlink" Target="https://twitter.com/freeandclear1" TargetMode="External" /><Relationship Id="rId1177" Type="http://schemas.openxmlformats.org/officeDocument/2006/relationships/hyperlink" Target="https://twitter.com/mbmarbon" TargetMode="External" /><Relationship Id="rId1178" Type="http://schemas.openxmlformats.org/officeDocument/2006/relationships/hyperlink" Target="https://twitter.com/ememwilson123" TargetMode="External" /><Relationship Id="rId1179" Type="http://schemas.openxmlformats.org/officeDocument/2006/relationships/hyperlink" Target="https://twitter.com/markwwilsonmd" TargetMode="External" /><Relationship Id="rId1180" Type="http://schemas.openxmlformats.org/officeDocument/2006/relationships/hyperlink" Target="https://twitter.com/melanielybarger" TargetMode="External" /><Relationship Id="rId1181" Type="http://schemas.openxmlformats.org/officeDocument/2006/relationships/hyperlink" Target="https://twitter.com/nestedhome" TargetMode="External" /><Relationship Id="rId1182" Type="http://schemas.openxmlformats.org/officeDocument/2006/relationships/hyperlink" Target="https://twitter.com/greyspacecadet" TargetMode="External" /><Relationship Id="rId1183" Type="http://schemas.openxmlformats.org/officeDocument/2006/relationships/hyperlink" Target="https://twitter.com/bessie_kate" TargetMode="External" /><Relationship Id="rId1184" Type="http://schemas.openxmlformats.org/officeDocument/2006/relationships/hyperlink" Target="https://twitter.com/mricodad" TargetMode="External" /><Relationship Id="rId1185" Type="http://schemas.openxmlformats.org/officeDocument/2006/relationships/hyperlink" Target="https://twitter.com/paulacobia" TargetMode="External" /><Relationship Id="rId1186" Type="http://schemas.openxmlformats.org/officeDocument/2006/relationships/hyperlink" Target="https://twitter.com/mosesdiditbest" TargetMode="External" /><Relationship Id="rId1187" Type="http://schemas.openxmlformats.org/officeDocument/2006/relationships/hyperlink" Target="https://twitter.com/drbbaz" TargetMode="External" /><Relationship Id="rId1188" Type="http://schemas.openxmlformats.org/officeDocument/2006/relationships/hyperlink" Target="https://twitter.com/kimberley_yurk" TargetMode="External" /><Relationship Id="rId1189" Type="http://schemas.openxmlformats.org/officeDocument/2006/relationships/hyperlink" Target="https://twitter.com/sherrysmolders" TargetMode="External" /><Relationship Id="rId1190" Type="http://schemas.openxmlformats.org/officeDocument/2006/relationships/hyperlink" Target="https://twitter.com/seller11" TargetMode="External" /><Relationship Id="rId1191" Type="http://schemas.openxmlformats.org/officeDocument/2006/relationships/hyperlink" Target="https://twitter.com/gordymitchell" TargetMode="External" /><Relationship Id="rId1192" Type="http://schemas.openxmlformats.org/officeDocument/2006/relationships/hyperlink" Target="https://twitter.com/ahheffron" TargetMode="External" /><Relationship Id="rId1193" Type="http://schemas.openxmlformats.org/officeDocument/2006/relationships/hyperlink" Target="https://twitter.com/simon2all" TargetMode="External" /><Relationship Id="rId1194" Type="http://schemas.openxmlformats.org/officeDocument/2006/relationships/hyperlink" Target="https://twitter.com/crns" TargetMode="External" /><Relationship Id="rId1195" Type="http://schemas.openxmlformats.org/officeDocument/2006/relationships/hyperlink" Target="https://twitter.com/drennonkay" TargetMode="External" /><Relationship Id="rId1196" Type="http://schemas.openxmlformats.org/officeDocument/2006/relationships/hyperlink" Target="https://twitter.com/tatiannemotab" TargetMode="External" /><Relationship Id="rId1197" Type="http://schemas.openxmlformats.org/officeDocument/2006/relationships/hyperlink" Target="https://twitter.com/pathak_anay" TargetMode="External" /><Relationship Id="rId1198" Type="http://schemas.openxmlformats.org/officeDocument/2006/relationships/hyperlink" Target="https://twitter.com/dellemcprotect" TargetMode="External" /><Relationship Id="rId1199" Type="http://schemas.openxmlformats.org/officeDocument/2006/relationships/hyperlink" Target="https://twitter.com/roxanemody" TargetMode="External" /><Relationship Id="rId1200" Type="http://schemas.openxmlformats.org/officeDocument/2006/relationships/hyperlink" Target="https://twitter.com/daveboxum" TargetMode="External" /><Relationship Id="rId1201" Type="http://schemas.openxmlformats.org/officeDocument/2006/relationships/hyperlink" Target="https://twitter.com/eaganpolice" TargetMode="External" /><Relationship Id="rId1202" Type="http://schemas.openxmlformats.org/officeDocument/2006/relationships/hyperlink" Target="https://twitter.com/dakotacountymn" TargetMode="External" /><Relationship Id="rId1203" Type="http://schemas.openxmlformats.org/officeDocument/2006/relationships/hyperlink" Target="https://twitter.com/cityofighmn" TargetMode="External" /><Relationship Id="rId1204" Type="http://schemas.openxmlformats.org/officeDocument/2006/relationships/hyperlink" Target="https://twitter.com/ighpdmn" TargetMode="External" /><Relationship Id="rId1205" Type="http://schemas.openxmlformats.org/officeDocument/2006/relationships/hyperlink" Target="https://twitter.com/craigotto2" TargetMode="External" /><Relationship Id="rId1206" Type="http://schemas.openxmlformats.org/officeDocument/2006/relationships/hyperlink" Target="https://twitter.com/nickjcturner" TargetMode="External" /><Relationship Id="rId1207" Type="http://schemas.openxmlformats.org/officeDocument/2006/relationships/hyperlink" Target="https://twitter.com/imaycom11" TargetMode="External" /><Relationship Id="rId1208" Type="http://schemas.openxmlformats.org/officeDocument/2006/relationships/hyperlink" Target="https://twitter.com/visresassn" TargetMode="External" /><Relationship Id="rId1209" Type="http://schemas.openxmlformats.org/officeDocument/2006/relationships/hyperlink" Target="https://twitter.com/ericwolfson" TargetMode="External" /><Relationship Id="rId1210" Type="http://schemas.openxmlformats.org/officeDocument/2006/relationships/hyperlink" Target="https://twitter.com/a7160957" TargetMode="External" /><Relationship Id="rId1211" Type="http://schemas.openxmlformats.org/officeDocument/2006/relationships/hyperlink" Target="https://twitter.com/zmilleson" TargetMode="External" /><Relationship Id="rId1212" Type="http://schemas.openxmlformats.org/officeDocument/2006/relationships/hyperlink" Target="https://twitter.com/thinkaheadit" TargetMode="External" /><Relationship Id="rId1213" Type="http://schemas.openxmlformats.org/officeDocument/2006/relationships/hyperlink" Target="https://twitter.com/walker_fran" TargetMode="External" /><Relationship Id="rId1214" Type="http://schemas.openxmlformats.org/officeDocument/2006/relationships/hyperlink" Target="https://twitter.com/_davidteague" TargetMode="External" /><Relationship Id="rId1215" Type="http://schemas.openxmlformats.org/officeDocument/2006/relationships/hyperlink" Target="https://twitter.com/omi_082" TargetMode="External" /><Relationship Id="rId1216" Type="http://schemas.openxmlformats.org/officeDocument/2006/relationships/hyperlink" Target="https://twitter.com/acab2006" TargetMode="External" /><Relationship Id="rId1217" Type="http://schemas.openxmlformats.org/officeDocument/2006/relationships/hyperlink" Target="https://twitter.com/frankschwaak" TargetMode="External" /><Relationship Id="rId1218" Type="http://schemas.openxmlformats.org/officeDocument/2006/relationships/hyperlink" Target="https://twitter.com/starbucks" TargetMode="External" /><Relationship Id="rId1219" Type="http://schemas.openxmlformats.org/officeDocument/2006/relationships/hyperlink" Target="https://twitter.com/jenniferpeery3" TargetMode="External" /><Relationship Id="rId1220" Type="http://schemas.openxmlformats.org/officeDocument/2006/relationships/hyperlink" Target="https://twitter.com/chisagocountyso" TargetMode="External" /><Relationship Id="rId1221" Type="http://schemas.openxmlformats.org/officeDocument/2006/relationships/hyperlink" Target="https://twitter.com/andyashby1" TargetMode="External" /><Relationship Id="rId1222" Type="http://schemas.openxmlformats.org/officeDocument/2006/relationships/hyperlink" Target="https://twitter.com/cliffdepuy" TargetMode="External" /><Relationship Id="rId1223" Type="http://schemas.openxmlformats.org/officeDocument/2006/relationships/hyperlink" Target="https://twitter.com/orchestrateme" TargetMode="External" /><Relationship Id="rId1224" Type="http://schemas.openxmlformats.org/officeDocument/2006/relationships/hyperlink" Target="https://twitter.com/annlee5050" TargetMode="External" /><Relationship Id="rId1225" Type="http://schemas.openxmlformats.org/officeDocument/2006/relationships/hyperlink" Target="https://twitter.com/manuelm_it" TargetMode="External" /><Relationship Id="rId1226" Type="http://schemas.openxmlformats.org/officeDocument/2006/relationships/hyperlink" Target="https://twitter.com/tsiefferman" TargetMode="External" /><Relationship Id="rId1227" Type="http://schemas.openxmlformats.org/officeDocument/2006/relationships/hyperlink" Target="https://twitter.com/lnofzinger" TargetMode="External" /><Relationship Id="rId1228" Type="http://schemas.openxmlformats.org/officeDocument/2006/relationships/hyperlink" Target="https://twitter.com/vinithmenon28" TargetMode="External" /><Relationship Id="rId1229" Type="http://schemas.openxmlformats.org/officeDocument/2006/relationships/hyperlink" Target="https://twitter.com/mandivs" TargetMode="External" /><Relationship Id="rId1230" Type="http://schemas.openxmlformats.org/officeDocument/2006/relationships/hyperlink" Target="https://twitter.com/vmwarensx" TargetMode="External" /><Relationship Id="rId1231" Type="http://schemas.openxmlformats.org/officeDocument/2006/relationships/hyperlink" Target="https://twitter.com/virtualjad" TargetMode="External" /><Relationship Id="rId1232" Type="http://schemas.openxmlformats.org/officeDocument/2006/relationships/hyperlink" Target="https://twitter.com/vieuxlion3" TargetMode="External" /><Relationship Id="rId1233" Type="http://schemas.openxmlformats.org/officeDocument/2006/relationships/hyperlink" Target="https://twitter.com/articsun1" TargetMode="External" /><Relationship Id="rId1234" Type="http://schemas.openxmlformats.org/officeDocument/2006/relationships/hyperlink" Target="https://twitter.com/javanhamiltontv" TargetMode="External" /><Relationship Id="rId1235" Type="http://schemas.openxmlformats.org/officeDocument/2006/relationships/hyperlink" Target="https://twitter.com/fiyadup" TargetMode="External" /><Relationship Id="rId1236" Type="http://schemas.openxmlformats.org/officeDocument/2006/relationships/hyperlink" Target="https://twitter.com/senschumer" TargetMode="External" /><Relationship Id="rId1237" Type="http://schemas.openxmlformats.org/officeDocument/2006/relationships/hyperlink" Target="https://twitter.com/senatemajldr" TargetMode="External" /><Relationship Id="rId1238" Type="http://schemas.openxmlformats.org/officeDocument/2006/relationships/hyperlink" Target="https://twitter.com/revdrbarber" TargetMode="External" /><Relationship Id="rId1239" Type="http://schemas.openxmlformats.org/officeDocument/2006/relationships/hyperlink" Target="https://twitter.com/morningmika" TargetMode="External" /><Relationship Id="rId1240" Type="http://schemas.openxmlformats.org/officeDocument/2006/relationships/hyperlink" Target="https://twitter.com/morning_joe" TargetMode="External" /><Relationship Id="rId1241" Type="http://schemas.openxmlformats.org/officeDocument/2006/relationships/hyperlink" Target="https://twitter.com/lucius4justice" TargetMode="External" /><Relationship Id="rId1242" Type="http://schemas.openxmlformats.org/officeDocument/2006/relationships/hyperlink" Target="https://twitter.com/gkbutterfield" TargetMode="External" /><Relationship Id="rId1243" Type="http://schemas.openxmlformats.org/officeDocument/2006/relationships/hyperlink" Target="https://twitter.com/repmarciafudge" TargetMode="External" /><Relationship Id="rId1244" Type="http://schemas.openxmlformats.org/officeDocument/2006/relationships/hyperlink" Target="https://twitter.com/johan_twit_82" TargetMode="External" /><Relationship Id="rId1245" Type="http://schemas.openxmlformats.org/officeDocument/2006/relationships/hyperlink" Target="https://twitter.com/sovlabs" TargetMode="External" /><Relationship Id="rId1246" Type="http://schemas.openxmlformats.org/officeDocument/2006/relationships/hyperlink" Target="https://twitter.com/puppetize" TargetMode="External" /><Relationship Id="rId1247" Type="http://schemas.openxmlformats.org/officeDocument/2006/relationships/hyperlink" Target="https://twitter.com/lostmapletx" TargetMode="External" /><Relationship Id="rId1248" Type="http://schemas.openxmlformats.org/officeDocument/2006/relationships/hyperlink" Target="https://twitter.com/alexazura" TargetMode="External" /><Relationship Id="rId1249" Type="http://schemas.openxmlformats.org/officeDocument/2006/relationships/hyperlink" Target="https://twitter.com/texastribune" TargetMode="External" /><Relationship Id="rId1250" Type="http://schemas.openxmlformats.org/officeDocument/2006/relationships/hyperlink" Target="https://twitter.com/camhaight" TargetMode="External" /><Relationship Id="rId1251" Type="http://schemas.openxmlformats.org/officeDocument/2006/relationships/hyperlink" Target="https://twitter.com/vmwarecloudmgmt" TargetMode="External" /><Relationship Id="rId1252" Type="http://schemas.openxmlformats.org/officeDocument/2006/relationships/hyperlink" Target="https://twitter.com/plooger" TargetMode="External" /><Relationship Id="rId1253" Type="http://schemas.openxmlformats.org/officeDocument/2006/relationships/hyperlink" Target="https://twitter.com/arimelber" TargetMode="External" /><Relationship Id="rId1254" Type="http://schemas.openxmlformats.org/officeDocument/2006/relationships/hyperlink" Target="https://twitter.com/taehwalee" TargetMode="External" /><Relationship Id="rId1255" Type="http://schemas.openxmlformats.org/officeDocument/2006/relationships/hyperlink" Target="https://twitter.com/vivalavoices" TargetMode="External" /><Relationship Id="rId1256" Type="http://schemas.openxmlformats.org/officeDocument/2006/relationships/hyperlink" Target="https://twitter.com/realdonaldtrump" TargetMode="External" /><Relationship Id="rId1257" Type="http://schemas.openxmlformats.org/officeDocument/2006/relationships/hyperlink" Target="https://twitter.com/dhs" TargetMode="External" /><Relationship Id="rId1258" Type="http://schemas.openxmlformats.org/officeDocument/2006/relationships/hyperlink" Target="https://twitter.com/dechainelouv" TargetMode="External" /><Relationship Id="rId1259" Type="http://schemas.openxmlformats.org/officeDocument/2006/relationships/hyperlink" Target="https://twitter.com/sorokguillaume" TargetMode="External" /><Relationship Id="rId1260" Type="http://schemas.openxmlformats.org/officeDocument/2006/relationships/hyperlink" Target="https://twitter.com/itsysrich" TargetMode="External" /><Relationship Id="rId1261" Type="http://schemas.openxmlformats.org/officeDocument/2006/relationships/hyperlink" Target="https://twitter.com/fjhettinga" TargetMode="External" /><Relationship Id="rId1262" Type="http://schemas.openxmlformats.org/officeDocument/2006/relationships/hyperlink" Target="https://twitter.com/vmbaggum" TargetMode="External" /><Relationship Id="rId1263" Type="http://schemas.openxmlformats.org/officeDocument/2006/relationships/hyperlink" Target="https://twitter.com/alexsutlian" TargetMode="External" /><Relationship Id="rId1264" Type="http://schemas.openxmlformats.org/officeDocument/2006/relationships/hyperlink" Target="https://twitter.com/ekrejci" TargetMode="External" /><Relationship Id="rId1265" Type="http://schemas.openxmlformats.org/officeDocument/2006/relationships/hyperlink" Target="https://twitter.com/bdgolf1" TargetMode="External" /><Relationship Id="rId1266" Type="http://schemas.openxmlformats.org/officeDocument/2006/relationships/hyperlink" Target="https://twitter.com/derrelldurrett" TargetMode="External" /><Relationship Id="rId1267" Type="http://schemas.openxmlformats.org/officeDocument/2006/relationships/hyperlink" Target="https://twitter.com/lolosube" TargetMode="External" /><Relationship Id="rId1268" Type="http://schemas.openxmlformats.org/officeDocument/2006/relationships/hyperlink" Target="https://twitter.com/rcu001" TargetMode="External" /><Relationship Id="rId1269" Type="http://schemas.openxmlformats.org/officeDocument/2006/relationships/hyperlink" Target="https://twitter.com/josecavalheri" TargetMode="External" /><Relationship Id="rId1270" Type="http://schemas.openxmlformats.org/officeDocument/2006/relationships/hyperlink" Target="https://twitter.com/cre8cre9" TargetMode="External" /><Relationship Id="rId1271" Type="http://schemas.openxmlformats.org/officeDocument/2006/relationships/hyperlink" Target="https://twitter.com/osseopd" TargetMode="External" /><Relationship Id="rId1272" Type="http://schemas.openxmlformats.org/officeDocument/2006/relationships/hyperlink" Target="https://twitter.com/plymouthmnpd" TargetMode="External" /><Relationship Id="rId1273" Type="http://schemas.openxmlformats.org/officeDocument/2006/relationships/hyperlink" Target="https://twitter.com/duluthmnpolice" TargetMode="External" /><Relationship Id="rId1274" Type="http://schemas.openxmlformats.org/officeDocument/2006/relationships/hyperlink" Target="https://twitter.com/moundsview_pd" TargetMode="External" /><Relationship Id="rId1275" Type="http://schemas.openxmlformats.org/officeDocument/2006/relationships/hyperlink" Target="https://twitter.com/dakotamnsheriff" TargetMode="External" /><Relationship Id="rId1276" Type="http://schemas.openxmlformats.org/officeDocument/2006/relationships/hyperlink" Target="https://twitter.com/elypolice" TargetMode="External" /><Relationship Id="rId1277" Type="http://schemas.openxmlformats.org/officeDocument/2006/relationships/hyperlink" Target="https://twitter.com/weststpaulpd" TargetMode="External" /><Relationship Id="rId1278" Type="http://schemas.openxmlformats.org/officeDocument/2006/relationships/hyperlink" Target="https://twitter.com/champlinlive" TargetMode="External" /><Relationship Id="rId1279" Type="http://schemas.openxmlformats.org/officeDocument/2006/relationships/hyperlink" Target="https://twitter.com/trextrip" TargetMode="External" /><Relationship Id="rId1280" Type="http://schemas.openxmlformats.org/officeDocument/2006/relationships/hyperlink" Target="https://twitter.com/bullmarketmaddy" TargetMode="External" /><Relationship Id="rId1281" Type="http://schemas.openxmlformats.org/officeDocument/2006/relationships/hyperlink" Target="https://twitter.com/jenrobertson2o2" TargetMode="External" /><Relationship Id="rId1282" Type="http://schemas.openxmlformats.org/officeDocument/2006/relationships/hyperlink" Target="https://twitter.com/joycewhitevance" TargetMode="External" /><Relationship Id="rId1283" Type="http://schemas.openxmlformats.org/officeDocument/2006/relationships/hyperlink" Target="https://twitter.com/presentlaw" TargetMode="External" /><Relationship Id="rId1284" Type="http://schemas.openxmlformats.org/officeDocument/2006/relationships/hyperlink" Target="https://twitter.com/redbonegirl175" TargetMode="External" /><Relationship Id="rId1285" Type="http://schemas.openxmlformats.org/officeDocument/2006/relationships/hyperlink" Target="https://twitter.com/williesband" TargetMode="External" /><Relationship Id="rId1286" Type="http://schemas.openxmlformats.org/officeDocument/2006/relationships/hyperlink" Target="https://twitter.com/chancewilliams" TargetMode="External" /><Relationship Id="rId1287" Type="http://schemas.openxmlformats.org/officeDocument/2006/relationships/hyperlink" Target="https://twitter.com/sbingcb" TargetMode="External" /><Relationship Id="rId1288" Type="http://schemas.openxmlformats.org/officeDocument/2006/relationships/hyperlink" Target="https://twitter.com/1aptenok" TargetMode="External" /><Relationship Id="rId1289" Type="http://schemas.openxmlformats.org/officeDocument/2006/relationships/hyperlink" Target="https://twitter.com/cdelbosc" TargetMode="External" /><Relationship Id="rId1290" Type="http://schemas.openxmlformats.org/officeDocument/2006/relationships/hyperlink" Target="https://twitter.com/biggreencandle" TargetMode="External" /><Relationship Id="rId1291" Type="http://schemas.openxmlformats.org/officeDocument/2006/relationships/hyperlink" Target="https://twitter.com/gersongn" TargetMode="External" /><Relationship Id="rId1292" Type="http://schemas.openxmlformats.org/officeDocument/2006/relationships/hyperlink" Target="https://twitter.com/santchiweb" TargetMode="External" /><Relationship Id="rId1293" Type="http://schemas.openxmlformats.org/officeDocument/2006/relationships/hyperlink" Target="https://twitter.com/ashot_" TargetMode="External" /><Relationship Id="rId1294" Type="http://schemas.openxmlformats.org/officeDocument/2006/relationships/hyperlink" Target="https://twitter.com/lyntilla" TargetMode="External" /><Relationship Id="rId1295" Type="http://schemas.openxmlformats.org/officeDocument/2006/relationships/hyperlink" Target="https://twitter.com/figgron" TargetMode="External" /><Relationship Id="rId1296" Type="http://schemas.openxmlformats.org/officeDocument/2006/relationships/hyperlink" Target="https://twitter.com/stanthonypolice" TargetMode="External" /><Relationship Id="rId1297" Type="http://schemas.openxmlformats.org/officeDocument/2006/relationships/hyperlink" Target="https://twitter.com/hagantabatha" TargetMode="External" /><Relationship Id="rId1298" Type="http://schemas.openxmlformats.org/officeDocument/2006/relationships/hyperlink" Target="https://twitter.com/mrsfunnypants" TargetMode="External" /><Relationship Id="rId1299" Type="http://schemas.openxmlformats.org/officeDocument/2006/relationships/hyperlink" Target="https://twitter.com/mgarcia1701" TargetMode="External" /><Relationship Id="rId1300" Type="http://schemas.openxmlformats.org/officeDocument/2006/relationships/hyperlink" Target="https://twitter.com/chopperguy05" TargetMode="External" /><Relationship Id="rId1301" Type="http://schemas.openxmlformats.org/officeDocument/2006/relationships/hyperlink" Target="https://twitter.com/pandafreakak" TargetMode="External" /><Relationship Id="rId1302" Type="http://schemas.openxmlformats.org/officeDocument/2006/relationships/hyperlink" Target="https://twitter.com/philyaccino" TargetMode="External" /><Relationship Id="rId1303" Type="http://schemas.openxmlformats.org/officeDocument/2006/relationships/hyperlink" Target="https://twitter.com/margaret_aduffy" TargetMode="External" /><Relationship Id="rId1304" Type="http://schemas.openxmlformats.org/officeDocument/2006/relationships/hyperlink" Target="https://twitter.com/wstonym" TargetMode="External" /><Relationship Id="rId1305" Type="http://schemas.openxmlformats.org/officeDocument/2006/relationships/hyperlink" Target="https://twitter.com/huberw" TargetMode="External" /><Relationship Id="rId1306" Type="http://schemas.openxmlformats.org/officeDocument/2006/relationships/hyperlink" Target="https://twitter.com/adjordan" TargetMode="External" /><Relationship Id="rId1307" Type="http://schemas.openxmlformats.org/officeDocument/2006/relationships/hyperlink" Target="https://twitter.com/seoraiziri" TargetMode="External" /><Relationship Id="rId1308" Type="http://schemas.openxmlformats.org/officeDocument/2006/relationships/hyperlink" Target="https://twitter.com/wyomingpd" TargetMode="External" /><Relationship Id="rId1309" Type="http://schemas.openxmlformats.org/officeDocument/2006/relationships/hyperlink" Target="https://twitter.com/vipmediaevent" TargetMode="External" /><Relationship Id="rId1310" Type="http://schemas.openxmlformats.org/officeDocument/2006/relationships/hyperlink" Target="https://twitter.com/mncopsvra" TargetMode="External" /><Relationship Id="rId1311" Type="http://schemas.openxmlformats.org/officeDocument/2006/relationships/hyperlink" Target="https://twitter.com/bluewalkpoconos" TargetMode="External" /><Relationship Id="rId1312" Type="http://schemas.openxmlformats.org/officeDocument/2006/relationships/hyperlink" Target="https://twitter.com/thearmoredpig" TargetMode="External" /><Relationship Id="rId1313" Type="http://schemas.openxmlformats.org/officeDocument/2006/relationships/hyperlink" Target="https://twitter.com/anthonychianes1" TargetMode="External" /><Relationship Id="rId1314" Type="http://schemas.openxmlformats.org/officeDocument/2006/relationships/hyperlink" Target="https://twitter.com/sisterdistcasac" TargetMode="External" /><Relationship Id="rId1315" Type="http://schemas.openxmlformats.org/officeDocument/2006/relationships/hyperlink" Target="https://twitter.com/ariberman" TargetMode="External" /><Relationship Id="rId1316" Type="http://schemas.openxmlformats.org/officeDocument/2006/relationships/hyperlink" Target="https://twitter.com/cauleyphyllis" TargetMode="External" /><Relationship Id="rId1317" Type="http://schemas.openxmlformats.org/officeDocument/2006/relationships/hyperlink" Target="https://twitter.com/dataopsman" TargetMode="External" /><Relationship Id="rId1318" Type="http://schemas.openxmlformats.org/officeDocument/2006/relationships/hyperlink" Target="https://twitter.com/afriquemedia" TargetMode="External" /><Relationship Id="rId1319" Type="http://schemas.openxmlformats.org/officeDocument/2006/relationships/hyperlink" Target="https://twitter.com/kemiseba1" TargetMode="External" /><Relationship Id="rId1320" Type="http://schemas.openxmlformats.org/officeDocument/2006/relationships/hyperlink" Target="https://twitter.com/koaci" TargetMode="External" /><Relationship Id="rId1321" Type="http://schemas.openxmlformats.org/officeDocument/2006/relationships/hyperlink" Target="https://twitter.com/rtiofficiel" TargetMode="External" /><Relationship Id="rId1322" Type="http://schemas.openxmlformats.org/officeDocument/2006/relationships/hyperlink" Target="https://twitter.com/rfi" TargetMode="External" /><Relationship Id="rId1323" Type="http://schemas.openxmlformats.org/officeDocument/2006/relationships/hyperlink" Target="https://twitter.com/alainlobog" TargetMode="External" /><Relationship Id="rId1324" Type="http://schemas.openxmlformats.org/officeDocument/2006/relationships/hyperlink" Target="https://twitter.com/macky_sall" TargetMode="External" /><Relationship Id="rId1325" Type="http://schemas.openxmlformats.org/officeDocument/2006/relationships/hyperlink" Target="https://twitter.com/emmanuelmacron" TargetMode="External" /><Relationship Id="rId1326" Type="http://schemas.openxmlformats.org/officeDocument/2006/relationships/hyperlink" Target="https://twitter.com/aouattara_prci" TargetMode="External" /><Relationship Id="rId1327" Type="http://schemas.openxmlformats.org/officeDocument/2006/relationships/hyperlink" Target="https://twitter.com/readheadruler" TargetMode="External" /><Relationship Id="rId1328" Type="http://schemas.openxmlformats.org/officeDocument/2006/relationships/hyperlink" Target="https://twitter.com/eisenbergz" TargetMode="External" /><Relationship Id="rId1329" Type="http://schemas.openxmlformats.org/officeDocument/2006/relationships/hyperlink" Target="https://twitter.com/debbidelicious" TargetMode="External" /><Relationship Id="rId1330" Type="http://schemas.openxmlformats.org/officeDocument/2006/relationships/hyperlink" Target="https://twitter.com/edwardpoll" TargetMode="External" /><Relationship Id="rId1331" Type="http://schemas.openxmlformats.org/officeDocument/2006/relationships/hyperlink" Target="https://twitter.com/batuhandemirdal" TargetMode="External" /><Relationship Id="rId1332" Type="http://schemas.openxmlformats.org/officeDocument/2006/relationships/comments" Target="../comments2.xml" /><Relationship Id="rId1333" Type="http://schemas.openxmlformats.org/officeDocument/2006/relationships/vmlDrawing" Target="../drawings/vmlDrawing2.vml" /><Relationship Id="rId1334" Type="http://schemas.openxmlformats.org/officeDocument/2006/relationships/table" Target="../tables/table2.xml" /><Relationship Id="rId13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r.socialstudio.radian6.com/e9d7fb6a-bcc1-43d7-98d1-c31f08229775" TargetMode="External" /><Relationship Id="rId2" Type="http://schemas.openxmlformats.org/officeDocument/2006/relationships/hyperlink" Target="https://build.rubrik.com/use-cases/?utm_source=twitter&amp;utm_medium=organic-social-media" TargetMode="External" /><Relationship Id="rId3" Type="http://schemas.openxmlformats.org/officeDocument/2006/relationships/hyperlink" Target="http://bit.ly/2REtwu1" TargetMode="External" /><Relationship Id="rId4" Type="http://schemas.openxmlformats.org/officeDocument/2006/relationships/hyperlink" Target="https://www.lwv.org/newsroom/press-releases/lwv-texas-joins-lawsuit-combat-voter-suppression#.XFnkgzlg5io.twitter" TargetMode="External" /><Relationship Id="rId5" Type="http://schemas.openxmlformats.org/officeDocument/2006/relationships/hyperlink" Target="https://www.rubrik.com/blog/provision-protect-vrealize-rubrik/?utm_source=twitter&amp;utm_medium=organic-social-media" TargetMode="External" /><Relationship Id="rId6" Type="http://schemas.openxmlformats.org/officeDocument/2006/relationships/hyperlink" Target="https://thehill.com/homenews/state-watch/430171-federal-judge-rules-mississippi-state-senate-district-violates-voting" TargetMode="External" /><Relationship Id="rId7" Type="http://schemas.openxmlformats.org/officeDocument/2006/relationships/hyperlink" Target="https://www.youtube.com/watch?v=gne9pA5TFBc&amp;feature=youtu.be" TargetMode="External" /><Relationship Id="rId8" Type="http://schemas.openxmlformats.org/officeDocument/2006/relationships/hyperlink" Target="https://www.letamericavote.org/" TargetMode="External" /><Relationship Id="rId9" Type="http://schemas.openxmlformats.org/officeDocument/2006/relationships/hyperlink" Target="http://www.snopes.com/politics/ballot/2012fraud.asp" TargetMode="External" /><Relationship Id="rId10" Type="http://schemas.openxmlformats.org/officeDocument/2006/relationships/hyperlink" Target="https://blog.dellemc.com/en-us/simplify-automate-organizations-data-protection-dell-emc/" TargetMode="External" /><Relationship Id="rId11" Type="http://schemas.openxmlformats.org/officeDocument/2006/relationships/hyperlink" Target="https://twitter.com/Public_Citizen/status/1093192539937693697" TargetMode="External" /><Relationship Id="rId12" Type="http://schemas.openxmlformats.org/officeDocument/2006/relationships/hyperlink" Target="https://twitter.com/PostEverything/status/1095363496802504704" TargetMode="External" /><Relationship Id="rId13" Type="http://schemas.openxmlformats.org/officeDocument/2006/relationships/hyperlink" Target="http://www.snopes.com/politics/ballot/2012fraud.asp" TargetMode="External" /><Relationship Id="rId14" Type="http://schemas.openxmlformats.org/officeDocument/2006/relationships/hyperlink" Target="https://twitter.com/DerrickNAACP/status/1092993671966920704" TargetMode="External" /><Relationship Id="rId15" Type="http://schemas.openxmlformats.org/officeDocument/2006/relationships/hyperlink" Target="https://lnkd.in/d38w533" TargetMode="External" /><Relationship Id="rId16" Type="http://schemas.openxmlformats.org/officeDocument/2006/relationships/hyperlink" Target="https://thevra.co.uk/about-us/" TargetMode="External" /><Relationship Id="rId17" Type="http://schemas.openxmlformats.org/officeDocument/2006/relationships/hyperlink" Target="https://twitter.com/pableblowfish/status/1095688841921478661" TargetMode="External" /><Relationship Id="rId18" Type="http://schemas.openxmlformats.org/officeDocument/2006/relationships/hyperlink" Target="https://mailchi.mp/0ec4cd6a68d3/vra-jobs-digest-2132019" TargetMode="External" /><Relationship Id="rId19" Type="http://schemas.openxmlformats.org/officeDocument/2006/relationships/hyperlink" Target="https://twitter.com/eaganpolice/status/1095699640148811777" TargetMode="External" /><Relationship Id="rId20" Type="http://schemas.openxmlformats.org/officeDocument/2006/relationships/hyperlink" Target="https://lnkd.in/ehVtAR6" TargetMode="External" /><Relationship Id="rId21" Type="http://schemas.openxmlformats.org/officeDocument/2006/relationships/hyperlink" Target="https://lnkd.in/eMHsPBQ" TargetMode="External" /><Relationship Id="rId22" Type="http://schemas.openxmlformats.org/officeDocument/2006/relationships/hyperlink" Target="https://www.instagram.com/p/Bt6OuxcFsPO/?utm_source=ig_twitter_share&amp;igshid=p3b8jwbd7h65" TargetMode="External" /><Relationship Id="rId23" Type="http://schemas.openxmlformats.org/officeDocument/2006/relationships/hyperlink" Target="https://twitter.com/stanthonypolice/status/1096986130355011586" TargetMode="External" /><Relationship Id="rId24" Type="http://schemas.openxmlformats.org/officeDocument/2006/relationships/hyperlink" Target="http://r.socialstudio.radian6.com/e9d7fb6a-bcc1-43d7-98d1-c31f08229775" TargetMode="External" /><Relationship Id="rId25" Type="http://schemas.openxmlformats.org/officeDocument/2006/relationships/hyperlink" Target="http://bit.ly/2REtwu1" TargetMode="External" /><Relationship Id="rId26" Type="http://schemas.openxmlformats.org/officeDocument/2006/relationships/hyperlink" Target="http://r.socialstudio.radian6.com/b9b867c8-02d8-4b9c-bb13-779341f1c3bb" TargetMode="External" /><Relationship Id="rId27" Type="http://schemas.openxmlformats.org/officeDocument/2006/relationships/hyperlink" Target="http://r.socialstudio.radian6.com/6ad723c9-838b-4b38-a51f-99342e63ceab" TargetMode="External" /><Relationship Id="rId28" Type="http://schemas.openxmlformats.org/officeDocument/2006/relationships/hyperlink" Target="http://r.socialstudio.radian6.com/6ab7f28a-f208-4710-88e5-04f8843a940e" TargetMode="External" /><Relationship Id="rId29" Type="http://schemas.openxmlformats.org/officeDocument/2006/relationships/hyperlink" Target="https://twitter.com/josecavalheri/status/1096427677332975623" TargetMode="External" /><Relationship Id="rId30" Type="http://schemas.openxmlformats.org/officeDocument/2006/relationships/hyperlink" Target="https://kb.vmware.com/s/article/60310" TargetMode="External" /><Relationship Id="rId31" Type="http://schemas.openxmlformats.org/officeDocument/2006/relationships/hyperlink" Target="https://m.facebook.com/story.php?story_fbid=2525068060841019&amp;id=274030672611447" TargetMode="External" /><Relationship Id="rId32" Type="http://schemas.openxmlformats.org/officeDocument/2006/relationships/hyperlink" Target="https://m.facebook.com/story.php?story_fbid=2027567880672294&amp;id=523263611102736" TargetMode="External" /><Relationship Id="rId33" Type="http://schemas.openxmlformats.org/officeDocument/2006/relationships/hyperlink" Target="https://m.facebook.com/story.php?story_fbid=2530219620325863&amp;id=274030672611447" TargetMode="External" /><Relationship Id="rId34" Type="http://schemas.openxmlformats.org/officeDocument/2006/relationships/hyperlink" Target="http://gbagbo.et/" TargetMode="External" /><Relationship Id="rId35" Type="http://schemas.openxmlformats.org/officeDocument/2006/relationships/hyperlink" Target="https://www.lwv.org/newsroom/press-releases/lwv-texas-joins-lawsuit-combat-voter-suppression#.XFnkgzlg5io.twitter" TargetMode="External" /><Relationship Id="rId36" Type="http://schemas.openxmlformats.org/officeDocument/2006/relationships/hyperlink" Target="https://www.texastribune.org/2019/02/08/green-appointees-harsh-introduction-texas-election-politics/?utm_campaign=trib-social-buttons&amp;utm_source=twitter&amp;utm_medium=social" TargetMode="External" /><Relationship Id="rId37" Type="http://schemas.openxmlformats.org/officeDocument/2006/relationships/hyperlink" Target="https://my.lwv.org/texas/naturalized-citizens-voter-registration" TargetMode="External" /><Relationship Id="rId38" Type="http://schemas.openxmlformats.org/officeDocument/2006/relationships/hyperlink" Target="https://www.houstonchronicle.com/opinion/outlook/article/Casey-History-reveals-true-voter-fraud-in-Texas-9954625.php?fbclid=IwAR1rfXymuckqHGcHNhwPVPsRbbOcVe2yS8p9enz0iZR1KizOXe2cUA2LEtM" TargetMode="External" /><Relationship Id="rId39" Type="http://schemas.openxmlformats.org/officeDocument/2006/relationships/hyperlink" Target="https://my.lwv.org/texas/action-alert/support-hr1-people-act" TargetMode="External" /><Relationship Id="rId40" Type="http://schemas.openxmlformats.org/officeDocument/2006/relationships/hyperlink" Target="https://www.texastribune.org/2019/02/04/civil-rights-groups-sue-texas-over-voter-citizenship-review/?utm_campaign=trib-social-buttons&amp;utm_source=twitter&amp;utm_medium=social" TargetMode="External" /><Relationship Id="rId41" Type="http://schemas.openxmlformats.org/officeDocument/2006/relationships/hyperlink" Target="https://blog.dellemc.com/en-us/simplify-automate-organizations-data-protection-dell-emc/" TargetMode="External" /><Relationship Id="rId42" Type="http://schemas.openxmlformats.org/officeDocument/2006/relationships/hyperlink" Target="https://lnkd.in/e6JKuCm" TargetMode="External" /><Relationship Id="rId43" Type="http://schemas.openxmlformats.org/officeDocument/2006/relationships/hyperlink" Target="https://sivasankar.org/2018/2387/installing-and-configuring-vrealize-automation-vra-7-5-step-by-step-series/" TargetMode="External" /><Relationship Id="rId44" Type="http://schemas.openxmlformats.org/officeDocument/2006/relationships/hyperlink" Target="http://r.socialstudio.radian6.com/1baf5e11-6e9d-4184-9fbb-6958dd57f442" TargetMode="External" /><Relationship Id="rId45" Type="http://schemas.openxmlformats.org/officeDocument/2006/relationships/hyperlink" Target="http://r.socialstudio.radian6.com/9d3836c7-6358-4134-91f9-b4c792a7f92f"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4086</v>
      </c>
      <c r="BB2" s="13" t="s">
        <v>4137</v>
      </c>
      <c r="BC2" s="13" t="s">
        <v>4138</v>
      </c>
      <c r="BD2" s="117" t="s">
        <v>5584</v>
      </c>
      <c r="BE2" s="117" t="s">
        <v>5585</v>
      </c>
      <c r="BF2" s="117" t="s">
        <v>5586</v>
      </c>
      <c r="BG2" s="117" t="s">
        <v>5587</v>
      </c>
      <c r="BH2" s="117" t="s">
        <v>5588</v>
      </c>
      <c r="BI2" s="117" t="s">
        <v>5589</v>
      </c>
      <c r="BJ2" s="117" t="s">
        <v>5590</v>
      </c>
      <c r="BK2" s="117" t="s">
        <v>5591</v>
      </c>
      <c r="BL2" s="117" t="s">
        <v>5592</v>
      </c>
    </row>
    <row r="3" spans="1:64" ht="15" customHeight="1">
      <c r="A3" s="64" t="s">
        <v>212</v>
      </c>
      <c r="B3" s="64" t="s">
        <v>489</v>
      </c>
      <c r="C3" s="65" t="s">
        <v>5651</v>
      </c>
      <c r="D3" s="66">
        <v>3</v>
      </c>
      <c r="E3" s="67" t="s">
        <v>132</v>
      </c>
      <c r="F3" s="68">
        <v>35</v>
      </c>
      <c r="G3" s="65"/>
      <c r="H3" s="69"/>
      <c r="I3" s="70"/>
      <c r="J3" s="70"/>
      <c r="K3" s="34" t="s">
        <v>65</v>
      </c>
      <c r="L3" s="71">
        <v>3</v>
      </c>
      <c r="M3" s="71"/>
      <c r="N3" s="72"/>
      <c r="O3" s="78" t="s">
        <v>544</v>
      </c>
      <c r="P3" s="80">
        <v>43496.60303240741</v>
      </c>
      <c r="Q3" s="78" t="s">
        <v>546</v>
      </c>
      <c r="R3" s="82" t="s">
        <v>745</v>
      </c>
      <c r="S3" s="78" t="s">
        <v>807</v>
      </c>
      <c r="T3" s="78" t="s">
        <v>832</v>
      </c>
      <c r="U3" s="78"/>
      <c r="V3" s="82" t="s">
        <v>987</v>
      </c>
      <c r="W3" s="80">
        <v>43496.60303240741</v>
      </c>
      <c r="X3" s="82" t="s">
        <v>1229</v>
      </c>
      <c r="Y3" s="78"/>
      <c r="Z3" s="78"/>
      <c r="AA3" s="84" t="s">
        <v>1594</v>
      </c>
      <c r="AB3" s="78"/>
      <c r="AC3" s="78" t="b">
        <v>0</v>
      </c>
      <c r="AD3" s="78">
        <v>28</v>
      </c>
      <c r="AE3" s="84" t="s">
        <v>1963</v>
      </c>
      <c r="AF3" s="78" t="b">
        <v>1</v>
      </c>
      <c r="AG3" s="78" t="s">
        <v>1973</v>
      </c>
      <c r="AH3" s="78"/>
      <c r="AI3" s="84" t="s">
        <v>1980</v>
      </c>
      <c r="AJ3" s="78" t="b">
        <v>0</v>
      </c>
      <c r="AK3" s="78">
        <v>19</v>
      </c>
      <c r="AL3" s="84" t="s">
        <v>1963</v>
      </c>
      <c r="AM3" s="78" t="s">
        <v>1999</v>
      </c>
      <c r="AN3" s="78" t="b">
        <v>0</v>
      </c>
      <c r="AO3" s="84" t="s">
        <v>1594</v>
      </c>
      <c r="AP3" s="78" t="s">
        <v>2024</v>
      </c>
      <c r="AQ3" s="78">
        <v>0</v>
      </c>
      <c r="AR3" s="78">
        <v>0</v>
      </c>
      <c r="AS3" s="78"/>
      <c r="AT3" s="78"/>
      <c r="AU3" s="78"/>
      <c r="AV3" s="78"/>
      <c r="AW3" s="78"/>
      <c r="AX3" s="78"/>
      <c r="AY3" s="78"/>
      <c r="AZ3" s="78"/>
      <c r="BA3">
        <v>1</v>
      </c>
      <c r="BB3" s="78" t="str">
        <f>REPLACE(INDEX(GroupVertices[Group],MATCH(Edges[[#This Row],[Vertex 1]],GroupVertices[Vertex],0)),1,1,"")</f>
        <v>24</v>
      </c>
      <c r="BC3" s="78" t="str">
        <f>REPLACE(INDEX(GroupVertices[Group],MATCH(Edges[[#This Row],[Vertex 2]],GroupVertices[Vertex],0)),1,1,"")</f>
        <v>24</v>
      </c>
      <c r="BD3" s="48">
        <v>2</v>
      </c>
      <c r="BE3" s="49">
        <v>4</v>
      </c>
      <c r="BF3" s="48">
        <v>0</v>
      </c>
      <c r="BG3" s="49">
        <v>0</v>
      </c>
      <c r="BH3" s="48">
        <v>0</v>
      </c>
      <c r="BI3" s="49">
        <v>0</v>
      </c>
      <c r="BJ3" s="48">
        <v>48</v>
      </c>
      <c r="BK3" s="49">
        <v>96</v>
      </c>
      <c r="BL3" s="48">
        <v>50</v>
      </c>
    </row>
    <row r="4" spans="1:64" ht="15" customHeight="1">
      <c r="A4" s="64" t="s">
        <v>213</v>
      </c>
      <c r="B4" s="64" t="s">
        <v>487</v>
      </c>
      <c r="C4" s="65" t="s">
        <v>5651</v>
      </c>
      <c r="D4" s="66">
        <v>3</v>
      </c>
      <c r="E4" s="67" t="s">
        <v>132</v>
      </c>
      <c r="F4" s="68">
        <v>35</v>
      </c>
      <c r="G4" s="65"/>
      <c r="H4" s="69"/>
      <c r="I4" s="70"/>
      <c r="J4" s="70"/>
      <c r="K4" s="34" t="s">
        <v>65</v>
      </c>
      <c r="L4" s="77">
        <v>4</v>
      </c>
      <c r="M4" s="77"/>
      <c r="N4" s="72"/>
      <c r="O4" s="79" t="s">
        <v>544</v>
      </c>
      <c r="P4" s="81">
        <v>43501.45263888889</v>
      </c>
      <c r="Q4" s="79" t="s">
        <v>547</v>
      </c>
      <c r="R4" s="83" t="s">
        <v>746</v>
      </c>
      <c r="S4" s="79" t="s">
        <v>808</v>
      </c>
      <c r="T4" s="79" t="s">
        <v>833</v>
      </c>
      <c r="U4" s="79"/>
      <c r="V4" s="83" t="s">
        <v>988</v>
      </c>
      <c r="W4" s="81">
        <v>43501.45263888889</v>
      </c>
      <c r="X4" s="83" t="s">
        <v>1230</v>
      </c>
      <c r="Y4" s="79"/>
      <c r="Z4" s="79"/>
      <c r="AA4" s="85" t="s">
        <v>1595</v>
      </c>
      <c r="AB4" s="79"/>
      <c r="AC4" s="79" t="b">
        <v>0</v>
      </c>
      <c r="AD4" s="79">
        <v>0</v>
      </c>
      <c r="AE4" s="85" t="s">
        <v>1963</v>
      </c>
      <c r="AF4" s="79" t="b">
        <v>0</v>
      </c>
      <c r="AG4" s="79" t="s">
        <v>1973</v>
      </c>
      <c r="AH4" s="79"/>
      <c r="AI4" s="85" t="s">
        <v>1963</v>
      </c>
      <c r="AJ4" s="79" t="b">
        <v>0</v>
      </c>
      <c r="AK4" s="79">
        <v>3</v>
      </c>
      <c r="AL4" s="85" t="s">
        <v>1955</v>
      </c>
      <c r="AM4" s="79" t="s">
        <v>1999</v>
      </c>
      <c r="AN4" s="79" t="b">
        <v>0</v>
      </c>
      <c r="AO4" s="85" t="s">
        <v>1955</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1</v>
      </c>
      <c r="BE4" s="49">
        <v>5.555555555555555</v>
      </c>
      <c r="BF4" s="48">
        <v>1</v>
      </c>
      <c r="BG4" s="49">
        <v>5.555555555555555</v>
      </c>
      <c r="BH4" s="48">
        <v>0</v>
      </c>
      <c r="BI4" s="49">
        <v>0</v>
      </c>
      <c r="BJ4" s="48">
        <v>16</v>
      </c>
      <c r="BK4" s="49">
        <v>88.88888888888889</v>
      </c>
      <c r="BL4" s="48">
        <v>18</v>
      </c>
    </row>
    <row r="5" spans="1:64" ht="15">
      <c r="A5" s="64" t="s">
        <v>214</v>
      </c>
      <c r="B5" s="64" t="s">
        <v>212</v>
      </c>
      <c r="C5" s="65" t="s">
        <v>5651</v>
      </c>
      <c r="D5" s="66">
        <v>3</v>
      </c>
      <c r="E5" s="67" t="s">
        <v>132</v>
      </c>
      <c r="F5" s="68">
        <v>35</v>
      </c>
      <c r="G5" s="65"/>
      <c r="H5" s="69"/>
      <c r="I5" s="70"/>
      <c r="J5" s="70"/>
      <c r="K5" s="34" t="s">
        <v>65</v>
      </c>
      <c r="L5" s="77">
        <v>5</v>
      </c>
      <c r="M5" s="77"/>
      <c r="N5" s="72"/>
      <c r="O5" s="79" t="s">
        <v>544</v>
      </c>
      <c r="P5" s="81">
        <v>43501.554074074076</v>
      </c>
      <c r="Q5" s="79" t="s">
        <v>548</v>
      </c>
      <c r="R5" s="79"/>
      <c r="S5" s="79"/>
      <c r="T5" s="79" t="s">
        <v>833</v>
      </c>
      <c r="U5" s="79"/>
      <c r="V5" s="83" t="s">
        <v>989</v>
      </c>
      <c r="W5" s="81">
        <v>43501.554074074076</v>
      </c>
      <c r="X5" s="83" t="s">
        <v>1231</v>
      </c>
      <c r="Y5" s="79"/>
      <c r="Z5" s="79"/>
      <c r="AA5" s="85" t="s">
        <v>1596</v>
      </c>
      <c r="AB5" s="79"/>
      <c r="AC5" s="79" t="b">
        <v>0</v>
      </c>
      <c r="AD5" s="79">
        <v>0</v>
      </c>
      <c r="AE5" s="85" t="s">
        <v>1963</v>
      </c>
      <c r="AF5" s="79" t="b">
        <v>1</v>
      </c>
      <c r="AG5" s="79" t="s">
        <v>1973</v>
      </c>
      <c r="AH5" s="79"/>
      <c r="AI5" s="85" t="s">
        <v>1980</v>
      </c>
      <c r="AJ5" s="79" t="b">
        <v>0</v>
      </c>
      <c r="AK5" s="79">
        <v>19</v>
      </c>
      <c r="AL5" s="85" t="s">
        <v>1594</v>
      </c>
      <c r="AM5" s="79" t="s">
        <v>1999</v>
      </c>
      <c r="AN5" s="79" t="b">
        <v>0</v>
      </c>
      <c r="AO5" s="85" t="s">
        <v>1594</v>
      </c>
      <c r="AP5" s="79" t="s">
        <v>176</v>
      </c>
      <c r="AQ5" s="79">
        <v>0</v>
      </c>
      <c r="AR5" s="79">
        <v>0</v>
      </c>
      <c r="AS5" s="79"/>
      <c r="AT5" s="79"/>
      <c r="AU5" s="79"/>
      <c r="AV5" s="79"/>
      <c r="AW5" s="79"/>
      <c r="AX5" s="79"/>
      <c r="AY5" s="79"/>
      <c r="AZ5" s="79"/>
      <c r="BA5">
        <v>1</v>
      </c>
      <c r="BB5" s="78" t="str">
        <f>REPLACE(INDEX(GroupVertices[Group],MATCH(Edges[[#This Row],[Vertex 1]],GroupVertices[Vertex],0)),1,1,"")</f>
        <v>24</v>
      </c>
      <c r="BC5" s="78" t="str">
        <f>REPLACE(INDEX(GroupVertices[Group],MATCH(Edges[[#This Row],[Vertex 2]],GroupVertices[Vertex],0)),1,1,"")</f>
        <v>24</v>
      </c>
      <c r="BD5" s="48">
        <v>2</v>
      </c>
      <c r="BE5" s="49">
        <v>8.333333333333334</v>
      </c>
      <c r="BF5" s="48">
        <v>0</v>
      </c>
      <c r="BG5" s="49">
        <v>0</v>
      </c>
      <c r="BH5" s="48">
        <v>0</v>
      </c>
      <c r="BI5" s="49">
        <v>0</v>
      </c>
      <c r="BJ5" s="48">
        <v>22</v>
      </c>
      <c r="BK5" s="49">
        <v>91.66666666666667</v>
      </c>
      <c r="BL5" s="48">
        <v>24</v>
      </c>
    </row>
    <row r="6" spans="1:64" ht="15">
      <c r="A6" s="64" t="s">
        <v>215</v>
      </c>
      <c r="B6" s="64" t="s">
        <v>490</v>
      </c>
      <c r="C6" s="65" t="s">
        <v>5651</v>
      </c>
      <c r="D6" s="66">
        <v>3</v>
      </c>
      <c r="E6" s="67" t="s">
        <v>132</v>
      </c>
      <c r="F6" s="68">
        <v>35</v>
      </c>
      <c r="G6" s="65"/>
      <c r="H6" s="69"/>
      <c r="I6" s="70"/>
      <c r="J6" s="70"/>
      <c r="K6" s="34" t="s">
        <v>65</v>
      </c>
      <c r="L6" s="77">
        <v>6</v>
      </c>
      <c r="M6" s="77"/>
      <c r="N6" s="72"/>
      <c r="O6" s="79" t="s">
        <v>544</v>
      </c>
      <c r="P6" s="81">
        <v>43501.56394675926</v>
      </c>
      <c r="Q6" s="79" t="s">
        <v>549</v>
      </c>
      <c r="R6" s="79"/>
      <c r="S6" s="79"/>
      <c r="T6" s="79" t="s">
        <v>834</v>
      </c>
      <c r="U6" s="79"/>
      <c r="V6" s="83" t="s">
        <v>990</v>
      </c>
      <c r="W6" s="81">
        <v>43501.56394675926</v>
      </c>
      <c r="X6" s="83" t="s">
        <v>1232</v>
      </c>
      <c r="Y6" s="79"/>
      <c r="Z6" s="79"/>
      <c r="AA6" s="85" t="s">
        <v>1597</v>
      </c>
      <c r="AB6" s="79"/>
      <c r="AC6" s="79" t="b">
        <v>0</v>
      </c>
      <c r="AD6" s="79">
        <v>0</v>
      </c>
      <c r="AE6" s="85" t="s">
        <v>1963</v>
      </c>
      <c r="AF6" s="79" t="b">
        <v>0</v>
      </c>
      <c r="AG6" s="79" t="s">
        <v>1973</v>
      </c>
      <c r="AH6" s="79"/>
      <c r="AI6" s="85" t="s">
        <v>1963</v>
      </c>
      <c r="AJ6" s="79" t="b">
        <v>0</v>
      </c>
      <c r="AK6" s="79">
        <v>2</v>
      </c>
      <c r="AL6" s="85" t="s">
        <v>1879</v>
      </c>
      <c r="AM6" s="79" t="s">
        <v>2000</v>
      </c>
      <c r="AN6" s="79" t="b">
        <v>0</v>
      </c>
      <c r="AO6" s="85" t="s">
        <v>1879</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215</v>
      </c>
      <c r="B7" s="64" t="s">
        <v>457</v>
      </c>
      <c r="C7" s="65" t="s">
        <v>5651</v>
      </c>
      <c r="D7" s="66">
        <v>3</v>
      </c>
      <c r="E7" s="67" t="s">
        <v>132</v>
      </c>
      <c r="F7" s="68">
        <v>35</v>
      </c>
      <c r="G7" s="65"/>
      <c r="H7" s="69"/>
      <c r="I7" s="70"/>
      <c r="J7" s="70"/>
      <c r="K7" s="34" t="s">
        <v>65</v>
      </c>
      <c r="L7" s="77">
        <v>7</v>
      </c>
      <c r="M7" s="77"/>
      <c r="N7" s="72"/>
      <c r="O7" s="79" t="s">
        <v>544</v>
      </c>
      <c r="P7" s="81">
        <v>43501.56394675926</v>
      </c>
      <c r="Q7" s="79" t="s">
        <v>549</v>
      </c>
      <c r="R7" s="79"/>
      <c r="S7" s="79"/>
      <c r="T7" s="79" t="s">
        <v>834</v>
      </c>
      <c r="U7" s="79"/>
      <c r="V7" s="83" t="s">
        <v>990</v>
      </c>
      <c r="W7" s="81">
        <v>43501.56394675926</v>
      </c>
      <c r="X7" s="83" t="s">
        <v>1232</v>
      </c>
      <c r="Y7" s="79"/>
      <c r="Z7" s="79"/>
      <c r="AA7" s="85" t="s">
        <v>1597</v>
      </c>
      <c r="AB7" s="79"/>
      <c r="AC7" s="79" t="b">
        <v>0</v>
      </c>
      <c r="AD7" s="79">
        <v>0</v>
      </c>
      <c r="AE7" s="85" t="s">
        <v>1963</v>
      </c>
      <c r="AF7" s="79" t="b">
        <v>0</v>
      </c>
      <c r="AG7" s="79" t="s">
        <v>1973</v>
      </c>
      <c r="AH7" s="79"/>
      <c r="AI7" s="85" t="s">
        <v>1963</v>
      </c>
      <c r="AJ7" s="79" t="b">
        <v>0</v>
      </c>
      <c r="AK7" s="79">
        <v>2</v>
      </c>
      <c r="AL7" s="85" t="s">
        <v>1879</v>
      </c>
      <c r="AM7" s="79" t="s">
        <v>2000</v>
      </c>
      <c r="AN7" s="79" t="b">
        <v>0</v>
      </c>
      <c r="AO7" s="85" t="s">
        <v>1879</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v>0</v>
      </c>
      <c r="BE7" s="49">
        <v>0</v>
      </c>
      <c r="BF7" s="48">
        <v>0</v>
      </c>
      <c r="BG7" s="49">
        <v>0</v>
      </c>
      <c r="BH7" s="48">
        <v>0</v>
      </c>
      <c r="BI7" s="49">
        <v>0</v>
      </c>
      <c r="BJ7" s="48">
        <v>21</v>
      </c>
      <c r="BK7" s="49">
        <v>100</v>
      </c>
      <c r="BL7" s="48">
        <v>21</v>
      </c>
    </row>
    <row r="8" spans="1:64" ht="15">
      <c r="A8" s="64" t="s">
        <v>216</v>
      </c>
      <c r="B8" s="64" t="s">
        <v>490</v>
      </c>
      <c r="C8" s="65" t="s">
        <v>5651</v>
      </c>
      <c r="D8" s="66">
        <v>3</v>
      </c>
      <c r="E8" s="67" t="s">
        <v>132</v>
      </c>
      <c r="F8" s="68">
        <v>35</v>
      </c>
      <c r="G8" s="65"/>
      <c r="H8" s="69"/>
      <c r="I8" s="70"/>
      <c r="J8" s="70"/>
      <c r="K8" s="34" t="s">
        <v>65</v>
      </c>
      <c r="L8" s="77">
        <v>8</v>
      </c>
      <c r="M8" s="77"/>
      <c r="N8" s="72"/>
      <c r="O8" s="79" t="s">
        <v>544</v>
      </c>
      <c r="P8" s="81">
        <v>43501.57020833333</v>
      </c>
      <c r="Q8" s="79" t="s">
        <v>549</v>
      </c>
      <c r="R8" s="79"/>
      <c r="S8" s="79"/>
      <c r="T8" s="79" t="s">
        <v>834</v>
      </c>
      <c r="U8" s="79"/>
      <c r="V8" s="83" t="s">
        <v>991</v>
      </c>
      <c r="W8" s="81">
        <v>43501.57020833333</v>
      </c>
      <c r="X8" s="83" t="s">
        <v>1233</v>
      </c>
      <c r="Y8" s="79"/>
      <c r="Z8" s="79"/>
      <c r="AA8" s="85" t="s">
        <v>1598</v>
      </c>
      <c r="AB8" s="79"/>
      <c r="AC8" s="79" t="b">
        <v>0</v>
      </c>
      <c r="AD8" s="79">
        <v>0</v>
      </c>
      <c r="AE8" s="85" t="s">
        <v>1963</v>
      </c>
      <c r="AF8" s="79" t="b">
        <v>0</v>
      </c>
      <c r="AG8" s="79" t="s">
        <v>1973</v>
      </c>
      <c r="AH8" s="79"/>
      <c r="AI8" s="85" t="s">
        <v>1963</v>
      </c>
      <c r="AJ8" s="79" t="b">
        <v>0</v>
      </c>
      <c r="AK8" s="79">
        <v>2</v>
      </c>
      <c r="AL8" s="85" t="s">
        <v>1879</v>
      </c>
      <c r="AM8" s="79" t="s">
        <v>1999</v>
      </c>
      <c r="AN8" s="79" t="b">
        <v>0</v>
      </c>
      <c r="AO8" s="85" t="s">
        <v>1879</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c r="BE8" s="49"/>
      <c r="BF8" s="48"/>
      <c r="BG8" s="49"/>
      <c r="BH8" s="48"/>
      <c r="BI8" s="49"/>
      <c r="BJ8" s="48"/>
      <c r="BK8" s="49"/>
      <c r="BL8" s="48"/>
    </row>
    <row r="9" spans="1:64" ht="15">
      <c r="A9" s="64" t="s">
        <v>216</v>
      </c>
      <c r="B9" s="64" t="s">
        <v>457</v>
      </c>
      <c r="C9" s="65" t="s">
        <v>5651</v>
      </c>
      <c r="D9" s="66">
        <v>3</v>
      </c>
      <c r="E9" s="67" t="s">
        <v>132</v>
      </c>
      <c r="F9" s="68">
        <v>35</v>
      </c>
      <c r="G9" s="65"/>
      <c r="H9" s="69"/>
      <c r="I9" s="70"/>
      <c r="J9" s="70"/>
      <c r="K9" s="34" t="s">
        <v>65</v>
      </c>
      <c r="L9" s="77">
        <v>9</v>
      </c>
      <c r="M9" s="77"/>
      <c r="N9" s="72"/>
      <c r="O9" s="79" t="s">
        <v>544</v>
      </c>
      <c r="P9" s="81">
        <v>43501.57020833333</v>
      </c>
      <c r="Q9" s="79" t="s">
        <v>549</v>
      </c>
      <c r="R9" s="79"/>
      <c r="S9" s="79"/>
      <c r="T9" s="79" t="s">
        <v>834</v>
      </c>
      <c r="U9" s="79"/>
      <c r="V9" s="83" t="s">
        <v>991</v>
      </c>
      <c r="W9" s="81">
        <v>43501.57020833333</v>
      </c>
      <c r="X9" s="83" t="s">
        <v>1233</v>
      </c>
      <c r="Y9" s="79"/>
      <c r="Z9" s="79"/>
      <c r="AA9" s="85" t="s">
        <v>1598</v>
      </c>
      <c r="AB9" s="79"/>
      <c r="AC9" s="79" t="b">
        <v>0</v>
      </c>
      <c r="AD9" s="79">
        <v>0</v>
      </c>
      <c r="AE9" s="85" t="s">
        <v>1963</v>
      </c>
      <c r="AF9" s="79" t="b">
        <v>0</v>
      </c>
      <c r="AG9" s="79" t="s">
        <v>1973</v>
      </c>
      <c r="AH9" s="79"/>
      <c r="AI9" s="85" t="s">
        <v>1963</v>
      </c>
      <c r="AJ9" s="79" t="b">
        <v>0</v>
      </c>
      <c r="AK9" s="79">
        <v>2</v>
      </c>
      <c r="AL9" s="85" t="s">
        <v>1879</v>
      </c>
      <c r="AM9" s="79" t="s">
        <v>1999</v>
      </c>
      <c r="AN9" s="79" t="b">
        <v>0</v>
      </c>
      <c r="AO9" s="85" t="s">
        <v>1879</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0</v>
      </c>
      <c r="BE9" s="49">
        <v>0</v>
      </c>
      <c r="BF9" s="48">
        <v>0</v>
      </c>
      <c r="BG9" s="49">
        <v>0</v>
      </c>
      <c r="BH9" s="48">
        <v>0</v>
      </c>
      <c r="BI9" s="49">
        <v>0</v>
      </c>
      <c r="BJ9" s="48">
        <v>21</v>
      </c>
      <c r="BK9" s="49">
        <v>100</v>
      </c>
      <c r="BL9" s="48">
        <v>21</v>
      </c>
    </row>
    <row r="10" spans="1:64" ht="15">
      <c r="A10" s="64" t="s">
        <v>217</v>
      </c>
      <c r="B10" s="64" t="s">
        <v>449</v>
      </c>
      <c r="C10" s="65" t="s">
        <v>5651</v>
      </c>
      <c r="D10" s="66">
        <v>3</v>
      </c>
      <c r="E10" s="67" t="s">
        <v>132</v>
      </c>
      <c r="F10" s="68">
        <v>35</v>
      </c>
      <c r="G10" s="65"/>
      <c r="H10" s="69"/>
      <c r="I10" s="70"/>
      <c r="J10" s="70"/>
      <c r="K10" s="34" t="s">
        <v>65</v>
      </c>
      <c r="L10" s="77">
        <v>10</v>
      </c>
      <c r="M10" s="77"/>
      <c r="N10" s="72"/>
      <c r="O10" s="79" t="s">
        <v>544</v>
      </c>
      <c r="P10" s="81">
        <v>43501.907789351855</v>
      </c>
      <c r="Q10" s="79" t="s">
        <v>550</v>
      </c>
      <c r="R10" s="79"/>
      <c r="S10" s="79"/>
      <c r="T10" s="79"/>
      <c r="U10" s="79"/>
      <c r="V10" s="83" t="s">
        <v>992</v>
      </c>
      <c r="W10" s="81">
        <v>43501.907789351855</v>
      </c>
      <c r="X10" s="83" t="s">
        <v>1234</v>
      </c>
      <c r="Y10" s="79"/>
      <c r="Z10" s="79"/>
      <c r="AA10" s="85" t="s">
        <v>1599</v>
      </c>
      <c r="AB10" s="79"/>
      <c r="AC10" s="79" t="b">
        <v>0</v>
      </c>
      <c r="AD10" s="79">
        <v>0</v>
      </c>
      <c r="AE10" s="85" t="s">
        <v>1963</v>
      </c>
      <c r="AF10" s="79" t="b">
        <v>0</v>
      </c>
      <c r="AG10" s="79" t="s">
        <v>1973</v>
      </c>
      <c r="AH10" s="79"/>
      <c r="AI10" s="85" t="s">
        <v>1963</v>
      </c>
      <c r="AJ10" s="79" t="b">
        <v>0</v>
      </c>
      <c r="AK10" s="79">
        <v>12</v>
      </c>
      <c r="AL10" s="85" t="s">
        <v>1866</v>
      </c>
      <c r="AM10" s="79" t="s">
        <v>1999</v>
      </c>
      <c r="AN10" s="79" t="b">
        <v>0</v>
      </c>
      <c r="AO10" s="85" t="s">
        <v>1866</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1</v>
      </c>
      <c r="BE10" s="49">
        <v>4.545454545454546</v>
      </c>
      <c r="BF10" s="48">
        <v>2</v>
      </c>
      <c r="BG10" s="49">
        <v>9.090909090909092</v>
      </c>
      <c r="BH10" s="48">
        <v>0</v>
      </c>
      <c r="BI10" s="49">
        <v>0</v>
      </c>
      <c r="BJ10" s="48">
        <v>19</v>
      </c>
      <c r="BK10" s="49">
        <v>86.36363636363636</v>
      </c>
      <c r="BL10" s="48">
        <v>22</v>
      </c>
    </row>
    <row r="11" spans="1:64" ht="15">
      <c r="A11" s="64" t="s">
        <v>218</v>
      </c>
      <c r="B11" s="64" t="s">
        <v>449</v>
      </c>
      <c r="C11" s="65" t="s">
        <v>5651</v>
      </c>
      <c r="D11" s="66">
        <v>3</v>
      </c>
      <c r="E11" s="67" t="s">
        <v>132</v>
      </c>
      <c r="F11" s="68">
        <v>35</v>
      </c>
      <c r="G11" s="65"/>
      <c r="H11" s="69"/>
      <c r="I11" s="70"/>
      <c r="J11" s="70"/>
      <c r="K11" s="34" t="s">
        <v>65</v>
      </c>
      <c r="L11" s="77">
        <v>11</v>
      </c>
      <c r="M11" s="77"/>
      <c r="N11" s="72"/>
      <c r="O11" s="79" t="s">
        <v>544</v>
      </c>
      <c r="P11" s="81">
        <v>43501.90877314815</v>
      </c>
      <c r="Q11" s="79" t="s">
        <v>550</v>
      </c>
      <c r="R11" s="79"/>
      <c r="S11" s="79"/>
      <c r="T11" s="79"/>
      <c r="U11" s="79"/>
      <c r="V11" s="83" t="s">
        <v>993</v>
      </c>
      <c r="W11" s="81">
        <v>43501.90877314815</v>
      </c>
      <c r="X11" s="83" t="s">
        <v>1235</v>
      </c>
      <c r="Y11" s="79"/>
      <c r="Z11" s="79"/>
      <c r="AA11" s="85" t="s">
        <v>1600</v>
      </c>
      <c r="AB11" s="79"/>
      <c r="AC11" s="79" t="b">
        <v>0</v>
      </c>
      <c r="AD11" s="79">
        <v>0</v>
      </c>
      <c r="AE11" s="85" t="s">
        <v>1963</v>
      </c>
      <c r="AF11" s="79" t="b">
        <v>0</v>
      </c>
      <c r="AG11" s="79" t="s">
        <v>1973</v>
      </c>
      <c r="AH11" s="79"/>
      <c r="AI11" s="85" t="s">
        <v>1963</v>
      </c>
      <c r="AJ11" s="79" t="b">
        <v>0</v>
      </c>
      <c r="AK11" s="79">
        <v>12</v>
      </c>
      <c r="AL11" s="85" t="s">
        <v>1866</v>
      </c>
      <c r="AM11" s="79" t="s">
        <v>1999</v>
      </c>
      <c r="AN11" s="79" t="b">
        <v>0</v>
      </c>
      <c r="AO11" s="85" t="s">
        <v>1866</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4.545454545454546</v>
      </c>
      <c r="BF11" s="48">
        <v>2</v>
      </c>
      <c r="BG11" s="49">
        <v>9.090909090909092</v>
      </c>
      <c r="BH11" s="48">
        <v>0</v>
      </c>
      <c r="BI11" s="49">
        <v>0</v>
      </c>
      <c r="BJ11" s="48">
        <v>19</v>
      </c>
      <c r="BK11" s="49">
        <v>86.36363636363636</v>
      </c>
      <c r="BL11" s="48">
        <v>22</v>
      </c>
    </row>
    <row r="12" spans="1:64" ht="15">
      <c r="A12" s="64" t="s">
        <v>219</v>
      </c>
      <c r="B12" s="64" t="s">
        <v>449</v>
      </c>
      <c r="C12" s="65" t="s">
        <v>5651</v>
      </c>
      <c r="D12" s="66">
        <v>3</v>
      </c>
      <c r="E12" s="67" t="s">
        <v>132</v>
      </c>
      <c r="F12" s="68">
        <v>35</v>
      </c>
      <c r="G12" s="65"/>
      <c r="H12" s="69"/>
      <c r="I12" s="70"/>
      <c r="J12" s="70"/>
      <c r="K12" s="34" t="s">
        <v>65</v>
      </c>
      <c r="L12" s="77">
        <v>12</v>
      </c>
      <c r="M12" s="77"/>
      <c r="N12" s="72"/>
      <c r="O12" s="79" t="s">
        <v>544</v>
      </c>
      <c r="P12" s="81">
        <v>43501.91011574074</v>
      </c>
      <c r="Q12" s="79" t="s">
        <v>550</v>
      </c>
      <c r="R12" s="79"/>
      <c r="S12" s="79"/>
      <c r="T12" s="79"/>
      <c r="U12" s="79"/>
      <c r="V12" s="83" t="s">
        <v>994</v>
      </c>
      <c r="W12" s="81">
        <v>43501.91011574074</v>
      </c>
      <c r="X12" s="83" t="s">
        <v>1236</v>
      </c>
      <c r="Y12" s="79"/>
      <c r="Z12" s="79"/>
      <c r="AA12" s="85" t="s">
        <v>1601</v>
      </c>
      <c r="AB12" s="79"/>
      <c r="AC12" s="79" t="b">
        <v>0</v>
      </c>
      <c r="AD12" s="79">
        <v>0</v>
      </c>
      <c r="AE12" s="85" t="s">
        <v>1963</v>
      </c>
      <c r="AF12" s="79" t="b">
        <v>0</v>
      </c>
      <c r="AG12" s="79" t="s">
        <v>1973</v>
      </c>
      <c r="AH12" s="79"/>
      <c r="AI12" s="85" t="s">
        <v>1963</v>
      </c>
      <c r="AJ12" s="79" t="b">
        <v>0</v>
      </c>
      <c r="AK12" s="79">
        <v>12</v>
      </c>
      <c r="AL12" s="85" t="s">
        <v>1866</v>
      </c>
      <c r="AM12" s="79" t="s">
        <v>2001</v>
      </c>
      <c r="AN12" s="79" t="b">
        <v>0</v>
      </c>
      <c r="AO12" s="85" t="s">
        <v>1866</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4.545454545454546</v>
      </c>
      <c r="BF12" s="48">
        <v>2</v>
      </c>
      <c r="BG12" s="49">
        <v>9.090909090909092</v>
      </c>
      <c r="BH12" s="48">
        <v>0</v>
      </c>
      <c r="BI12" s="49">
        <v>0</v>
      </c>
      <c r="BJ12" s="48">
        <v>19</v>
      </c>
      <c r="BK12" s="49">
        <v>86.36363636363636</v>
      </c>
      <c r="BL12" s="48">
        <v>22</v>
      </c>
    </row>
    <row r="13" spans="1:64" ht="15">
      <c r="A13" s="64" t="s">
        <v>220</v>
      </c>
      <c r="B13" s="64" t="s">
        <v>449</v>
      </c>
      <c r="C13" s="65" t="s">
        <v>5651</v>
      </c>
      <c r="D13" s="66">
        <v>3</v>
      </c>
      <c r="E13" s="67" t="s">
        <v>132</v>
      </c>
      <c r="F13" s="68">
        <v>35</v>
      </c>
      <c r="G13" s="65"/>
      <c r="H13" s="69"/>
      <c r="I13" s="70"/>
      <c r="J13" s="70"/>
      <c r="K13" s="34" t="s">
        <v>65</v>
      </c>
      <c r="L13" s="77">
        <v>13</v>
      </c>
      <c r="M13" s="77"/>
      <c r="N13" s="72"/>
      <c r="O13" s="79" t="s">
        <v>544</v>
      </c>
      <c r="P13" s="81">
        <v>43501.910787037035</v>
      </c>
      <c r="Q13" s="79" t="s">
        <v>550</v>
      </c>
      <c r="R13" s="79"/>
      <c r="S13" s="79"/>
      <c r="T13" s="79"/>
      <c r="U13" s="79"/>
      <c r="V13" s="83" t="s">
        <v>995</v>
      </c>
      <c r="W13" s="81">
        <v>43501.910787037035</v>
      </c>
      <c r="X13" s="83" t="s">
        <v>1237</v>
      </c>
      <c r="Y13" s="79"/>
      <c r="Z13" s="79"/>
      <c r="AA13" s="85" t="s">
        <v>1602</v>
      </c>
      <c r="AB13" s="79"/>
      <c r="AC13" s="79" t="b">
        <v>0</v>
      </c>
      <c r="AD13" s="79">
        <v>0</v>
      </c>
      <c r="AE13" s="85" t="s">
        <v>1963</v>
      </c>
      <c r="AF13" s="79" t="b">
        <v>0</v>
      </c>
      <c r="AG13" s="79" t="s">
        <v>1973</v>
      </c>
      <c r="AH13" s="79"/>
      <c r="AI13" s="85" t="s">
        <v>1963</v>
      </c>
      <c r="AJ13" s="79" t="b">
        <v>0</v>
      </c>
      <c r="AK13" s="79">
        <v>12</v>
      </c>
      <c r="AL13" s="85" t="s">
        <v>1866</v>
      </c>
      <c r="AM13" s="79" t="s">
        <v>2001</v>
      </c>
      <c r="AN13" s="79" t="b">
        <v>0</v>
      </c>
      <c r="AO13" s="85" t="s">
        <v>1866</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4.545454545454546</v>
      </c>
      <c r="BF13" s="48">
        <v>2</v>
      </c>
      <c r="BG13" s="49">
        <v>9.090909090909092</v>
      </c>
      <c r="BH13" s="48">
        <v>0</v>
      </c>
      <c r="BI13" s="49">
        <v>0</v>
      </c>
      <c r="BJ13" s="48">
        <v>19</v>
      </c>
      <c r="BK13" s="49">
        <v>86.36363636363636</v>
      </c>
      <c r="BL13" s="48">
        <v>22</v>
      </c>
    </row>
    <row r="14" spans="1:64" ht="15">
      <c r="A14" s="64" t="s">
        <v>221</v>
      </c>
      <c r="B14" s="64" t="s">
        <v>449</v>
      </c>
      <c r="C14" s="65" t="s">
        <v>5651</v>
      </c>
      <c r="D14" s="66">
        <v>3</v>
      </c>
      <c r="E14" s="67" t="s">
        <v>132</v>
      </c>
      <c r="F14" s="68">
        <v>35</v>
      </c>
      <c r="G14" s="65"/>
      <c r="H14" s="69"/>
      <c r="I14" s="70"/>
      <c r="J14" s="70"/>
      <c r="K14" s="34" t="s">
        <v>65</v>
      </c>
      <c r="L14" s="77">
        <v>14</v>
      </c>
      <c r="M14" s="77"/>
      <c r="N14" s="72"/>
      <c r="O14" s="79" t="s">
        <v>544</v>
      </c>
      <c r="P14" s="81">
        <v>43501.915810185186</v>
      </c>
      <c r="Q14" s="79" t="s">
        <v>550</v>
      </c>
      <c r="R14" s="79"/>
      <c r="S14" s="79"/>
      <c r="T14" s="79"/>
      <c r="U14" s="79"/>
      <c r="V14" s="83" t="s">
        <v>996</v>
      </c>
      <c r="W14" s="81">
        <v>43501.915810185186</v>
      </c>
      <c r="X14" s="83" t="s">
        <v>1238</v>
      </c>
      <c r="Y14" s="79"/>
      <c r="Z14" s="79"/>
      <c r="AA14" s="85" t="s">
        <v>1603</v>
      </c>
      <c r="AB14" s="79"/>
      <c r="AC14" s="79" t="b">
        <v>0</v>
      </c>
      <c r="AD14" s="79">
        <v>0</v>
      </c>
      <c r="AE14" s="85" t="s">
        <v>1963</v>
      </c>
      <c r="AF14" s="79" t="b">
        <v>0</v>
      </c>
      <c r="AG14" s="79" t="s">
        <v>1973</v>
      </c>
      <c r="AH14" s="79"/>
      <c r="AI14" s="85" t="s">
        <v>1963</v>
      </c>
      <c r="AJ14" s="79" t="b">
        <v>0</v>
      </c>
      <c r="AK14" s="79">
        <v>12</v>
      </c>
      <c r="AL14" s="85" t="s">
        <v>1866</v>
      </c>
      <c r="AM14" s="79" t="s">
        <v>2002</v>
      </c>
      <c r="AN14" s="79" t="b">
        <v>0</v>
      </c>
      <c r="AO14" s="85" t="s">
        <v>1866</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1</v>
      </c>
      <c r="BE14" s="49">
        <v>4.545454545454546</v>
      </c>
      <c r="BF14" s="48">
        <v>2</v>
      </c>
      <c r="BG14" s="49">
        <v>9.090909090909092</v>
      </c>
      <c r="BH14" s="48">
        <v>0</v>
      </c>
      <c r="BI14" s="49">
        <v>0</v>
      </c>
      <c r="BJ14" s="48">
        <v>19</v>
      </c>
      <c r="BK14" s="49">
        <v>86.36363636363636</v>
      </c>
      <c r="BL14" s="48">
        <v>22</v>
      </c>
    </row>
    <row r="15" spans="1:64" ht="15">
      <c r="A15" s="64" t="s">
        <v>222</v>
      </c>
      <c r="B15" s="64" t="s">
        <v>449</v>
      </c>
      <c r="C15" s="65" t="s">
        <v>5651</v>
      </c>
      <c r="D15" s="66">
        <v>3</v>
      </c>
      <c r="E15" s="67" t="s">
        <v>132</v>
      </c>
      <c r="F15" s="68">
        <v>35</v>
      </c>
      <c r="G15" s="65"/>
      <c r="H15" s="69"/>
      <c r="I15" s="70"/>
      <c r="J15" s="70"/>
      <c r="K15" s="34" t="s">
        <v>65</v>
      </c>
      <c r="L15" s="77">
        <v>15</v>
      </c>
      <c r="M15" s="77"/>
      <c r="N15" s="72"/>
      <c r="O15" s="79" t="s">
        <v>544</v>
      </c>
      <c r="P15" s="81">
        <v>43501.92056712963</v>
      </c>
      <c r="Q15" s="79" t="s">
        <v>550</v>
      </c>
      <c r="R15" s="79"/>
      <c r="S15" s="79"/>
      <c r="T15" s="79"/>
      <c r="U15" s="79"/>
      <c r="V15" s="83" t="s">
        <v>997</v>
      </c>
      <c r="W15" s="81">
        <v>43501.92056712963</v>
      </c>
      <c r="X15" s="83" t="s">
        <v>1239</v>
      </c>
      <c r="Y15" s="79"/>
      <c r="Z15" s="79"/>
      <c r="AA15" s="85" t="s">
        <v>1604</v>
      </c>
      <c r="AB15" s="79"/>
      <c r="AC15" s="79" t="b">
        <v>0</v>
      </c>
      <c r="AD15" s="79">
        <v>0</v>
      </c>
      <c r="AE15" s="85" t="s">
        <v>1963</v>
      </c>
      <c r="AF15" s="79" t="b">
        <v>0</v>
      </c>
      <c r="AG15" s="79" t="s">
        <v>1973</v>
      </c>
      <c r="AH15" s="79"/>
      <c r="AI15" s="85" t="s">
        <v>1963</v>
      </c>
      <c r="AJ15" s="79" t="b">
        <v>0</v>
      </c>
      <c r="AK15" s="79">
        <v>12</v>
      </c>
      <c r="AL15" s="85" t="s">
        <v>1866</v>
      </c>
      <c r="AM15" s="79" t="s">
        <v>2001</v>
      </c>
      <c r="AN15" s="79" t="b">
        <v>0</v>
      </c>
      <c r="AO15" s="85" t="s">
        <v>1866</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v>1</v>
      </c>
      <c r="BE15" s="49">
        <v>4.545454545454546</v>
      </c>
      <c r="BF15" s="48">
        <v>2</v>
      </c>
      <c r="BG15" s="49">
        <v>9.090909090909092</v>
      </c>
      <c r="BH15" s="48">
        <v>0</v>
      </c>
      <c r="BI15" s="49">
        <v>0</v>
      </c>
      <c r="BJ15" s="48">
        <v>19</v>
      </c>
      <c r="BK15" s="49">
        <v>86.36363636363636</v>
      </c>
      <c r="BL15" s="48">
        <v>22</v>
      </c>
    </row>
    <row r="16" spans="1:64" ht="15">
      <c r="A16" s="64" t="s">
        <v>223</v>
      </c>
      <c r="B16" s="64" t="s">
        <v>449</v>
      </c>
      <c r="C16" s="65" t="s">
        <v>5651</v>
      </c>
      <c r="D16" s="66">
        <v>3</v>
      </c>
      <c r="E16" s="67" t="s">
        <v>132</v>
      </c>
      <c r="F16" s="68">
        <v>35</v>
      </c>
      <c r="G16" s="65"/>
      <c r="H16" s="69"/>
      <c r="I16" s="70"/>
      <c r="J16" s="70"/>
      <c r="K16" s="34" t="s">
        <v>65</v>
      </c>
      <c r="L16" s="77">
        <v>16</v>
      </c>
      <c r="M16" s="77"/>
      <c r="N16" s="72"/>
      <c r="O16" s="79" t="s">
        <v>544</v>
      </c>
      <c r="P16" s="81">
        <v>43501.92652777778</v>
      </c>
      <c r="Q16" s="79" t="s">
        <v>550</v>
      </c>
      <c r="R16" s="79"/>
      <c r="S16" s="79"/>
      <c r="T16" s="79"/>
      <c r="U16" s="79"/>
      <c r="V16" s="83" t="s">
        <v>998</v>
      </c>
      <c r="W16" s="81">
        <v>43501.92652777778</v>
      </c>
      <c r="X16" s="83" t="s">
        <v>1240</v>
      </c>
      <c r="Y16" s="79"/>
      <c r="Z16" s="79"/>
      <c r="AA16" s="85" t="s">
        <v>1605</v>
      </c>
      <c r="AB16" s="79"/>
      <c r="AC16" s="79" t="b">
        <v>0</v>
      </c>
      <c r="AD16" s="79">
        <v>0</v>
      </c>
      <c r="AE16" s="85" t="s">
        <v>1963</v>
      </c>
      <c r="AF16" s="79" t="b">
        <v>0</v>
      </c>
      <c r="AG16" s="79" t="s">
        <v>1973</v>
      </c>
      <c r="AH16" s="79"/>
      <c r="AI16" s="85" t="s">
        <v>1963</v>
      </c>
      <c r="AJ16" s="79" t="b">
        <v>0</v>
      </c>
      <c r="AK16" s="79">
        <v>12</v>
      </c>
      <c r="AL16" s="85" t="s">
        <v>1866</v>
      </c>
      <c r="AM16" s="79" t="s">
        <v>2002</v>
      </c>
      <c r="AN16" s="79" t="b">
        <v>0</v>
      </c>
      <c r="AO16" s="85" t="s">
        <v>1866</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1</v>
      </c>
      <c r="BE16" s="49">
        <v>4.545454545454546</v>
      </c>
      <c r="BF16" s="48">
        <v>2</v>
      </c>
      <c r="BG16" s="49">
        <v>9.090909090909092</v>
      </c>
      <c r="BH16" s="48">
        <v>0</v>
      </c>
      <c r="BI16" s="49">
        <v>0</v>
      </c>
      <c r="BJ16" s="48">
        <v>19</v>
      </c>
      <c r="BK16" s="49">
        <v>86.36363636363636</v>
      </c>
      <c r="BL16" s="48">
        <v>22</v>
      </c>
    </row>
    <row r="17" spans="1:64" ht="15">
      <c r="A17" s="64" t="s">
        <v>224</v>
      </c>
      <c r="B17" s="64" t="s">
        <v>449</v>
      </c>
      <c r="C17" s="65" t="s">
        <v>5651</v>
      </c>
      <c r="D17" s="66">
        <v>3</v>
      </c>
      <c r="E17" s="67" t="s">
        <v>132</v>
      </c>
      <c r="F17" s="68">
        <v>35</v>
      </c>
      <c r="G17" s="65"/>
      <c r="H17" s="69"/>
      <c r="I17" s="70"/>
      <c r="J17" s="70"/>
      <c r="K17" s="34" t="s">
        <v>65</v>
      </c>
      <c r="L17" s="77">
        <v>17</v>
      </c>
      <c r="M17" s="77"/>
      <c r="N17" s="72"/>
      <c r="O17" s="79" t="s">
        <v>544</v>
      </c>
      <c r="P17" s="81">
        <v>43501.95586805556</v>
      </c>
      <c r="Q17" s="79" t="s">
        <v>550</v>
      </c>
      <c r="R17" s="79"/>
      <c r="S17" s="79"/>
      <c r="T17" s="79"/>
      <c r="U17" s="79"/>
      <c r="V17" s="83" t="s">
        <v>999</v>
      </c>
      <c r="W17" s="81">
        <v>43501.95586805556</v>
      </c>
      <c r="X17" s="83" t="s">
        <v>1241</v>
      </c>
      <c r="Y17" s="79"/>
      <c r="Z17" s="79"/>
      <c r="AA17" s="85" t="s">
        <v>1606</v>
      </c>
      <c r="AB17" s="79"/>
      <c r="AC17" s="79" t="b">
        <v>0</v>
      </c>
      <c r="AD17" s="79">
        <v>0</v>
      </c>
      <c r="AE17" s="85" t="s">
        <v>1963</v>
      </c>
      <c r="AF17" s="79" t="b">
        <v>0</v>
      </c>
      <c r="AG17" s="79" t="s">
        <v>1973</v>
      </c>
      <c r="AH17" s="79"/>
      <c r="AI17" s="85" t="s">
        <v>1963</v>
      </c>
      <c r="AJ17" s="79" t="b">
        <v>0</v>
      </c>
      <c r="AK17" s="79">
        <v>12</v>
      </c>
      <c r="AL17" s="85" t="s">
        <v>1866</v>
      </c>
      <c r="AM17" s="79" t="s">
        <v>2002</v>
      </c>
      <c r="AN17" s="79" t="b">
        <v>0</v>
      </c>
      <c r="AO17" s="85" t="s">
        <v>1866</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1</v>
      </c>
      <c r="BE17" s="49">
        <v>4.545454545454546</v>
      </c>
      <c r="BF17" s="48">
        <v>2</v>
      </c>
      <c r="BG17" s="49">
        <v>9.090909090909092</v>
      </c>
      <c r="BH17" s="48">
        <v>0</v>
      </c>
      <c r="BI17" s="49">
        <v>0</v>
      </c>
      <c r="BJ17" s="48">
        <v>19</v>
      </c>
      <c r="BK17" s="49">
        <v>86.36363636363636</v>
      </c>
      <c r="BL17" s="48">
        <v>22</v>
      </c>
    </row>
    <row r="18" spans="1:64" ht="15">
      <c r="A18" s="64" t="s">
        <v>225</v>
      </c>
      <c r="B18" s="64" t="s">
        <v>449</v>
      </c>
      <c r="C18" s="65" t="s">
        <v>5651</v>
      </c>
      <c r="D18" s="66">
        <v>3</v>
      </c>
      <c r="E18" s="67" t="s">
        <v>132</v>
      </c>
      <c r="F18" s="68">
        <v>35</v>
      </c>
      <c r="G18" s="65"/>
      <c r="H18" s="69"/>
      <c r="I18" s="70"/>
      <c r="J18" s="70"/>
      <c r="K18" s="34" t="s">
        <v>65</v>
      </c>
      <c r="L18" s="77">
        <v>18</v>
      </c>
      <c r="M18" s="77"/>
      <c r="N18" s="72"/>
      <c r="O18" s="79" t="s">
        <v>544</v>
      </c>
      <c r="P18" s="81">
        <v>43501.96587962963</v>
      </c>
      <c r="Q18" s="79" t="s">
        <v>550</v>
      </c>
      <c r="R18" s="79"/>
      <c r="S18" s="79"/>
      <c r="T18" s="79"/>
      <c r="U18" s="79"/>
      <c r="V18" s="83" t="s">
        <v>1000</v>
      </c>
      <c r="W18" s="81">
        <v>43501.96587962963</v>
      </c>
      <c r="X18" s="83" t="s">
        <v>1242</v>
      </c>
      <c r="Y18" s="79"/>
      <c r="Z18" s="79"/>
      <c r="AA18" s="85" t="s">
        <v>1607</v>
      </c>
      <c r="AB18" s="79"/>
      <c r="AC18" s="79" t="b">
        <v>0</v>
      </c>
      <c r="AD18" s="79">
        <v>0</v>
      </c>
      <c r="AE18" s="85" t="s">
        <v>1963</v>
      </c>
      <c r="AF18" s="79" t="b">
        <v>0</v>
      </c>
      <c r="AG18" s="79" t="s">
        <v>1973</v>
      </c>
      <c r="AH18" s="79"/>
      <c r="AI18" s="85" t="s">
        <v>1963</v>
      </c>
      <c r="AJ18" s="79" t="b">
        <v>0</v>
      </c>
      <c r="AK18" s="79">
        <v>12</v>
      </c>
      <c r="AL18" s="85" t="s">
        <v>1866</v>
      </c>
      <c r="AM18" s="79" t="s">
        <v>1999</v>
      </c>
      <c r="AN18" s="79" t="b">
        <v>0</v>
      </c>
      <c r="AO18" s="85" t="s">
        <v>1866</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1</v>
      </c>
      <c r="BE18" s="49">
        <v>4.545454545454546</v>
      </c>
      <c r="BF18" s="48">
        <v>2</v>
      </c>
      <c r="BG18" s="49">
        <v>9.090909090909092</v>
      </c>
      <c r="BH18" s="48">
        <v>0</v>
      </c>
      <c r="BI18" s="49">
        <v>0</v>
      </c>
      <c r="BJ18" s="48">
        <v>19</v>
      </c>
      <c r="BK18" s="49">
        <v>86.36363636363636</v>
      </c>
      <c r="BL18" s="48">
        <v>22</v>
      </c>
    </row>
    <row r="19" spans="1:64" ht="15">
      <c r="A19" s="64" t="s">
        <v>226</v>
      </c>
      <c r="B19" s="64" t="s">
        <v>449</v>
      </c>
      <c r="C19" s="65" t="s">
        <v>5651</v>
      </c>
      <c r="D19" s="66">
        <v>3</v>
      </c>
      <c r="E19" s="67" t="s">
        <v>132</v>
      </c>
      <c r="F19" s="68">
        <v>35</v>
      </c>
      <c r="G19" s="65"/>
      <c r="H19" s="69"/>
      <c r="I19" s="70"/>
      <c r="J19" s="70"/>
      <c r="K19" s="34" t="s">
        <v>65</v>
      </c>
      <c r="L19" s="77">
        <v>19</v>
      </c>
      <c r="M19" s="77"/>
      <c r="N19" s="72"/>
      <c r="O19" s="79" t="s">
        <v>544</v>
      </c>
      <c r="P19" s="81">
        <v>43501.97033564815</v>
      </c>
      <c r="Q19" s="79" t="s">
        <v>550</v>
      </c>
      <c r="R19" s="79"/>
      <c r="S19" s="79"/>
      <c r="T19" s="79"/>
      <c r="U19" s="79"/>
      <c r="V19" s="83" t="s">
        <v>1001</v>
      </c>
      <c r="W19" s="81">
        <v>43501.97033564815</v>
      </c>
      <c r="X19" s="83" t="s">
        <v>1243</v>
      </c>
      <c r="Y19" s="79"/>
      <c r="Z19" s="79"/>
      <c r="AA19" s="85" t="s">
        <v>1608</v>
      </c>
      <c r="AB19" s="79"/>
      <c r="AC19" s="79" t="b">
        <v>0</v>
      </c>
      <c r="AD19" s="79">
        <v>0</v>
      </c>
      <c r="AE19" s="85" t="s">
        <v>1963</v>
      </c>
      <c r="AF19" s="79" t="b">
        <v>0</v>
      </c>
      <c r="AG19" s="79" t="s">
        <v>1973</v>
      </c>
      <c r="AH19" s="79"/>
      <c r="AI19" s="85" t="s">
        <v>1963</v>
      </c>
      <c r="AJ19" s="79" t="b">
        <v>0</v>
      </c>
      <c r="AK19" s="79">
        <v>12</v>
      </c>
      <c r="AL19" s="85" t="s">
        <v>1866</v>
      </c>
      <c r="AM19" s="79" t="s">
        <v>1999</v>
      </c>
      <c r="AN19" s="79" t="b">
        <v>0</v>
      </c>
      <c r="AO19" s="85" t="s">
        <v>1866</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1</v>
      </c>
      <c r="BE19" s="49">
        <v>4.545454545454546</v>
      </c>
      <c r="BF19" s="48">
        <v>2</v>
      </c>
      <c r="BG19" s="49">
        <v>9.090909090909092</v>
      </c>
      <c r="BH19" s="48">
        <v>0</v>
      </c>
      <c r="BI19" s="49">
        <v>0</v>
      </c>
      <c r="BJ19" s="48">
        <v>19</v>
      </c>
      <c r="BK19" s="49">
        <v>86.36363636363636</v>
      </c>
      <c r="BL19" s="48">
        <v>22</v>
      </c>
    </row>
    <row r="20" spans="1:64" ht="15">
      <c r="A20" s="64" t="s">
        <v>227</v>
      </c>
      <c r="B20" s="64" t="s">
        <v>227</v>
      </c>
      <c r="C20" s="65" t="s">
        <v>5651</v>
      </c>
      <c r="D20" s="66">
        <v>3</v>
      </c>
      <c r="E20" s="67" t="s">
        <v>132</v>
      </c>
      <c r="F20" s="68">
        <v>35</v>
      </c>
      <c r="G20" s="65"/>
      <c r="H20" s="69"/>
      <c r="I20" s="70"/>
      <c r="J20" s="70"/>
      <c r="K20" s="34" t="s">
        <v>65</v>
      </c>
      <c r="L20" s="77">
        <v>20</v>
      </c>
      <c r="M20" s="77"/>
      <c r="N20" s="72"/>
      <c r="O20" s="79" t="s">
        <v>176</v>
      </c>
      <c r="P20" s="81">
        <v>43501.93960648148</v>
      </c>
      <c r="Q20" s="79" t="s">
        <v>551</v>
      </c>
      <c r="R20" s="83" t="s">
        <v>747</v>
      </c>
      <c r="S20" s="79" t="s">
        <v>809</v>
      </c>
      <c r="T20" s="79" t="s">
        <v>835</v>
      </c>
      <c r="U20" s="79"/>
      <c r="V20" s="83" t="s">
        <v>1002</v>
      </c>
      <c r="W20" s="81">
        <v>43501.93960648148</v>
      </c>
      <c r="X20" s="83" t="s">
        <v>1244</v>
      </c>
      <c r="Y20" s="79"/>
      <c r="Z20" s="79"/>
      <c r="AA20" s="85" t="s">
        <v>1609</v>
      </c>
      <c r="AB20" s="79"/>
      <c r="AC20" s="79" t="b">
        <v>0</v>
      </c>
      <c r="AD20" s="79">
        <v>2</v>
      </c>
      <c r="AE20" s="85" t="s">
        <v>1963</v>
      </c>
      <c r="AF20" s="79" t="b">
        <v>0</v>
      </c>
      <c r="AG20" s="79" t="s">
        <v>1973</v>
      </c>
      <c r="AH20" s="79"/>
      <c r="AI20" s="85" t="s">
        <v>1963</v>
      </c>
      <c r="AJ20" s="79" t="b">
        <v>0</v>
      </c>
      <c r="AK20" s="79">
        <v>2</v>
      </c>
      <c r="AL20" s="85" t="s">
        <v>1963</v>
      </c>
      <c r="AM20" s="79" t="s">
        <v>1999</v>
      </c>
      <c r="AN20" s="79" t="b">
        <v>0</v>
      </c>
      <c r="AO20" s="85" t="s">
        <v>1609</v>
      </c>
      <c r="AP20" s="79" t="s">
        <v>176</v>
      </c>
      <c r="AQ20" s="79">
        <v>0</v>
      </c>
      <c r="AR20" s="79">
        <v>0</v>
      </c>
      <c r="AS20" s="79"/>
      <c r="AT20" s="79"/>
      <c r="AU20" s="79"/>
      <c r="AV20" s="79"/>
      <c r="AW20" s="79"/>
      <c r="AX20" s="79"/>
      <c r="AY20" s="79"/>
      <c r="AZ20" s="79"/>
      <c r="BA20">
        <v>1</v>
      </c>
      <c r="BB20" s="78" t="str">
        <f>REPLACE(INDEX(GroupVertices[Group],MATCH(Edges[[#This Row],[Vertex 1]],GroupVertices[Vertex],0)),1,1,"")</f>
        <v>37</v>
      </c>
      <c r="BC20" s="78" t="str">
        <f>REPLACE(INDEX(GroupVertices[Group],MATCH(Edges[[#This Row],[Vertex 2]],GroupVertices[Vertex],0)),1,1,"")</f>
        <v>37</v>
      </c>
      <c r="BD20" s="48">
        <v>0</v>
      </c>
      <c r="BE20" s="49">
        <v>0</v>
      </c>
      <c r="BF20" s="48">
        <v>1</v>
      </c>
      <c r="BG20" s="49">
        <v>3.0303030303030303</v>
      </c>
      <c r="BH20" s="48">
        <v>0</v>
      </c>
      <c r="BI20" s="49">
        <v>0</v>
      </c>
      <c r="BJ20" s="48">
        <v>32</v>
      </c>
      <c r="BK20" s="49">
        <v>96.96969696969697</v>
      </c>
      <c r="BL20" s="48">
        <v>33</v>
      </c>
    </row>
    <row r="21" spans="1:64" ht="15">
      <c r="A21" s="64" t="s">
        <v>228</v>
      </c>
      <c r="B21" s="64" t="s">
        <v>227</v>
      </c>
      <c r="C21" s="65" t="s">
        <v>5651</v>
      </c>
      <c r="D21" s="66">
        <v>3</v>
      </c>
      <c r="E21" s="67" t="s">
        <v>132</v>
      </c>
      <c r="F21" s="68">
        <v>35</v>
      </c>
      <c r="G21" s="65"/>
      <c r="H21" s="69"/>
      <c r="I21" s="70"/>
      <c r="J21" s="70"/>
      <c r="K21" s="34" t="s">
        <v>65</v>
      </c>
      <c r="L21" s="77">
        <v>21</v>
      </c>
      <c r="M21" s="77"/>
      <c r="N21" s="72"/>
      <c r="O21" s="79" t="s">
        <v>544</v>
      </c>
      <c r="P21" s="81">
        <v>43501.97081018519</v>
      </c>
      <c r="Q21" s="79" t="s">
        <v>552</v>
      </c>
      <c r="R21" s="79"/>
      <c r="S21" s="79"/>
      <c r="T21" s="79"/>
      <c r="U21" s="79"/>
      <c r="V21" s="83" t="s">
        <v>1003</v>
      </c>
      <c r="W21" s="81">
        <v>43501.97081018519</v>
      </c>
      <c r="X21" s="83" t="s">
        <v>1245</v>
      </c>
      <c r="Y21" s="79"/>
      <c r="Z21" s="79"/>
      <c r="AA21" s="85" t="s">
        <v>1610</v>
      </c>
      <c r="AB21" s="79"/>
      <c r="AC21" s="79" t="b">
        <v>0</v>
      </c>
      <c r="AD21" s="79">
        <v>0</v>
      </c>
      <c r="AE21" s="85" t="s">
        <v>1963</v>
      </c>
      <c r="AF21" s="79" t="b">
        <v>0</v>
      </c>
      <c r="AG21" s="79" t="s">
        <v>1973</v>
      </c>
      <c r="AH21" s="79"/>
      <c r="AI21" s="85" t="s">
        <v>1963</v>
      </c>
      <c r="AJ21" s="79" t="b">
        <v>0</v>
      </c>
      <c r="AK21" s="79">
        <v>2</v>
      </c>
      <c r="AL21" s="85" t="s">
        <v>1609</v>
      </c>
      <c r="AM21" s="79" t="s">
        <v>2003</v>
      </c>
      <c r="AN21" s="79" t="b">
        <v>0</v>
      </c>
      <c r="AO21" s="85" t="s">
        <v>1609</v>
      </c>
      <c r="AP21" s="79" t="s">
        <v>176</v>
      </c>
      <c r="AQ21" s="79">
        <v>0</v>
      </c>
      <c r="AR21" s="79">
        <v>0</v>
      </c>
      <c r="AS21" s="79"/>
      <c r="AT21" s="79"/>
      <c r="AU21" s="79"/>
      <c r="AV21" s="79"/>
      <c r="AW21" s="79"/>
      <c r="AX21" s="79"/>
      <c r="AY21" s="79"/>
      <c r="AZ21" s="79"/>
      <c r="BA21">
        <v>1</v>
      </c>
      <c r="BB21" s="78" t="str">
        <f>REPLACE(INDEX(GroupVertices[Group],MATCH(Edges[[#This Row],[Vertex 1]],GroupVertices[Vertex],0)),1,1,"")</f>
        <v>37</v>
      </c>
      <c r="BC21" s="78" t="str">
        <f>REPLACE(INDEX(GroupVertices[Group],MATCH(Edges[[#This Row],[Vertex 2]],GroupVertices[Vertex],0)),1,1,"")</f>
        <v>37</v>
      </c>
      <c r="BD21" s="48">
        <v>0</v>
      </c>
      <c r="BE21" s="49">
        <v>0</v>
      </c>
      <c r="BF21" s="48">
        <v>1</v>
      </c>
      <c r="BG21" s="49">
        <v>4.166666666666667</v>
      </c>
      <c r="BH21" s="48">
        <v>0</v>
      </c>
      <c r="BI21" s="49">
        <v>0</v>
      </c>
      <c r="BJ21" s="48">
        <v>23</v>
      </c>
      <c r="BK21" s="49">
        <v>95.83333333333333</v>
      </c>
      <c r="BL21" s="48">
        <v>24</v>
      </c>
    </row>
    <row r="22" spans="1:64" ht="15">
      <c r="A22" s="64" t="s">
        <v>229</v>
      </c>
      <c r="B22" s="64" t="s">
        <v>449</v>
      </c>
      <c r="C22" s="65" t="s">
        <v>5651</v>
      </c>
      <c r="D22" s="66">
        <v>3</v>
      </c>
      <c r="E22" s="67" t="s">
        <v>132</v>
      </c>
      <c r="F22" s="68">
        <v>35</v>
      </c>
      <c r="G22" s="65"/>
      <c r="H22" s="69"/>
      <c r="I22" s="70"/>
      <c r="J22" s="70"/>
      <c r="K22" s="34" t="s">
        <v>65</v>
      </c>
      <c r="L22" s="77">
        <v>22</v>
      </c>
      <c r="M22" s="77"/>
      <c r="N22" s="72"/>
      <c r="O22" s="79" t="s">
        <v>544</v>
      </c>
      <c r="P22" s="81">
        <v>43502.00071759259</v>
      </c>
      <c r="Q22" s="79" t="s">
        <v>550</v>
      </c>
      <c r="R22" s="79"/>
      <c r="S22" s="79"/>
      <c r="T22" s="79"/>
      <c r="U22" s="79"/>
      <c r="V22" s="83" t="s">
        <v>1004</v>
      </c>
      <c r="W22" s="81">
        <v>43502.00071759259</v>
      </c>
      <c r="X22" s="83" t="s">
        <v>1246</v>
      </c>
      <c r="Y22" s="79"/>
      <c r="Z22" s="79"/>
      <c r="AA22" s="85" t="s">
        <v>1611</v>
      </c>
      <c r="AB22" s="79"/>
      <c r="AC22" s="79" t="b">
        <v>0</v>
      </c>
      <c r="AD22" s="79">
        <v>0</v>
      </c>
      <c r="AE22" s="85" t="s">
        <v>1963</v>
      </c>
      <c r="AF22" s="79" t="b">
        <v>0</v>
      </c>
      <c r="AG22" s="79" t="s">
        <v>1973</v>
      </c>
      <c r="AH22" s="79"/>
      <c r="AI22" s="85" t="s">
        <v>1963</v>
      </c>
      <c r="AJ22" s="79" t="b">
        <v>0</v>
      </c>
      <c r="AK22" s="79">
        <v>12</v>
      </c>
      <c r="AL22" s="85" t="s">
        <v>1866</v>
      </c>
      <c r="AM22" s="79" t="s">
        <v>1999</v>
      </c>
      <c r="AN22" s="79" t="b">
        <v>0</v>
      </c>
      <c r="AO22" s="85" t="s">
        <v>1866</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4.545454545454546</v>
      </c>
      <c r="BF22" s="48">
        <v>2</v>
      </c>
      <c r="BG22" s="49">
        <v>9.090909090909092</v>
      </c>
      <c r="BH22" s="48">
        <v>0</v>
      </c>
      <c r="BI22" s="49">
        <v>0</v>
      </c>
      <c r="BJ22" s="48">
        <v>19</v>
      </c>
      <c r="BK22" s="49">
        <v>86.36363636363636</v>
      </c>
      <c r="BL22" s="48">
        <v>22</v>
      </c>
    </row>
    <row r="23" spans="1:64" ht="15">
      <c r="A23" s="64" t="s">
        <v>230</v>
      </c>
      <c r="B23" s="64" t="s">
        <v>230</v>
      </c>
      <c r="C23" s="65" t="s">
        <v>5652</v>
      </c>
      <c r="D23" s="66">
        <v>5.333333333333334</v>
      </c>
      <c r="E23" s="67" t="s">
        <v>136</v>
      </c>
      <c r="F23" s="68">
        <v>27.333333333333332</v>
      </c>
      <c r="G23" s="65"/>
      <c r="H23" s="69"/>
      <c r="I23" s="70"/>
      <c r="J23" s="70"/>
      <c r="K23" s="34" t="s">
        <v>65</v>
      </c>
      <c r="L23" s="77">
        <v>23</v>
      </c>
      <c r="M23" s="77"/>
      <c r="N23" s="72"/>
      <c r="O23" s="79" t="s">
        <v>176</v>
      </c>
      <c r="P23" s="81">
        <v>43502.17047453704</v>
      </c>
      <c r="Q23" s="79" t="s">
        <v>553</v>
      </c>
      <c r="R23" s="83" t="s">
        <v>748</v>
      </c>
      <c r="S23" s="79" t="s">
        <v>807</v>
      </c>
      <c r="T23" s="79" t="s">
        <v>836</v>
      </c>
      <c r="U23" s="79"/>
      <c r="V23" s="83" t="s">
        <v>1005</v>
      </c>
      <c r="W23" s="81">
        <v>43502.17047453704</v>
      </c>
      <c r="X23" s="83" t="s">
        <v>1247</v>
      </c>
      <c r="Y23" s="79"/>
      <c r="Z23" s="79"/>
      <c r="AA23" s="85" t="s">
        <v>1612</v>
      </c>
      <c r="AB23" s="79"/>
      <c r="AC23" s="79" t="b">
        <v>0</v>
      </c>
      <c r="AD23" s="79">
        <v>0</v>
      </c>
      <c r="AE23" s="85" t="s">
        <v>1963</v>
      </c>
      <c r="AF23" s="79" t="b">
        <v>1</v>
      </c>
      <c r="AG23" s="79" t="s">
        <v>1973</v>
      </c>
      <c r="AH23" s="79"/>
      <c r="AI23" s="85" t="s">
        <v>1981</v>
      </c>
      <c r="AJ23" s="79" t="b">
        <v>0</v>
      </c>
      <c r="AK23" s="79">
        <v>1</v>
      </c>
      <c r="AL23" s="85" t="s">
        <v>1963</v>
      </c>
      <c r="AM23" s="79" t="s">
        <v>2002</v>
      </c>
      <c r="AN23" s="79" t="b">
        <v>0</v>
      </c>
      <c r="AO23" s="85" t="s">
        <v>1612</v>
      </c>
      <c r="AP23" s="79" t="s">
        <v>2024</v>
      </c>
      <c r="AQ23" s="79">
        <v>0</v>
      </c>
      <c r="AR23" s="79">
        <v>0</v>
      </c>
      <c r="AS23" s="79"/>
      <c r="AT23" s="79"/>
      <c r="AU23" s="79"/>
      <c r="AV23" s="79"/>
      <c r="AW23" s="79"/>
      <c r="AX23" s="79"/>
      <c r="AY23" s="79"/>
      <c r="AZ23" s="79"/>
      <c r="BA23">
        <v>2</v>
      </c>
      <c r="BB23" s="78" t="str">
        <f>REPLACE(INDEX(GroupVertices[Group],MATCH(Edges[[#This Row],[Vertex 1]],GroupVertices[Vertex],0)),1,1,"")</f>
        <v>3</v>
      </c>
      <c r="BC23" s="78" t="str">
        <f>REPLACE(INDEX(GroupVertices[Group],MATCH(Edges[[#This Row],[Vertex 2]],GroupVertices[Vertex],0)),1,1,"")</f>
        <v>3</v>
      </c>
      <c r="BD23" s="48">
        <v>3</v>
      </c>
      <c r="BE23" s="49">
        <v>7.317073170731708</v>
      </c>
      <c r="BF23" s="48">
        <v>1</v>
      </c>
      <c r="BG23" s="49">
        <v>2.4390243902439024</v>
      </c>
      <c r="BH23" s="48">
        <v>0</v>
      </c>
      <c r="BI23" s="49">
        <v>0</v>
      </c>
      <c r="BJ23" s="48">
        <v>37</v>
      </c>
      <c r="BK23" s="49">
        <v>90.2439024390244</v>
      </c>
      <c r="BL23" s="48">
        <v>41</v>
      </c>
    </row>
    <row r="24" spans="1:64" ht="15">
      <c r="A24" s="64" t="s">
        <v>230</v>
      </c>
      <c r="B24" s="64" t="s">
        <v>230</v>
      </c>
      <c r="C24" s="65" t="s">
        <v>5652</v>
      </c>
      <c r="D24" s="66">
        <v>5.333333333333334</v>
      </c>
      <c r="E24" s="67" t="s">
        <v>136</v>
      </c>
      <c r="F24" s="68">
        <v>27.333333333333332</v>
      </c>
      <c r="G24" s="65"/>
      <c r="H24" s="69"/>
      <c r="I24" s="70"/>
      <c r="J24" s="70"/>
      <c r="K24" s="34" t="s">
        <v>65</v>
      </c>
      <c r="L24" s="77">
        <v>24</v>
      </c>
      <c r="M24" s="77"/>
      <c r="N24" s="72"/>
      <c r="O24" s="79" t="s">
        <v>176</v>
      </c>
      <c r="P24" s="81">
        <v>43503.10671296297</v>
      </c>
      <c r="Q24" s="79" t="s">
        <v>554</v>
      </c>
      <c r="R24" s="79"/>
      <c r="S24" s="79"/>
      <c r="T24" s="79" t="s">
        <v>837</v>
      </c>
      <c r="U24" s="79"/>
      <c r="V24" s="83" t="s">
        <v>1005</v>
      </c>
      <c r="W24" s="81">
        <v>43503.10671296297</v>
      </c>
      <c r="X24" s="83" t="s">
        <v>1248</v>
      </c>
      <c r="Y24" s="79"/>
      <c r="Z24" s="79"/>
      <c r="AA24" s="85" t="s">
        <v>1613</v>
      </c>
      <c r="AB24" s="79"/>
      <c r="AC24" s="79" t="b">
        <v>0</v>
      </c>
      <c r="AD24" s="79">
        <v>0</v>
      </c>
      <c r="AE24" s="85" t="s">
        <v>1963</v>
      </c>
      <c r="AF24" s="79" t="b">
        <v>1</v>
      </c>
      <c r="AG24" s="79" t="s">
        <v>1973</v>
      </c>
      <c r="AH24" s="79"/>
      <c r="AI24" s="85" t="s">
        <v>1981</v>
      </c>
      <c r="AJ24" s="79" t="b">
        <v>0</v>
      </c>
      <c r="AK24" s="79">
        <v>1</v>
      </c>
      <c r="AL24" s="85" t="s">
        <v>1612</v>
      </c>
      <c r="AM24" s="79" t="s">
        <v>2002</v>
      </c>
      <c r="AN24" s="79" t="b">
        <v>0</v>
      </c>
      <c r="AO24" s="85" t="s">
        <v>1612</v>
      </c>
      <c r="AP24" s="79" t="s">
        <v>176</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v>3</v>
      </c>
      <c r="BE24" s="49">
        <v>12.5</v>
      </c>
      <c r="BF24" s="48">
        <v>0</v>
      </c>
      <c r="BG24" s="49">
        <v>0</v>
      </c>
      <c r="BH24" s="48">
        <v>0</v>
      </c>
      <c r="BI24" s="49">
        <v>0</v>
      </c>
      <c r="BJ24" s="48">
        <v>21</v>
      </c>
      <c r="BK24" s="49">
        <v>87.5</v>
      </c>
      <c r="BL24" s="48">
        <v>24</v>
      </c>
    </row>
    <row r="25" spans="1:64" ht="15">
      <c r="A25" s="64" t="s">
        <v>231</v>
      </c>
      <c r="B25" s="64" t="s">
        <v>491</v>
      </c>
      <c r="C25" s="65" t="s">
        <v>5651</v>
      </c>
      <c r="D25" s="66">
        <v>3</v>
      </c>
      <c r="E25" s="67" t="s">
        <v>132</v>
      </c>
      <c r="F25" s="68">
        <v>35</v>
      </c>
      <c r="G25" s="65"/>
      <c r="H25" s="69"/>
      <c r="I25" s="70"/>
      <c r="J25" s="70"/>
      <c r="K25" s="34" t="s">
        <v>65</v>
      </c>
      <c r="L25" s="77">
        <v>25</v>
      </c>
      <c r="M25" s="77"/>
      <c r="N25" s="72"/>
      <c r="O25" s="79" t="s">
        <v>544</v>
      </c>
      <c r="P25" s="81">
        <v>43503.109305555554</v>
      </c>
      <c r="Q25" s="79" t="s">
        <v>555</v>
      </c>
      <c r="R25" s="79"/>
      <c r="S25" s="79"/>
      <c r="T25" s="79" t="s">
        <v>833</v>
      </c>
      <c r="U25" s="79"/>
      <c r="V25" s="83" t="s">
        <v>1006</v>
      </c>
      <c r="W25" s="81">
        <v>43503.109305555554</v>
      </c>
      <c r="X25" s="83" t="s">
        <v>1249</v>
      </c>
      <c r="Y25" s="79"/>
      <c r="Z25" s="79"/>
      <c r="AA25" s="85" t="s">
        <v>1614</v>
      </c>
      <c r="AB25" s="79"/>
      <c r="AC25" s="79" t="b">
        <v>0</v>
      </c>
      <c r="AD25" s="79">
        <v>0</v>
      </c>
      <c r="AE25" s="85" t="s">
        <v>1963</v>
      </c>
      <c r="AF25" s="79" t="b">
        <v>0</v>
      </c>
      <c r="AG25" s="79" t="s">
        <v>1973</v>
      </c>
      <c r="AH25" s="79"/>
      <c r="AI25" s="85" t="s">
        <v>1963</v>
      </c>
      <c r="AJ25" s="79" t="b">
        <v>0</v>
      </c>
      <c r="AK25" s="79">
        <v>0</v>
      </c>
      <c r="AL25" s="85" t="s">
        <v>1963</v>
      </c>
      <c r="AM25" s="79" t="s">
        <v>2001</v>
      </c>
      <c r="AN25" s="79" t="b">
        <v>0</v>
      </c>
      <c r="AO25" s="85" t="s">
        <v>1614</v>
      </c>
      <c r="AP25" s="79" t="s">
        <v>176</v>
      </c>
      <c r="AQ25" s="79">
        <v>0</v>
      </c>
      <c r="AR25" s="79">
        <v>0</v>
      </c>
      <c r="AS25" s="79"/>
      <c r="AT25" s="79"/>
      <c r="AU25" s="79"/>
      <c r="AV25" s="79"/>
      <c r="AW25" s="79"/>
      <c r="AX25" s="79"/>
      <c r="AY25" s="79"/>
      <c r="AZ25" s="79"/>
      <c r="BA25">
        <v>1</v>
      </c>
      <c r="BB25" s="78" t="str">
        <f>REPLACE(INDEX(GroupVertices[Group],MATCH(Edges[[#This Row],[Vertex 1]],GroupVertices[Vertex],0)),1,1,"")</f>
        <v>36</v>
      </c>
      <c r="BC25" s="78" t="str">
        <f>REPLACE(INDEX(GroupVertices[Group],MATCH(Edges[[#This Row],[Vertex 2]],GroupVertices[Vertex],0)),1,1,"")</f>
        <v>36</v>
      </c>
      <c r="BD25" s="48">
        <v>3</v>
      </c>
      <c r="BE25" s="49">
        <v>7.6923076923076925</v>
      </c>
      <c r="BF25" s="48">
        <v>2</v>
      </c>
      <c r="BG25" s="49">
        <v>5.128205128205129</v>
      </c>
      <c r="BH25" s="48">
        <v>0</v>
      </c>
      <c r="BI25" s="49">
        <v>0</v>
      </c>
      <c r="BJ25" s="48">
        <v>34</v>
      </c>
      <c r="BK25" s="49">
        <v>87.17948717948718</v>
      </c>
      <c r="BL25" s="48">
        <v>39</v>
      </c>
    </row>
    <row r="26" spans="1:64" ht="15">
      <c r="A26" s="64" t="s">
        <v>231</v>
      </c>
      <c r="B26" s="64" t="s">
        <v>231</v>
      </c>
      <c r="C26" s="65" t="s">
        <v>5651</v>
      </c>
      <c r="D26" s="66">
        <v>3</v>
      </c>
      <c r="E26" s="67" t="s">
        <v>132</v>
      </c>
      <c r="F26" s="68">
        <v>35</v>
      </c>
      <c r="G26" s="65"/>
      <c r="H26" s="69"/>
      <c r="I26" s="70"/>
      <c r="J26" s="70"/>
      <c r="K26" s="34" t="s">
        <v>65</v>
      </c>
      <c r="L26" s="77">
        <v>26</v>
      </c>
      <c r="M26" s="77"/>
      <c r="N26" s="72"/>
      <c r="O26" s="79" t="s">
        <v>176</v>
      </c>
      <c r="P26" s="81">
        <v>43501.63626157407</v>
      </c>
      <c r="Q26" s="79" t="s">
        <v>556</v>
      </c>
      <c r="R26" s="79"/>
      <c r="S26" s="79"/>
      <c r="T26" s="79" t="s">
        <v>838</v>
      </c>
      <c r="U26" s="79"/>
      <c r="V26" s="83" t="s">
        <v>1006</v>
      </c>
      <c r="W26" s="81">
        <v>43501.63626157407</v>
      </c>
      <c r="X26" s="83" t="s">
        <v>1250</v>
      </c>
      <c r="Y26" s="79"/>
      <c r="Z26" s="79"/>
      <c r="AA26" s="85" t="s">
        <v>1615</v>
      </c>
      <c r="AB26" s="79"/>
      <c r="AC26" s="79" t="b">
        <v>0</v>
      </c>
      <c r="AD26" s="79">
        <v>1</v>
      </c>
      <c r="AE26" s="85" t="s">
        <v>1963</v>
      </c>
      <c r="AF26" s="79" t="b">
        <v>0</v>
      </c>
      <c r="AG26" s="79" t="s">
        <v>1973</v>
      </c>
      <c r="AH26" s="79"/>
      <c r="AI26" s="85" t="s">
        <v>1963</v>
      </c>
      <c r="AJ26" s="79" t="b">
        <v>0</v>
      </c>
      <c r="AK26" s="79">
        <v>0</v>
      </c>
      <c r="AL26" s="85" t="s">
        <v>1963</v>
      </c>
      <c r="AM26" s="79" t="s">
        <v>2001</v>
      </c>
      <c r="AN26" s="79" t="b">
        <v>0</v>
      </c>
      <c r="AO26" s="85" t="s">
        <v>1615</v>
      </c>
      <c r="AP26" s="79" t="s">
        <v>176</v>
      </c>
      <c r="AQ26" s="79">
        <v>0</v>
      </c>
      <c r="AR26" s="79">
        <v>0</v>
      </c>
      <c r="AS26" s="79"/>
      <c r="AT26" s="79"/>
      <c r="AU26" s="79"/>
      <c r="AV26" s="79"/>
      <c r="AW26" s="79"/>
      <c r="AX26" s="79"/>
      <c r="AY26" s="79"/>
      <c r="AZ26" s="79"/>
      <c r="BA26">
        <v>1</v>
      </c>
      <c r="BB26" s="78" t="str">
        <f>REPLACE(INDEX(GroupVertices[Group],MATCH(Edges[[#This Row],[Vertex 1]],GroupVertices[Vertex],0)),1,1,"")</f>
        <v>36</v>
      </c>
      <c r="BC26" s="78" t="str">
        <f>REPLACE(INDEX(GroupVertices[Group],MATCH(Edges[[#This Row],[Vertex 2]],GroupVertices[Vertex],0)),1,1,"")</f>
        <v>36</v>
      </c>
      <c r="BD26" s="48">
        <v>3</v>
      </c>
      <c r="BE26" s="49">
        <v>15</v>
      </c>
      <c r="BF26" s="48">
        <v>0</v>
      </c>
      <c r="BG26" s="49">
        <v>0</v>
      </c>
      <c r="BH26" s="48">
        <v>0</v>
      </c>
      <c r="BI26" s="49">
        <v>0</v>
      </c>
      <c r="BJ26" s="48">
        <v>17</v>
      </c>
      <c r="BK26" s="49">
        <v>85</v>
      </c>
      <c r="BL26" s="48">
        <v>20</v>
      </c>
    </row>
    <row r="27" spans="1:64" ht="15">
      <c r="A27" s="64" t="s">
        <v>232</v>
      </c>
      <c r="B27" s="64" t="s">
        <v>492</v>
      </c>
      <c r="C27" s="65" t="s">
        <v>5651</v>
      </c>
      <c r="D27" s="66">
        <v>3</v>
      </c>
      <c r="E27" s="67" t="s">
        <v>132</v>
      </c>
      <c r="F27" s="68">
        <v>35</v>
      </c>
      <c r="G27" s="65"/>
      <c r="H27" s="69"/>
      <c r="I27" s="70"/>
      <c r="J27" s="70"/>
      <c r="K27" s="34" t="s">
        <v>65</v>
      </c>
      <c r="L27" s="77">
        <v>27</v>
      </c>
      <c r="M27" s="77"/>
      <c r="N27" s="72"/>
      <c r="O27" s="79" t="s">
        <v>544</v>
      </c>
      <c r="P27" s="81">
        <v>43503.383784722224</v>
      </c>
      <c r="Q27" s="79" t="s">
        <v>557</v>
      </c>
      <c r="R27" s="83" t="s">
        <v>749</v>
      </c>
      <c r="S27" s="79" t="s">
        <v>807</v>
      </c>
      <c r="T27" s="79" t="s">
        <v>839</v>
      </c>
      <c r="U27" s="79"/>
      <c r="V27" s="83" t="s">
        <v>1007</v>
      </c>
      <c r="W27" s="81">
        <v>43503.383784722224</v>
      </c>
      <c r="X27" s="83" t="s">
        <v>1251</v>
      </c>
      <c r="Y27" s="79"/>
      <c r="Z27" s="79"/>
      <c r="AA27" s="85" t="s">
        <v>1616</v>
      </c>
      <c r="AB27" s="79"/>
      <c r="AC27" s="79" t="b">
        <v>0</v>
      </c>
      <c r="AD27" s="79">
        <v>2</v>
      </c>
      <c r="AE27" s="85" t="s">
        <v>1963</v>
      </c>
      <c r="AF27" s="79" t="b">
        <v>1</v>
      </c>
      <c r="AG27" s="79" t="s">
        <v>1973</v>
      </c>
      <c r="AH27" s="79"/>
      <c r="AI27" s="85" t="s">
        <v>1982</v>
      </c>
      <c r="AJ27" s="79" t="b">
        <v>0</v>
      </c>
      <c r="AK27" s="79">
        <v>0</v>
      </c>
      <c r="AL27" s="85" t="s">
        <v>1963</v>
      </c>
      <c r="AM27" s="79" t="s">
        <v>2001</v>
      </c>
      <c r="AN27" s="79" t="b">
        <v>0</v>
      </c>
      <c r="AO27" s="85" t="s">
        <v>1616</v>
      </c>
      <c r="AP27" s="79" t="s">
        <v>176</v>
      </c>
      <c r="AQ27" s="79">
        <v>0</v>
      </c>
      <c r="AR27" s="79">
        <v>0</v>
      </c>
      <c r="AS27" s="79"/>
      <c r="AT27" s="79"/>
      <c r="AU27" s="79"/>
      <c r="AV27" s="79"/>
      <c r="AW27" s="79"/>
      <c r="AX27" s="79"/>
      <c r="AY27" s="79"/>
      <c r="AZ27" s="79"/>
      <c r="BA27">
        <v>1</v>
      </c>
      <c r="BB27" s="78" t="str">
        <f>REPLACE(INDEX(GroupVertices[Group],MATCH(Edges[[#This Row],[Vertex 1]],GroupVertices[Vertex],0)),1,1,"")</f>
        <v>35</v>
      </c>
      <c r="BC27" s="78" t="str">
        <f>REPLACE(INDEX(GroupVertices[Group],MATCH(Edges[[#This Row],[Vertex 2]],GroupVertices[Vertex],0)),1,1,"")</f>
        <v>35</v>
      </c>
      <c r="BD27" s="48">
        <v>0</v>
      </c>
      <c r="BE27" s="49">
        <v>0</v>
      </c>
      <c r="BF27" s="48">
        <v>0</v>
      </c>
      <c r="BG27" s="49">
        <v>0</v>
      </c>
      <c r="BH27" s="48">
        <v>0</v>
      </c>
      <c r="BI27" s="49">
        <v>0</v>
      </c>
      <c r="BJ27" s="48">
        <v>18</v>
      </c>
      <c r="BK27" s="49">
        <v>100</v>
      </c>
      <c r="BL27" s="48">
        <v>18</v>
      </c>
    </row>
    <row r="28" spans="1:64" ht="15">
      <c r="A28" s="64" t="s">
        <v>233</v>
      </c>
      <c r="B28" s="64" t="s">
        <v>336</v>
      </c>
      <c r="C28" s="65" t="s">
        <v>5651</v>
      </c>
      <c r="D28" s="66">
        <v>3</v>
      </c>
      <c r="E28" s="67" t="s">
        <v>132</v>
      </c>
      <c r="F28" s="68">
        <v>35</v>
      </c>
      <c r="G28" s="65"/>
      <c r="H28" s="69"/>
      <c r="I28" s="70"/>
      <c r="J28" s="70"/>
      <c r="K28" s="34" t="s">
        <v>65</v>
      </c>
      <c r="L28" s="77">
        <v>28</v>
      </c>
      <c r="M28" s="77"/>
      <c r="N28" s="72"/>
      <c r="O28" s="79" t="s">
        <v>544</v>
      </c>
      <c r="P28" s="81">
        <v>43503.58329861111</v>
      </c>
      <c r="Q28" s="79" t="s">
        <v>558</v>
      </c>
      <c r="R28" s="79"/>
      <c r="S28" s="79"/>
      <c r="T28" s="79"/>
      <c r="U28" s="79"/>
      <c r="V28" s="83" t="s">
        <v>1008</v>
      </c>
      <c r="W28" s="81">
        <v>43503.58329861111</v>
      </c>
      <c r="X28" s="83" t="s">
        <v>1252</v>
      </c>
      <c r="Y28" s="79"/>
      <c r="Z28" s="79"/>
      <c r="AA28" s="85" t="s">
        <v>1617</v>
      </c>
      <c r="AB28" s="79"/>
      <c r="AC28" s="79" t="b">
        <v>0</v>
      </c>
      <c r="AD28" s="79">
        <v>0</v>
      </c>
      <c r="AE28" s="85" t="s">
        <v>1963</v>
      </c>
      <c r="AF28" s="79" t="b">
        <v>1</v>
      </c>
      <c r="AG28" s="79" t="s">
        <v>1973</v>
      </c>
      <c r="AH28" s="79"/>
      <c r="AI28" s="85" t="s">
        <v>1983</v>
      </c>
      <c r="AJ28" s="79" t="b">
        <v>0</v>
      </c>
      <c r="AK28" s="79">
        <v>86</v>
      </c>
      <c r="AL28" s="85" t="s">
        <v>1723</v>
      </c>
      <c r="AM28" s="79" t="s">
        <v>2004</v>
      </c>
      <c r="AN28" s="79" t="b">
        <v>0</v>
      </c>
      <c r="AO28" s="85" t="s">
        <v>1723</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20</v>
      </c>
      <c r="BK28" s="49">
        <v>100</v>
      </c>
      <c r="BL28" s="48">
        <v>20</v>
      </c>
    </row>
    <row r="29" spans="1:64" ht="15">
      <c r="A29" s="64" t="s">
        <v>234</v>
      </c>
      <c r="B29" s="64" t="s">
        <v>336</v>
      </c>
      <c r="C29" s="65" t="s">
        <v>5651</v>
      </c>
      <c r="D29" s="66">
        <v>3</v>
      </c>
      <c r="E29" s="67" t="s">
        <v>132</v>
      </c>
      <c r="F29" s="68">
        <v>35</v>
      </c>
      <c r="G29" s="65"/>
      <c r="H29" s="69"/>
      <c r="I29" s="70"/>
      <c r="J29" s="70"/>
      <c r="K29" s="34" t="s">
        <v>65</v>
      </c>
      <c r="L29" s="77">
        <v>29</v>
      </c>
      <c r="M29" s="77"/>
      <c r="N29" s="72"/>
      <c r="O29" s="79" t="s">
        <v>544</v>
      </c>
      <c r="P29" s="81">
        <v>43503.58361111111</v>
      </c>
      <c r="Q29" s="79" t="s">
        <v>558</v>
      </c>
      <c r="R29" s="79"/>
      <c r="S29" s="79"/>
      <c r="T29" s="79"/>
      <c r="U29" s="79"/>
      <c r="V29" s="83" t="s">
        <v>1009</v>
      </c>
      <c r="W29" s="81">
        <v>43503.58361111111</v>
      </c>
      <c r="X29" s="83" t="s">
        <v>1253</v>
      </c>
      <c r="Y29" s="79"/>
      <c r="Z29" s="79"/>
      <c r="AA29" s="85" t="s">
        <v>1618</v>
      </c>
      <c r="AB29" s="79"/>
      <c r="AC29" s="79" t="b">
        <v>0</v>
      </c>
      <c r="AD29" s="79">
        <v>0</v>
      </c>
      <c r="AE29" s="85" t="s">
        <v>1963</v>
      </c>
      <c r="AF29" s="79" t="b">
        <v>1</v>
      </c>
      <c r="AG29" s="79" t="s">
        <v>1973</v>
      </c>
      <c r="AH29" s="79"/>
      <c r="AI29" s="85" t="s">
        <v>1983</v>
      </c>
      <c r="AJ29" s="79" t="b">
        <v>0</v>
      </c>
      <c r="AK29" s="79">
        <v>86</v>
      </c>
      <c r="AL29" s="85" t="s">
        <v>1723</v>
      </c>
      <c r="AM29" s="79" t="s">
        <v>2001</v>
      </c>
      <c r="AN29" s="79" t="b">
        <v>0</v>
      </c>
      <c r="AO29" s="85" t="s">
        <v>1723</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20</v>
      </c>
      <c r="BK29" s="49">
        <v>100</v>
      </c>
      <c r="BL29" s="48">
        <v>20</v>
      </c>
    </row>
    <row r="30" spans="1:64" ht="15">
      <c r="A30" s="64" t="s">
        <v>235</v>
      </c>
      <c r="B30" s="64" t="s">
        <v>336</v>
      </c>
      <c r="C30" s="65" t="s">
        <v>5651</v>
      </c>
      <c r="D30" s="66">
        <v>3</v>
      </c>
      <c r="E30" s="67" t="s">
        <v>132</v>
      </c>
      <c r="F30" s="68">
        <v>35</v>
      </c>
      <c r="G30" s="65"/>
      <c r="H30" s="69"/>
      <c r="I30" s="70"/>
      <c r="J30" s="70"/>
      <c r="K30" s="34" t="s">
        <v>65</v>
      </c>
      <c r="L30" s="77">
        <v>30</v>
      </c>
      <c r="M30" s="77"/>
      <c r="N30" s="72"/>
      <c r="O30" s="79" t="s">
        <v>544</v>
      </c>
      <c r="P30" s="81">
        <v>43503.58399305555</v>
      </c>
      <c r="Q30" s="79" t="s">
        <v>558</v>
      </c>
      <c r="R30" s="79"/>
      <c r="S30" s="79"/>
      <c r="T30" s="79"/>
      <c r="U30" s="79"/>
      <c r="V30" s="83" t="s">
        <v>1010</v>
      </c>
      <c r="W30" s="81">
        <v>43503.58399305555</v>
      </c>
      <c r="X30" s="83" t="s">
        <v>1254</v>
      </c>
      <c r="Y30" s="79"/>
      <c r="Z30" s="79"/>
      <c r="AA30" s="85" t="s">
        <v>1619</v>
      </c>
      <c r="AB30" s="79"/>
      <c r="AC30" s="79" t="b">
        <v>0</v>
      </c>
      <c r="AD30" s="79">
        <v>0</v>
      </c>
      <c r="AE30" s="85" t="s">
        <v>1963</v>
      </c>
      <c r="AF30" s="79" t="b">
        <v>1</v>
      </c>
      <c r="AG30" s="79" t="s">
        <v>1973</v>
      </c>
      <c r="AH30" s="79"/>
      <c r="AI30" s="85" t="s">
        <v>1983</v>
      </c>
      <c r="AJ30" s="79" t="b">
        <v>0</v>
      </c>
      <c r="AK30" s="79">
        <v>86</v>
      </c>
      <c r="AL30" s="85" t="s">
        <v>1723</v>
      </c>
      <c r="AM30" s="79" t="s">
        <v>2001</v>
      </c>
      <c r="AN30" s="79" t="b">
        <v>0</v>
      </c>
      <c r="AO30" s="85" t="s">
        <v>1723</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20</v>
      </c>
      <c r="BK30" s="49">
        <v>100</v>
      </c>
      <c r="BL30" s="48">
        <v>20</v>
      </c>
    </row>
    <row r="31" spans="1:64" ht="15">
      <c r="A31" s="64" t="s">
        <v>236</v>
      </c>
      <c r="B31" s="64" t="s">
        <v>336</v>
      </c>
      <c r="C31" s="65" t="s">
        <v>5651</v>
      </c>
      <c r="D31" s="66">
        <v>3</v>
      </c>
      <c r="E31" s="67" t="s">
        <v>132</v>
      </c>
      <c r="F31" s="68">
        <v>35</v>
      </c>
      <c r="G31" s="65"/>
      <c r="H31" s="69"/>
      <c r="I31" s="70"/>
      <c r="J31" s="70"/>
      <c r="K31" s="34" t="s">
        <v>65</v>
      </c>
      <c r="L31" s="77">
        <v>31</v>
      </c>
      <c r="M31" s="77"/>
      <c r="N31" s="72"/>
      <c r="O31" s="79" t="s">
        <v>544</v>
      </c>
      <c r="P31" s="81">
        <v>43503.58552083333</v>
      </c>
      <c r="Q31" s="79" t="s">
        <v>558</v>
      </c>
      <c r="R31" s="79"/>
      <c r="S31" s="79"/>
      <c r="T31" s="79"/>
      <c r="U31" s="79"/>
      <c r="V31" s="83" t="s">
        <v>1011</v>
      </c>
      <c r="W31" s="81">
        <v>43503.58552083333</v>
      </c>
      <c r="X31" s="83" t="s">
        <v>1255</v>
      </c>
      <c r="Y31" s="79"/>
      <c r="Z31" s="79"/>
      <c r="AA31" s="85" t="s">
        <v>1620</v>
      </c>
      <c r="AB31" s="79"/>
      <c r="AC31" s="79" t="b">
        <v>0</v>
      </c>
      <c r="AD31" s="79">
        <v>0</v>
      </c>
      <c r="AE31" s="85" t="s">
        <v>1963</v>
      </c>
      <c r="AF31" s="79" t="b">
        <v>1</v>
      </c>
      <c r="AG31" s="79" t="s">
        <v>1973</v>
      </c>
      <c r="AH31" s="79"/>
      <c r="AI31" s="85" t="s">
        <v>1983</v>
      </c>
      <c r="AJ31" s="79" t="b">
        <v>0</v>
      </c>
      <c r="AK31" s="79">
        <v>86</v>
      </c>
      <c r="AL31" s="85" t="s">
        <v>1723</v>
      </c>
      <c r="AM31" s="79" t="s">
        <v>2002</v>
      </c>
      <c r="AN31" s="79" t="b">
        <v>0</v>
      </c>
      <c r="AO31" s="85" t="s">
        <v>1723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20</v>
      </c>
      <c r="BK31" s="49">
        <v>100</v>
      </c>
      <c r="BL31" s="48">
        <v>20</v>
      </c>
    </row>
    <row r="32" spans="1:64" ht="15">
      <c r="A32" s="64" t="s">
        <v>237</v>
      </c>
      <c r="B32" s="64" t="s">
        <v>336</v>
      </c>
      <c r="C32" s="65" t="s">
        <v>5651</v>
      </c>
      <c r="D32" s="66">
        <v>3</v>
      </c>
      <c r="E32" s="67" t="s">
        <v>132</v>
      </c>
      <c r="F32" s="68">
        <v>35</v>
      </c>
      <c r="G32" s="65"/>
      <c r="H32" s="69"/>
      <c r="I32" s="70"/>
      <c r="J32" s="70"/>
      <c r="K32" s="34" t="s">
        <v>65</v>
      </c>
      <c r="L32" s="77">
        <v>32</v>
      </c>
      <c r="M32" s="77"/>
      <c r="N32" s="72"/>
      <c r="O32" s="79" t="s">
        <v>544</v>
      </c>
      <c r="P32" s="81">
        <v>43503.586875</v>
      </c>
      <c r="Q32" s="79" t="s">
        <v>558</v>
      </c>
      <c r="R32" s="79"/>
      <c r="S32" s="79"/>
      <c r="T32" s="79"/>
      <c r="U32" s="79"/>
      <c r="V32" s="83" t="s">
        <v>1012</v>
      </c>
      <c r="W32" s="81">
        <v>43503.586875</v>
      </c>
      <c r="X32" s="83" t="s">
        <v>1256</v>
      </c>
      <c r="Y32" s="79"/>
      <c r="Z32" s="79"/>
      <c r="AA32" s="85" t="s">
        <v>1621</v>
      </c>
      <c r="AB32" s="79"/>
      <c r="AC32" s="79" t="b">
        <v>0</v>
      </c>
      <c r="AD32" s="79">
        <v>0</v>
      </c>
      <c r="AE32" s="85" t="s">
        <v>1963</v>
      </c>
      <c r="AF32" s="79" t="b">
        <v>1</v>
      </c>
      <c r="AG32" s="79" t="s">
        <v>1973</v>
      </c>
      <c r="AH32" s="79"/>
      <c r="AI32" s="85" t="s">
        <v>1983</v>
      </c>
      <c r="AJ32" s="79" t="b">
        <v>0</v>
      </c>
      <c r="AK32" s="79">
        <v>86</v>
      </c>
      <c r="AL32" s="85" t="s">
        <v>1723</v>
      </c>
      <c r="AM32" s="79" t="s">
        <v>2000</v>
      </c>
      <c r="AN32" s="79" t="b">
        <v>0</v>
      </c>
      <c r="AO32" s="85" t="s">
        <v>1723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20</v>
      </c>
      <c r="BK32" s="49">
        <v>100</v>
      </c>
      <c r="BL32" s="48">
        <v>20</v>
      </c>
    </row>
    <row r="33" spans="1:64" ht="15">
      <c r="A33" s="64" t="s">
        <v>238</v>
      </c>
      <c r="B33" s="64" t="s">
        <v>336</v>
      </c>
      <c r="C33" s="65" t="s">
        <v>5651</v>
      </c>
      <c r="D33" s="66">
        <v>3</v>
      </c>
      <c r="E33" s="67" t="s">
        <v>132</v>
      </c>
      <c r="F33" s="68">
        <v>35</v>
      </c>
      <c r="G33" s="65"/>
      <c r="H33" s="69"/>
      <c r="I33" s="70"/>
      <c r="J33" s="70"/>
      <c r="K33" s="34" t="s">
        <v>65</v>
      </c>
      <c r="L33" s="77">
        <v>33</v>
      </c>
      <c r="M33" s="77"/>
      <c r="N33" s="72"/>
      <c r="O33" s="79" t="s">
        <v>544</v>
      </c>
      <c r="P33" s="81">
        <v>43503.58875</v>
      </c>
      <c r="Q33" s="79" t="s">
        <v>558</v>
      </c>
      <c r="R33" s="79"/>
      <c r="S33" s="79"/>
      <c r="T33" s="79"/>
      <c r="U33" s="79"/>
      <c r="V33" s="83" t="s">
        <v>1013</v>
      </c>
      <c r="W33" s="81">
        <v>43503.58875</v>
      </c>
      <c r="X33" s="83" t="s">
        <v>1257</v>
      </c>
      <c r="Y33" s="79"/>
      <c r="Z33" s="79"/>
      <c r="AA33" s="85" t="s">
        <v>1622</v>
      </c>
      <c r="AB33" s="79"/>
      <c r="AC33" s="79" t="b">
        <v>0</v>
      </c>
      <c r="AD33" s="79">
        <v>0</v>
      </c>
      <c r="AE33" s="85" t="s">
        <v>1963</v>
      </c>
      <c r="AF33" s="79" t="b">
        <v>1</v>
      </c>
      <c r="AG33" s="79" t="s">
        <v>1973</v>
      </c>
      <c r="AH33" s="79"/>
      <c r="AI33" s="85" t="s">
        <v>1983</v>
      </c>
      <c r="AJ33" s="79" t="b">
        <v>0</v>
      </c>
      <c r="AK33" s="79">
        <v>86</v>
      </c>
      <c r="AL33" s="85" t="s">
        <v>1723</v>
      </c>
      <c r="AM33" s="79" t="s">
        <v>1999</v>
      </c>
      <c r="AN33" s="79" t="b">
        <v>0</v>
      </c>
      <c r="AO33" s="85" t="s">
        <v>1723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20</v>
      </c>
      <c r="BK33" s="49">
        <v>100</v>
      </c>
      <c r="BL33" s="48">
        <v>20</v>
      </c>
    </row>
    <row r="34" spans="1:64" ht="15">
      <c r="A34" s="64" t="s">
        <v>239</v>
      </c>
      <c r="B34" s="64" t="s">
        <v>336</v>
      </c>
      <c r="C34" s="65" t="s">
        <v>5651</v>
      </c>
      <c r="D34" s="66">
        <v>3</v>
      </c>
      <c r="E34" s="67" t="s">
        <v>132</v>
      </c>
      <c r="F34" s="68">
        <v>35</v>
      </c>
      <c r="G34" s="65"/>
      <c r="H34" s="69"/>
      <c r="I34" s="70"/>
      <c r="J34" s="70"/>
      <c r="K34" s="34" t="s">
        <v>65</v>
      </c>
      <c r="L34" s="77">
        <v>34</v>
      </c>
      <c r="M34" s="77"/>
      <c r="N34" s="72"/>
      <c r="O34" s="79" t="s">
        <v>544</v>
      </c>
      <c r="P34" s="81">
        <v>43503.58887731482</v>
      </c>
      <c r="Q34" s="79" t="s">
        <v>558</v>
      </c>
      <c r="R34" s="79"/>
      <c r="S34" s="79"/>
      <c r="T34" s="79"/>
      <c r="U34" s="79"/>
      <c r="V34" s="83" t="s">
        <v>1014</v>
      </c>
      <c r="W34" s="81">
        <v>43503.58887731482</v>
      </c>
      <c r="X34" s="83" t="s">
        <v>1258</v>
      </c>
      <c r="Y34" s="79"/>
      <c r="Z34" s="79"/>
      <c r="AA34" s="85" t="s">
        <v>1623</v>
      </c>
      <c r="AB34" s="79"/>
      <c r="AC34" s="79" t="b">
        <v>0</v>
      </c>
      <c r="AD34" s="79">
        <v>0</v>
      </c>
      <c r="AE34" s="85" t="s">
        <v>1963</v>
      </c>
      <c r="AF34" s="79" t="b">
        <v>1</v>
      </c>
      <c r="AG34" s="79" t="s">
        <v>1973</v>
      </c>
      <c r="AH34" s="79"/>
      <c r="AI34" s="85" t="s">
        <v>1983</v>
      </c>
      <c r="AJ34" s="79" t="b">
        <v>0</v>
      </c>
      <c r="AK34" s="79">
        <v>86</v>
      </c>
      <c r="AL34" s="85" t="s">
        <v>1723</v>
      </c>
      <c r="AM34" s="79" t="s">
        <v>1999</v>
      </c>
      <c r="AN34" s="79" t="b">
        <v>0</v>
      </c>
      <c r="AO34" s="85" t="s">
        <v>1723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20</v>
      </c>
      <c r="BK34" s="49">
        <v>100</v>
      </c>
      <c r="BL34" s="48">
        <v>20</v>
      </c>
    </row>
    <row r="35" spans="1:64" ht="15">
      <c r="A35" s="64" t="s">
        <v>240</v>
      </c>
      <c r="B35" s="64" t="s">
        <v>336</v>
      </c>
      <c r="C35" s="65" t="s">
        <v>5651</v>
      </c>
      <c r="D35" s="66">
        <v>3</v>
      </c>
      <c r="E35" s="67" t="s">
        <v>132</v>
      </c>
      <c r="F35" s="68">
        <v>35</v>
      </c>
      <c r="G35" s="65"/>
      <c r="H35" s="69"/>
      <c r="I35" s="70"/>
      <c r="J35" s="70"/>
      <c r="K35" s="34" t="s">
        <v>65</v>
      </c>
      <c r="L35" s="77">
        <v>35</v>
      </c>
      <c r="M35" s="77"/>
      <c r="N35" s="72"/>
      <c r="O35" s="79" t="s">
        <v>544</v>
      </c>
      <c r="P35" s="81">
        <v>43503.58935185185</v>
      </c>
      <c r="Q35" s="79" t="s">
        <v>558</v>
      </c>
      <c r="R35" s="79"/>
      <c r="S35" s="79"/>
      <c r="T35" s="79"/>
      <c r="U35" s="79"/>
      <c r="V35" s="83" t="s">
        <v>1015</v>
      </c>
      <c r="W35" s="81">
        <v>43503.58935185185</v>
      </c>
      <c r="X35" s="83" t="s">
        <v>1259</v>
      </c>
      <c r="Y35" s="79"/>
      <c r="Z35" s="79"/>
      <c r="AA35" s="85" t="s">
        <v>1624</v>
      </c>
      <c r="AB35" s="79"/>
      <c r="AC35" s="79" t="b">
        <v>0</v>
      </c>
      <c r="AD35" s="79">
        <v>0</v>
      </c>
      <c r="AE35" s="85" t="s">
        <v>1963</v>
      </c>
      <c r="AF35" s="79" t="b">
        <v>1</v>
      </c>
      <c r="AG35" s="79" t="s">
        <v>1973</v>
      </c>
      <c r="AH35" s="79"/>
      <c r="AI35" s="85" t="s">
        <v>1983</v>
      </c>
      <c r="AJ35" s="79" t="b">
        <v>0</v>
      </c>
      <c r="AK35" s="79">
        <v>86</v>
      </c>
      <c r="AL35" s="85" t="s">
        <v>1723</v>
      </c>
      <c r="AM35" s="79" t="s">
        <v>2003</v>
      </c>
      <c r="AN35" s="79" t="b">
        <v>0</v>
      </c>
      <c r="AO35" s="85" t="s">
        <v>1723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20</v>
      </c>
      <c r="BK35" s="49">
        <v>100</v>
      </c>
      <c r="BL35" s="48">
        <v>20</v>
      </c>
    </row>
    <row r="36" spans="1:64" ht="15">
      <c r="A36" s="64" t="s">
        <v>241</v>
      </c>
      <c r="B36" s="64" t="s">
        <v>336</v>
      </c>
      <c r="C36" s="65" t="s">
        <v>5651</v>
      </c>
      <c r="D36" s="66">
        <v>3</v>
      </c>
      <c r="E36" s="67" t="s">
        <v>132</v>
      </c>
      <c r="F36" s="68">
        <v>35</v>
      </c>
      <c r="G36" s="65"/>
      <c r="H36" s="69"/>
      <c r="I36" s="70"/>
      <c r="J36" s="70"/>
      <c r="K36" s="34" t="s">
        <v>65</v>
      </c>
      <c r="L36" s="77">
        <v>36</v>
      </c>
      <c r="M36" s="77"/>
      <c r="N36" s="72"/>
      <c r="O36" s="79" t="s">
        <v>544</v>
      </c>
      <c r="P36" s="81">
        <v>43503.590625</v>
      </c>
      <c r="Q36" s="79" t="s">
        <v>558</v>
      </c>
      <c r="R36" s="79"/>
      <c r="S36" s="79"/>
      <c r="T36" s="79"/>
      <c r="U36" s="79"/>
      <c r="V36" s="83" t="s">
        <v>999</v>
      </c>
      <c r="W36" s="81">
        <v>43503.590625</v>
      </c>
      <c r="X36" s="83" t="s">
        <v>1260</v>
      </c>
      <c r="Y36" s="79"/>
      <c r="Z36" s="79"/>
      <c r="AA36" s="85" t="s">
        <v>1625</v>
      </c>
      <c r="AB36" s="79"/>
      <c r="AC36" s="79" t="b">
        <v>0</v>
      </c>
      <c r="AD36" s="79">
        <v>0</v>
      </c>
      <c r="AE36" s="85" t="s">
        <v>1963</v>
      </c>
      <c r="AF36" s="79" t="b">
        <v>1</v>
      </c>
      <c r="AG36" s="79" t="s">
        <v>1973</v>
      </c>
      <c r="AH36" s="79"/>
      <c r="AI36" s="85" t="s">
        <v>1983</v>
      </c>
      <c r="AJ36" s="79" t="b">
        <v>0</v>
      </c>
      <c r="AK36" s="79">
        <v>86</v>
      </c>
      <c r="AL36" s="85" t="s">
        <v>1723</v>
      </c>
      <c r="AM36" s="79" t="s">
        <v>2001</v>
      </c>
      <c r="AN36" s="79" t="b">
        <v>0</v>
      </c>
      <c r="AO36" s="85" t="s">
        <v>1723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20</v>
      </c>
      <c r="BK36" s="49">
        <v>100</v>
      </c>
      <c r="BL36" s="48">
        <v>20</v>
      </c>
    </row>
    <row r="37" spans="1:64" ht="15">
      <c r="A37" s="64" t="s">
        <v>242</v>
      </c>
      <c r="B37" s="64" t="s">
        <v>336</v>
      </c>
      <c r="C37" s="65" t="s">
        <v>5651</v>
      </c>
      <c r="D37" s="66">
        <v>3</v>
      </c>
      <c r="E37" s="67" t="s">
        <v>132</v>
      </c>
      <c r="F37" s="68">
        <v>35</v>
      </c>
      <c r="G37" s="65"/>
      <c r="H37" s="69"/>
      <c r="I37" s="70"/>
      <c r="J37" s="70"/>
      <c r="K37" s="34" t="s">
        <v>65</v>
      </c>
      <c r="L37" s="77">
        <v>37</v>
      </c>
      <c r="M37" s="77"/>
      <c r="N37" s="72"/>
      <c r="O37" s="79" t="s">
        <v>544</v>
      </c>
      <c r="P37" s="81">
        <v>43503.59104166667</v>
      </c>
      <c r="Q37" s="79" t="s">
        <v>558</v>
      </c>
      <c r="R37" s="79"/>
      <c r="S37" s="79"/>
      <c r="T37" s="79"/>
      <c r="U37" s="79"/>
      <c r="V37" s="83" t="s">
        <v>1016</v>
      </c>
      <c r="W37" s="81">
        <v>43503.59104166667</v>
      </c>
      <c r="X37" s="83" t="s">
        <v>1261</v>
      </c>
      <c r="Y37" s="79"/>
      <c r="Z37" s="79"/>
      <c r="AA37" s="85" t="s">
        <v>1626</v>
      </c>
      <c r="AB37" s="79"/>
      <c r="AC37" s="79" t="b">
        <v>0</v>
      </c>
      <c r="AD37" s="79">
        <v>0</v>
      </c>
      <c r="AE37" s="85" t="s">
        <v>1963</v>
      </c>
      <c r="AF37" s="79" t="b">
        <v>1</v>
      </c>
      <c r="AG37" s="79" t="s">
        <v>1973</v>
      </c>
      <c r="AH37" s="79"/>
      <c r="AI37" s="85" t="s">
        <v>1983</v>
      </c>
      <c r="AJ37" s="79" t="b">
        <v>0</v>
      </c>
      <c r="AK37" s="79">
        <v>86</v>
      </c>
      <c r="AL37" s="85" t="s">
        <v>1723</v>
      </c>
      <c r="AM37" s="79" t="s">
        <v>2001</v>
      </c>
      <c r="AN37" s="79" t="b">
        <v>0</v>
      </c>
      <c r="AO37" s="85" t="s">
        <v>1723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20</v>
      </c>
      <c r="BK37" s="49">
        <v>100</v>
      </c>
      <c r="BL37" s="48">
        <v>20</v>
      </c>
    </row>
    <row r="38" spans="1:64" ht="15">
      <c r="A38" s="64" t="s">
        <v>243</v>
      </c>
      <c r="B38" s="64" t="s">
        <v>336</v>
      </c>
      <c r="C38" s="65" t="s">
        <v>5651</v>
      </c>
      <c r="D38" s="66">
        <v>3</v>
      </c>
      <c r="E38" s="67" t="s">
        <v>132</v>
      </c>
      <c r="F38" s="68">
        <v>35</v>
      </c>
      <c r="G38" s="65"/>
      <c r="H38" s="69"/>
      <c r="I38" s="70"/>
      <c r="J38" s="70"/>
      <c r="K38" s="34" t="s">
        <v>65</v>
      </c>
      <c r="L38" s="77">
        <v>38</v>
      </c>
      <c r="M38" s="77"/>
      <c r="N38" s="72"/>
      <c r="O38" s="79" t="s">
        <v>544</v>
      </c>
      <c r="P38" s="81">
        <v>43503.59118055556</v>
      </c>
      <c r="Q38" s="79" t="s">
        <v>558</v>
      </c>
      <c r="R38" s="79"/>
      <c r="S38" s="79"/>
      <c r="T38" s="79"/>
      <c r="U38" s="79"/>
      <c r="V38" s="83" t="s">
        <v>1017</v>
      </c>
      <c r="W38" s="81">
        <v>43503.59118055556</v>
      </c>
      <c r="X38" s="83" t="s">
        <v>1262</v>
      </c>
      <c r="Y38" s="79"/>
      <c r="Z38" s="79"/>
      <c r="AA38" s="85" t="s">
        <v>1627</v>
      </c>
      <c r="AB38" s="79"/>
      <c r="AC38" s="79" t="b">
        <v>0</v>
      </c>
      <c r="AD38" s="79">
        <v>0</v>
      </c>
      <c r="AE38" s="85" t="s">
        <v>1963</v>
      </c>
      <c r="AF38" s="79" t="b">
        <v>1</v>
      </c>
      <c r="AG38" s="79" t="s">
        <v>1973</v>
      </c>
      <c r="AH38" s="79"/>
      <c r="AI38" s="85" t="s">
        <v>1983</v>
      </c>
      <c r="AJ38" s="79" t="b">
        <v>0</v>
      </c>
      <c r="AK38" s="79">
        <v>86</v>
      </c>
      <c r="AL38" s="85" t="s">
        <v>1723</v>
      </c>
      <c r="AM38" s="79" t="s">
        <v>1999</v>
      </c>
      <c r="AN38" s="79" t="b">
        <v>0</v>
      </c>
      <c r="AO38" s="85" t="s">
        <v>1723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20</v>
      </c>
      <c r="BK38" s="49">
        <v>100</v>
      </c>
      <c r="BL38" s="48">
        <v>20</v>
      </c>
    </row>
    <row r="39" spans="1:64" ht="15">
      <c r="A39" s="64" t="s">
        <v>244</v>
      </c>
      <c r="B39" s="64" t="s">
        <v>336</v>
      </c>
      <c r="C39" s="65" t="s">
        <v>5651</v>
      </c>
      <c r="D39" s="66">
        <v>3</v>
      </c>
      <c r="E39" s="67" t="s">
        <v>132</v>
      </c>
      <c r="F39" s="68">
        <v>35</v>
      </c>
      <c r="G39" s="65"/>
      <c r="H39" s="69"/>
      <c r="I39" s="70"/>
      <c r="J39" s="70"/>
      <c r="K39" s="34" t="s">
        <v>65</v>
      </c>
      <c r="L39" s="77">
        <v>39</v>
      </c>
      <c r="M39" s="77"/>
      <c r="N39" s="72"/>
      <c r="O39" s="79" t="s">
        <v>544</v>
      </c>
      <c r="P39" s="81">
        <v>43503.59148148148</v>
      </c>
      <c r="Q39" s="79" t="s">
        <v>558</v>
      </c>
      <c r="R39" s="79"/>
      <c r="S39" s="79"/>
      <c r="T39" s="79"/>
      <c r="U39" s="79"/>
      <c r="V39" s="83" t="s">
        <v>1018</v>
      </c>
      <c r="W39" s="81">
        <v>43503.59148148148</v>
      </c>
      <c r="X39" s="83" t="s">
        <v>1263</v>
      </c>
      <c r="Y39" s="79"/>
      <c r="Z39" s="79"/>
      <c r="AA39" s="85" t="s">
        <v>1628</v>
      </c>
      <c r="AB39" s="79"/>
      <c r="AC39" s="79" t="b">
        <v>0</v>
      </c>
      <c r="AD39" s="79">
        <v>0</v>
      </c>
      <c r="AE39" s="85" t="s">
        <v>1963</v>
      </c>
      <c r="AF39" s="79" t="b">
        <v>1</v>
      </c>
      <c r="AG39" s="79" t="s">
        <v>1973</v>
      </c>
      <c r="AH39" s="79"/>
      <c r="AI39" s="85" t="s">
        <v>1983</v>
      </c>
      <c r="AJ39" s="79" t="b">
        <v>0</v>
      </c>
      <c r="AK39" s="79">
        <v>86</v>
      </c>
      <c r="AL39" s="85" t="s">
        <v>1723</v>
      </c>
      <c r="AM39" s="79" t="s">
        <v>2005</v>
      </c>
      <c r="AN39" s="79" t="b">
        <v>0</v>
      </c>
      <c r="AO39" s="85" t="s">
        <v>1723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20</v>
      </c>
      <c r="BK39" s="49">
        <v>100</v>
      </c>
      <c r="BL39" s="48">
        <v>20</v>
      </c>
    </row>
    <row r="40" spans="1:64" ht="15">
      <c r="A40" s="64" t="s">
        <v>245</v>
      </c>
      <c r="B40" s="64" t="s">
        <v>336</v>
      </c>
      <c r="C40" s="65" t="s">
        <v>5651</v>
      </c>
      <c r="D40" s="66">
        <v>3</v>
      </c>
      <c r="E40" s="67" t="s">
        <v>132</v>
      </c>
      <c r="F40" s="68">
        <v>35</v>
      </c>
      <c r="G40" s="65"/>
      <c r="H40" s="69"/>
      <c r="I40" s="70"/>
      <c r="J40" s="70"/>
      <c r="K40" s="34" t="s">
        <v>65</v>
      </c>
      <c r="L40" s="77">
        <v>40</v>
      </c>
      <c r="M40" s="77"/>
      <c r="N40" s="72"/>
      <c r="O40" s="79" t="s">
        <v>544</v>
      </c>
      <c r="P40" s="81">
        <v>43503.591782407406</v>
      </c>
      <c r="Q40" s="79" t="s">
        <v>558</v>
      </c>
      <c r="R40" s="79"/>
      <c r="S40" s="79"/>
      <c r="T40" s="79"/>
      <c r="U40" s="79"/>
      <c r="V40" s="83" t="s">
        <v>1019</v>
      </c>
      <c r="W40" s="81">
        <v>43503.591782407406</v>
      </c>
      <c r="X40" s="83" t="s">
        <v>1264</v>
      </c>
      <c r="Y40" s="79"/>
      <c r="Z40" s="79"/>
      <c r="AA40" s="85" t="s">
        <v>1629</v>
      </c>
      <c r="AB40" s="79"/>
      <c r="AC40" s="79" t="b">
        <v>0</v>
      </c>
      <c r="AD40" s="79">
        <v>0</v>
      </c>
      <c r="AE40" s="85" t="s">
        <v>1963</v>
      </c>
      <c r="AF40" s="79" t="b">
        <v>1</v>
      </c>
      <c r="AG40" s="79" t="s">
        <v>1973</v>
      </c>
      <c r="AH40" s="79"/>
      <c r="AI40" s="85" t="s">
        <v>1983</v>
      </c>
      <c r="AJ40" s="79" t="b">
        <v>0</v>
      </c>
      <c r="AK40" s="79">
        <v>86</v>
      </c>
      <c r="AL40" s="85" t="s">
        <v>1723</v>
      </c>
      <c r="AM40" s="79" t="s">
        <v>1999</v>
      </c>
      <c r="AN40" s="79" t="b">
        <v>0</v>
      </c>
      <c r="AO40" s="85" t="s">
        <v>1723</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v>
      </c>
      <c r="BK40" s="49">
        <v>100</v>
      </c>
      <c r="BL40" s="48">
        <v>20</v>
      </c>
    </row>
    <row r="41" spans="1:64" ht="15">
      <c r="A41" s="64" t="s">
        <v>246</v>
      </c>
      <c r="B41" s="64" t="s">
        <v>336</v>
      </c>
      <c r="C41" s="65" t="s">
        <v>5651</v>
      </c>
      <c r="D41" s="66">
        <v>3</v>
      </c>
      <c r="E41" s="67" t="s">
        <v>132</v>
      </c>
      <c r="F41" s="68">
        <v>35</v>
      </c>
      <c r="G41" s="65"/>
      <c r="H41" s="69"/>
      <c r="I41" s="70"/>
      <c r="J41" s="70"/>
      <c r="K41" s="34" t="s">
        <v>65</v>
      </c>
      <c r="L41" s="77">
        <v>41</v>
      </c>
      <c r="M41" s="77"/>
      <c r="N41" s="72"/>
      <c r="O41" s="79" t="s">
        <v>544</v>
      </c>
      <c r="P41" s="81">
        <v>43503.591886574075</v>
      </c>
      <c r="Q41" s="79" t="s">
        <v>558</v>
      </c>
      <c r="R41" s="79"/>
      <c r="S41" s="79"/>
      <c r="T41" s="79"/>
      <c r="U41" s="79"/>
      <c r="V41" s="83" t="s">
        <v>1020</v>
      </c>
      <c r="W41" s="81">
        <v>43503.591886574075</v>
      </c>
      <c r="X41" s="83" t="s">
        <v>1265</v>
      </c>
      <c r="Y41" s="79"/>
      <c r="Z41" s="79"/>
      <c r="AA41" s="85" t="s">
        <v>1630</v>
      </c>
      <c r="AB41" s="79"/>
      <c r="AC41" s="79" t="b">
        <v>0</v>
      </c>
      <c r="AD41" s="79">
        <v>0</v>
      </c>
      <c r="AE41" s="85" t="s">
        <v>1963</v>
      </c>
      <c r="AF41" s="79" t="b">
        <v>1</v>
      </c>
      <c r="AG41" s="79" t="s">
        <v>1973</v>
      </c>
      <c r="AH41" s="79"/>
      <c r="AI41" s="85" t="s">
        <v>1983</v>
      </c>
      <c r="AJ41" s="79" t="b">
        <v>0</v>
      </c>
      <c r="AK41" s="79">
        <v>86</v>
      </c>
      <c r="AL41" s="85" t="s">
        <v>1723</v>
      </c>
      <c r="AM41" s="79" t="s">
        <v>1999</v>
      </c>
      <c r="AN41" s="79" t="b">
        <v>0</v>
      </c>
      <c r="AO41" s="85" t="s">
        <v>1723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20</v>
      </c>
      <c r="BK41" s="49">
        <v>100</v>
      </c>
      <c r="BL41" s="48">
        <v>20</v>
      </c>
    </row>
    <row r="42" spans="1:64" ht="15">
      <c r="A42" s="64" t="s">
        <v>247</v>
      </c>
      <c r="B42" s="64" t="s">
        <v>481</v>
      </c>
      <c r="C42" s="65" t="s">
        <v>5651</v>
      </c>
      <c r="D42" s="66">
        <v>3</v>
      </c>
      <c r="E42" s="67" t="s">
        <v>132</v>
      </c>
      <c r="F42" s="68">
        <v>35</v>
      </c>
      <c r="G42" s="65"/>
      <c r="H42" s="69"/>
      <c r="I42" s="70"/>
      <c r="J42" s="70"/>
      <c r="K42" s="34" t="s">
        <v>65</v>
      </c>
      <c r="L42" s="77">
        <v>42</v>
      </c>
      <c r="M42" s="77"/>
      <c r="N42" s="72"/>
      <c r="O42" s="79" t="s">
        <v>544</v>
      </c>
      <c r="P42" s="81">
        <v>43503.59206018518</v>
      </c>
      <c r="Q42" s="79" t="s">
        <v>559</v>
      </c>
      <c r="R42" s="79"/>
      <c r="S42" s="79"/>
      <c r="T42" s="79" t="s">
        <v>840</v>
      </c>
      <c r="U42" s="79"/>
      <c r="V42" s="83" t="s">
        <v>1021</v>
      </c>
      <c r="W42" s="81">
        <v>43503.59206018518</v>
      </c>
      <c r="X42" s="83" t="s">
        <v>1266</v>
      </c>
      <c r="Y42" s="79"/>
      <c r="Z42" s="79"/>
      <c r="AA42" s="85" t="s">
        <v>1631</v>
      </c>
      <c r="AB42" s="79"/>
      <c r="AC42" s="79" t="b">
        <v>0</v>
      </c>
      <c r="AD42" s="79">
        <v>0</v>
      </c>
      <c r="AE42" s="85" t="s">
        <v>1963</v>
      </c>
      <c r="AF42" s="79" t="b">
        <v>0</v>
      </c>
      <c r="AG42" s="79" t="s">
        <v>1974</v>
      </c>
      <c r="AH42" s="79"/>
      <c r="AI42" s="85" t="s">
        <v>1963</v>
      </c>
      <c r="AJ42" s="79" t="b">
        <v>0</v>
      </c>
      <c r="AK42" s="79">
        <v>2</v>
      </c>
      <c r="AL42" s="85" t="s">
        <v>1928</v>
      </c>
      <c r="AM42" s="79" t="s">
        <v>1999</v>
      </c>
      <c r="AN42" s="79" t="b">
        <v>0</v>
      </c>
      <c r="AO42" s="85" t="s">
        <v>1928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24</v>
      </c>
      <c r="BK42" s="49">
        <v>100</v>
      </c>
      <c r="BL42" s="48">
        <v>24</v>
      </c>
    </row>
    <row r="43" spans="1:64" ht="15">
      <c r="A43" s="64" t="s">
        <v>248</v>
      </c>
      <c r="B43" s="64" t="s">
        <v>336</v>
      </c>
      <c r="C43" s="65" t="s">
        <v>5651</v>
      </c>
      <c r="D43" s="66">
        <v>3</v>
      </c>
      <c r="E43" s="67" t="s">
        <v>132</v>
      </c>
      <c r="F43" s="68">
        <v>35</v>
      </c>
      <c r="G43" s="65"/>
      <c r="H43" s="69"/>
      <c r="I43" s="70"/>
      <c r="J43" s="70"/>
      <c r="K43" s="34" t="s">
        <v>65</v>
      </c>
      <c r="L43" s="77">
        <v>43</v>
      </c>
      <c r="M43" s="77"/>
      <c r="N43" s="72"/>
      <c r="O43" s="79" t="s">
        <v>544</v>
      </c>
      <c r="P43" s="81">
        <v>43503.59278935185</v>
      </c>
      <c r="Q43" s="79" t="s">
        <v>558</v>
      </c>
      <c r="R43" s="79"/>
      <c r="S43" s="79"/>
      <c r="T43" s="79"/>
      <c r="U43" s="79"/>
      <c r="V43" s="83" t="s">
        <v>1022</v>
      </c>
      <c r="W43" s="81">
        <v>43503.59278935185</v>
      </c>
      <c r="X43" s="83" t="s">
        <v>1267</v>
      </c>
      <c r="Y43" s="79"/>
      <c r="Z43" s="79"/>
      <c r="AA43" s="85" t="s">
        <v>1632</v>
      </c>
      <c r="AB43" s="79"/>
      <c r="AC43" s="79" t="b">
        <v>0</v>
      </c>
      <c r="AD43" s="79">
        <v>0</v>
      </c>
      <c r="AE43" s="85" t="s">
        <v>1963</v>
      </c>
      <c r="AF43" s="79" t="b">
        <v>1</v>
      </c>
      <c r="AG43" s="79" t="s">
        <v>1973</v>
      </c>
      <c r="AH43" s="79"/>
      <c r="AI43" s="85" t="s">
        <v>1983</v>
      </c>
      <c r="AJ43" s="79" t="b">
        <v>0</v>
      </c>
      <c r="AK43" s="79">
        <v>86</v>
      </c>
      <c r="AL43" s="85" t="s">
        <v>1723</v>
      </c>
      <c r="AM43" s="79" t="s">
        <v>2002</v>
      </c>
      <c r="AN43" s="79" t="b">
        <v>0</v>
      </c>
      <c r="AO43" s="85" t="s">
        <v>1723</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20</v>
      </c>
      <c r="BK43" s="49">
        <v>100</v>
      </c>
      <c r="BL43" s="48">
        <v>20</v>
      </c>
    </row>
    <row r="44" spans="1:64" ht="15">
      <c r="A44" s="64" t="s">
        <v>249</v>
      </c>
      <c r="B44" s="64" t="s">
        <v>336</v>
      </c>
      <c r="C44" s="65" t="s">
        <v>5651</v>
      </c>
      <c r="D44" s="66">
        <v>3</v>
      </c>
      <c r="E44" s="67" t="s">
        <v>132</v>
      </c>
      <c r="F44" s="68">
        <v>35</v>
      </c>
      <c r="G44" s="65"/>
      <c r="H44" s="69"/>
      <c r="I44" s="70"/>
      <c r="J44" s="70"/>
      <c r="K44" s="34" t="s">
        <v>65</v>
      </c>
      <c r="L44" s="77">
        <v>44</v>
      </c>
      <c r="M44" s="77"/>
      <c r="N44" s="72"/>
      <c r="O44" s="79" t="s">
        <v>544</v>
      </c>
      <c r="P44" s="81">
        <v>43503.59349537037</v>
      </c>
      <c r="Q44" s="79" t="s">
        <v>558</v>
      </c>
      <c r="R44" s="79"/>
      <c r="S44" s="79"/>
      <c r="T44" s="79"/>
      <c r="U44" s="79"/>
      <c r="V44" s="83" t="s">
        <v>1023</v>
      </c>
      <c r="W44" s="81">
        <v>43503.59349537037</v>
      </c>
      <c r="X44" s="83" t="s">
        <v>1268</v>
      </c>
      <c r="Y44" s="79"/>
      <c r="Z44" s="79"/>
      <c r="AA44" s="85" t="s">
        <v>1633</v>
      </c>
      <c r="AB44" s="79"/>
      <c r="AC44" s="79" t="b">
        <v>0</v>
      </c>
      <c r="AD44" s="79">
        <v>0</v>
      </c>
      <c r="AE44" s="85" t="s">
        <v>1963</v>
      </c>
      <c r="AF44" s="79" t="b">
        <v>1</v>
      </c>
      <c r="AG44" s="79" t="s">
        <v>1973</v>
      </c>
      <c r="AH44" s="79"/>
      <c r="AI44" s="85" t="s">
        <v>1983</v>
      </c>
      <c r="AJ44" s="79" t="b">
        <v>0</v>
      </c>
      <c r="AK44" s="79">
        <v>86</v>
      </c>
      <c r="AL44" s="85" t="s">
        <v>1723</v>
      </c>
      <c r="AM44" s="79" t="s">
        <v>2001</v>
      </c>
      <c r="AN44" s="79" t="b">
        <v>0</v>
      </c>
      <c r="AO44" s="85" t="s">
        <v>1723</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20</v>
      </c>
      <c r="BK44" s="49">
        <v>100</v>
      </c>
      <c r="BL44" s="48">
        <v>20</v>
      </c>
    </row>
    <row r="45" spans="1:64" ht="15">
      <c r="A45" s="64" t="s">
        <v>250</v>
      </c>
      <c r="B45" s="64" t="s">
        <v>336</v>
      </c>
      <c r="C45" s="65" t="s">
        <v>5651</v>
      </c>
      <c r="D45" s="66">
        <v>3</v>
      </c>
      <c r="E45" s="67" t="s">
        <v>132</v>
      </c>
      <c r="F45" s="68">
        <v>35</v>
      </c>
      <c r="G45" s="65"/>
      <c r="H45" s="69"/>
      <c r="I45" s="70"/>
      <c r="J45" s="70"/>
      <c r="K45" s="34" t="s">
        <v>65</v>
      </c>
      <c r="L45" s="77">
        <v>45</v>
      </c>
      <c r="M45" s="77"/>
      <c r="N45" s="72"/>
      <c r="O45" s="79" t="s">
        <v>544</v>
      </c>
      <c r="P45" s="81">
        <v>43503.59357638889</v>
      </c>
      <c r="Q45" s="79" t="s">
        <v>558</v>
      </c>
      <c r="R45" s="79"/>
      <c r="S45" s="79"/>
      <c r="T45" s="79"/>
      <c r="U45" s="79"/>
      <c r="V45" s="83" t="s">
        <v>1024</v>
      </c>
      <c r="W45" s="81">
        <v>43503.59357638889</v>
      </c>
      <c r="X45" s="83" t="s">
        <v>1269</v>
      </c>
      <c r="Y45" s="79"/>
      <c r="Z45" s="79"/>
      <c r="AA45" s="85" t="s">
        <v>1634</v>
      </c>
      <c r="AB45" s="79"/>
      <c r="AC45" s="79" t="b">
        <v>0</v>
      </c>
      <c r="AD45" s="79">
        <v>0</v>
      </c>
      <c r="AE45" s="85" t="s">
        <v>1963</v>
      </c>
      <c r="AF45" s="79" t="b">
        <v>1</v>
      </c>
      <c r="AG45" s="79" t="s">
        <v>1973</v>
      </c>
      <c r="AH45" s="79"/>
      <c r="AI45" s="85" t="s">
        <v>1983</v>
      </c>
      <c r="AJ45" s="79" t="b">
        <v>0</v>
      </c>
      <c r="AK45" s="79">
        <v>86</v>
      </c>
      <c r="AL45" s="85" t="s">
        <v>1723</v>
      </c>
      <c r="AM45" s="79" t="s">
        <v>2000</v>
      </c>
      <c r="AN45" s="79" t="b">
        <v>0</v>
      </c>
      <c r="AO45" s="85" t="s">
        <v>1723</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20</v>
      </c>
      <c r="BK45" s="49">
        <v>100</v>
      </c>
      <c r="BL45" s="48">
        <v>20</v>
      </c>
    </row>
    <row r="46" spans="1:64" ht="15">
      <c r="A46" s="64" t="s">
        <v>251</v>
      </c>
      <c r="B46" s="64" t="s">
        <v>336</v>
      </c>
      <c r="C46" s="65" t="s">
        <v>5651</v>
      </c>
      <c r="D46" s="66">
        <v>3</v>
      </c>
      <c r="E46" s="67" t="s">
        <v>132</v>
      </c>
      <c r="F46" s="68">
        <v>35</v>
      </c>
      <c r="G46" s="65"/>
      <c r="H46" s="69"/>
      <c r="I46" s="70"/>
      <c r="J46" s="70"/>
      <c r="K46" s="34" t="s">
        <v>65</v>
      </c>
      <c r="L46" s="77">
        <v>46</v>
      </c>
      <c r="M46" s="77"/>
      <c r="N46" s="72"/>
      <c r="O46" s="79" t="s">
        <v>544</v>
      </c>
      <c r="P46" s="81">
        <v>43503.595034722224</v>
      </c>
      <c r="Q46" s="79" t="s">
        <v>558</v>
      </c>
      <c r="R46" s="79"/>
      <c r="S46" s="79"/>
      <c r="T46" s="79"/>
      <c r="U46" s="79"/>
      <c r="V46" s="83" t="s">
        <v>1025</v>
      </c>
      <c r="W46" s="81">
        <v>43503.595034722224</v>
      </c>
      <c r="X46" s="83" t="s">
        <v>1270</v>
      </c>
      <c r="Y46" s="79"/>
      <c r="Z46" s="79"/>
      <c r="AA46" s="85" t="s">
        <v>1635</v>
      </c>
      <c r="AB46" s="79"/>
      <c r="AC46" s="79" t="b">
        <v>0</v>
      </c>
      <c r="AD46" s="79">
        <v>0</v>
      </c>
      <c r="AE46" s="85" t="s">
        <v>1963</v>
      </c>
      <c r="AF46" s="79" t="b">
        <v>1</v>
      </c>
      <c r="AG46" s="79" t="s">
        <v>1973</v>
      </c>
      <c r="AH46" s="79"/>
      <c r="AI46" s="85" t="s">
        <v>1983</v>
      </c>
      <c r="AJ46" s="79" t="b">
        <v>0</v>
      </c>
      <c r="AK46" s="79">
        <v>86</v>
      </c>
      <c r="AL46" s="85" t="s">
        <v>1723</v>
      </c>
      <c r="AM46" s="79" t="s">
        <v>2002</v>
      </c>
      <c r="AN46" s="79" t="b">
        <v>0</v>
      </c>
      <c r="AO46" s="85" t="s">
        <v>1723</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20</v>
      </c>
      <c r="BK46" s="49">
        <v>100</v>
      </c>
      <c r="BL46" s="48">
        <v>20</v>
      </c>
    </row>
    <row r="47" spans="1:64" ht="15">
      <c r="A47" s="64" t="s">
        <v>252</v>
      </c>
      <c r="B47" s="64" t="s">
        <v>336</v>
      </c>
      <c r="C47" s="65" t="s">
        <v>5651</v>
      </c>
      <c r="D47" s="66">
        <v>3</v>
      </c>
      <c r="E47" s="67" t="s">
        <v>132</v>
      </c>
      <c r="F47" s="68">
        <v>35</v>
      </c>
      <c r="G47" s="65"/>
      <c r="H47" s="69"/>
      <c r="I47" s="70"/>
      <c r="J47" s="70"/>
      <c r="K47" s="34" t="s">
        <v>65</v>
      </c>
      <c r="L47" s="77">
        <v>47</v>
      </c>
      <c r="M47" s="77"/>
      <c r="N47" s="72"/>
      <c r="O47" s="79" t="s">
        <v>544</v>
      </c>
      <c r="P47" s="81">
        <v>43503.595925925925</v>
      </c>
      <c r="Q47" s="79" t="s">
        <v>558</v>
      </c>
      <c r="R47" s="79"/>
      <c r="S47" s="79"/>
      <c r="T47" s="79"/>
      <c r="U47" s="79"/>
      <c r="V47" s="83" t="s">
        <v>1026</v>
      </c>
      <c r="W47" s="81">
        <v>43503.595925925925</v>
      </c>
      <c r="X47" s="83" t="s">
        <v>1271</v>
      </c>
      <c r="Y47" s="79"/>
      <c r="Z47" s="79"/>
      <c r="AA47" s="85" t="s">
        <v>1636</v>
      </c>
      <c r="AB47" s="79"/>
      <c r="AC47" s="79" t="b">
        <v>0</v>
      </c>
      <c r="AD47" s="79">
        <v>0</v>
      </c>
      <c r="AE47" s="85" t="s">
        <v>1963</v>
      </c>
      <c r="AF47" s="79" t="b">
        <v>1</v>
      </c>
      <c r="AG47" s="79" t="s">
        <v>1973</v>
      </c>
      <c r="AH47" s="79"/>
      <c r="AI47" s="85" t="s">
        <v>1983</v>
      </c>
      <c r="AJ47" s="79" t="b">
        <v>0</v>
      </c>
      <c r="AK47" s="79">
        <v>86</v>
      </c>
      <c r="AL47" s="85" t="s">
        <v>1723</v>
      </c>
      <c r="AM47" s="79" t="s">
        <v>2002</v>
      </c>
      <c r="AN47" s="79" t="b">
        <v>0</v>
      </c>
      <c r="AO47" s="85" t="s">
        <v>1723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20</v>
      </c>
      <c r="BK47" s="49">
        <v>100</v>
      </c>
      <c r="BL47" s="48">
        <v>20</v>
      </c>
    </row>
    <row r="48" spans="1:64" ht="15">
      <c r="A48" s="64" t="s">
        <v>253</v>
      </c>
      <c r="B48" s="64" t="s">
        <v>336</v>
      </c>
      <c r="C48" s="65" t="s">
        <v>5651</v>
      </c>
      <c r="D48" s="66">
        <v>3</v>
      </c>
      <c r="E48" s="67" t="s">
        <v>132</v>
      </c>
      <c r="F48" s="68">
        <v>35</v>
      </c>
      <c r="G48" s="65"/>
      <c r="H48" s="69"/>
      <c r="I48" s="70"/>
      <c r="J48" s="70"/>
      <c r="K48" s="34" t="s">
        <v>65</v>
      </c>
      <c r="L48" s="77">
        <v>48</v>
      </c>
      <c r="M48" s="77"/>
      <c r="N48" s="72"/>
      <c r="O48" s="79" t="s">
        <v>544</v>
      </c>
      <c r="P48" s="81">
        <v>43503.59619212963</v>
      </c>
      <c r="Q48" s="79" t="s">
        <v>558</v>
      </c>
      <c r="R48" s="79"/>
      <c r="S48" s="79"/>
      <c r="T48" s="79"/>
      <c r="U48" s="79"/>
      <c r="V48" s="83" t="s">
        <v>1027</v>
      </c>
      <c r="W48" s="81">
        <v>43503.59619212963</v>
      </c>
      <c r="X48" s="83" t="s">
        <v>1272</v>
      </c>
      <c r="Y48" s="79"/>
      <c r="Z48" s="79"/>
      <c r="AA48" s="85" t="s">
        <v>1637</v>
      </c>
      <c r="AB48" s="79"/>
      <c r="AC48" s="79" t="b">
        <v>0</v>
      </c>
      <c r="AD48" s="79">
        <v>0</v>
      </c>
      <c r="AE48" s="85" t="s">
        <v>1963</v>
      </c>
      <c r="AF48" s="79" t="b">
        <v>1</v>
      </c>
      <c r="AG48" s="79" t="s">
        <v>1973</v>
      </c>
      <c r="AH48" s="79"/>
      <c r="AI48" s="85" t="s">
        <v>1983</v>
      </c>
      <c r="AJ48" s="79" t="b">
        <v>0</v>
      </c>
      <c r="AK48" s="79">
        <v>86</v>
      </c>
      <c r="AL48" s="85" t="s">
        <v>1723</v>
      </c>
      <c r="AM48" s="79" t="s">
        <v>2001</v>
      </c>
      <c r="AN48" s="79" t="b">
        <v>0</v>
      </c>
      <c r="AO48" s="85" t="s">
        <v>1723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20</v>
      </c>
      <c r="BK48" s="49">
        <v>100</v>
      </c>
      <c r="BL48" s="48">
        <v>20</v>
      </c>
    </row>
    <row r="49" spans="1:64" ht="15">
      <c r="A49" s="64" t="s">
        <v>254</v>
      </c>
      <c r="B49" s="64" t="s">
        <v>336</v>
      </c>
      <c r="C49" s="65" t="s">
        <v>5651</v>
      </c>
      <c r="D49" s="66">
        <v>3</v>
      </c>
      <c r="E49" s="67" t="s">
        <v>132</v>
      </c>
      <c r="F49" s="68">
        <v>35</v>
      </c>
      <c r="G49" s="65"/>
      <c r="H49" s="69"/>
      <c r="I49" s="70"/>
      <c r="J49" s="70"/>
      <c r="K49" s="34" t="s">
        <v>65</v>
      </c>
      <c r="L49" s="77">
        <v>49</v>
      </c>
      <c r="M49" s="77"/>
      <c r="N49" s="72"/>
      <c r="O49" s="79" t="s">
        <v>544</v>
      </c>
      <c r="P49" s="81">
        <v>43503.59642361111</v>
      </c>
      <c r="Q49" s="79" t="s">
        <v>558</v>
      </c>
      <c r="R49" s="79"/>
      <c r="S49" s="79"/>
      <c r="T49" s="79"/>
      <c r="U49" s="79"/>
      <c r="V49" s="83" t="s">
        <v>1028</v>
      </c>
      <c r="W49" s="81">
        <v>43503.59642361111</v>
      </c>
      <c r="X49" s="83" t="s">
        <v>1273</v>
      </c>
      <c r="Y49" s="79"/>
      <c r="Z49" s="79"/>
      <c r="AA49" s="85" t="s">
        <v>1638</v>
      </c>
      <c r="AB49" s="79"/>
      <c r="AC49" s="79" t="b">
        <v>0</v>
      </c>
      <c r="AD49" s="79">
        <v>0</v>
      </c>
      <c r="AE49" s="85" t="s">
        <v>1963</v>
      </c>
      <c r="AF49" s="79" t="b">
        <v>1</v>
      </c>
      <c r="AG49" s="79" t="s">
        <v>1973</v>
      </c>
      <c r="AH49" s="79"/>
      <c r="AI49" s="85" t="s">
        <v>1983</v>
      </c>
      <c r="AJ49" s="79" t="b">
        <v>0</v>
      </c>
      <c r="AK49" s="79">
        <v>86</v>
      </c>
      <c r="AL49" s="85" t="s">
        <v>1723</v>
      </c>
      <c r="AM49" s="79" t="s">
        <v>2001</v>
      </c>
      <c r="AN49" s="79" t="b">
        <v>0</v>
      </c>
      <c r="AO49" s="85" t="s">
        <v>1723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20</v>
      </c>
      <c r="BK49" s="49">
        <v>100</v>
      </c>
      <c r="BL49" s="48">
        <v>20</v>
      </c>
    </row>
    <row r="50" spans="1:64" ht="15">
      <c r="A50" s="64" t="s">
        <v>255</v>
      </c>
      <c r="B50" s="64" t="s">
        <v>336</v>
      </c>
      <c r="C50" s="65" t="s">
        <v>5651</v>
      </c>
      <c r="D50" s="66">
        <v>3</v>
      </c>
      <c r="E50" s="67" t="s">
        <v>132</v>
      </c>
      <c r="F50" s="68">
        <v>35</v>
      </c>
      <c r="G50" s="65"/>
      <c r="H50" s="69"/>
      <c r="I50" s="70"/>
      <c r="J50" s="70"/>
      <c r="K50" s="34" t="s">
        <v>65</v>
      </c>
      <c r="L50" s="77">
        <v>50</v>
      </c>
      <c r="M50" s="77"/>
      <c r="N50" s="72"/>
      <c r="O50" s="79" t="s">
        <v>544</v>
      </c>
      <c r="P50" s="81">
        <v>43503.597962962966</v>
      </c>
      <c r="Q50" s="79" t="s">
        <v>558</v>
      </c>
      <c r="R50" s="79"/>
      <c r="S50" s="79"/>
      <c r="T50" s="79"/>
      <c r="U50" s="79"/>
      <c r="V50" s="83" t="s">
        <v>1029</v>
      </c>
      <c r="W50" s="81">
        <v>43503.597962962966</v>
      </c>
      <c r="X50" s="83" t="s">
        <v>1274</v>
      </c>
      <c r="Y50" s="79"/>
      <c r="Z50" s="79"/>
      <c r="AA50" s="85" t="s">
        <v>1639</v>
      </c>
      <c r="AB50" s="79"/>
      <c r="AC50" s="79" t="b">
        <v>0</v>
      </c>
      <c r="AD50" s="79">
        <v>0</v>
      </c>
      <c r="AE50" s="85" t="s">
        <v>1963</v>
      </c>
      <c r="AF50" s="79" t="b">
        <v>1</v>
      </c>
      <c r="AG50" s="79" t="s">
        <v>1973</v>
      </c>
      <c r="AH50" s="79"/>
      <c r="AI50" s="85" t="s">
        <v>1983</v>
      </c>
      <c r="AJ50" s="79" t="b">
        <v>0</v>
      </c>
      <c r="AK50" s="79">
        <v>86</v>
      </c>
      <c r="AL50" s="85" t="s">
        <v>1723</v>
      </c>
      <c r="AM50" s="79" t="s">
        <v>2000</v>
      </c>
      <c r="AN50" s="79" t="b">
        <v>0</v>
      </c>
      <c r="AO50" s="85" t="s">
        <v>1723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20</v>
      </c>
      <c r="BK50" s="49">
        <v>100</v>
      </c>
      <c r="BL50" s="48">
        <v>20</v>
      </c>
    </row>
    <row r="51" spans="1:64" ht="15">
      <c r="A51" s="64" t="s">
        <v>256</v>
      </c>
      <c r="B51" s="64" t="s">
        <v>336</v>
      </c>
      <c r="C51" s="65" t="s">
        <v>5651</v>
      </c>
      <c r="D51" s="66">
        <v>3</v>
      </c>
      <c r="E51" s="67" t="s">
        <v>132</v>
      </c>
      <c r="F51" s="68">
        <v>35</v>
      </c>
      <c r="G51" s="65"/>
      <c r="H51" s="69"/>
      <c r="I51" s="70"/>
      <c r="J51" s="70"/>
      <c r="K51" s="34" t="s">
        <v>65</v>
      </c>
      <c r="L51" s="77">
        <v>51</v>
      </c>
      <c r="M51" s="77"/>
      <c r="N51" s="72"/>
      <c r="O51" s="79" t="s">
        <v>544</v>
      </c>
      <c r="P51" s="81">
        <v>43503.598125</v>
      </c>
      <c r="Q51" s="79" t="s">
        <v>558</v>
      </c>
      <c r="R51" s="79"/>
      <c r="S51" s="79"/>
      <c r="T51" s="79"/>
      <c r="U51" s="79"/>
      <c r="V51" s="83" t="s">
        <v>1030</v>
      </c>
      <c r="W51" s="81">
        <v>43503.598125</v>
      </c>
      <c r="X51" s="83" t="s">
        <v>1275</v>
      </c>
      <c r="Y51" s="79"/>
      <c r="Z51" s="79"/>
      <c r="AA51" s="85" t="s">
        <v>1640</v>
      </c>
      <c r="AB51" s="79"/>
      <c r="AC51" s="79" t="b">
        <v>0</v>
      </c>
      <c r="AD51" s="79">
        <v>0</v>
      </c>
      <c r="AE51" s="85" t="s">
        <v>1963</v>
      </c>
      <c r="AF51" s="79" t="b">
        <v>1</v>
      </c>
      <c r="AG51" s="79" t="s">
        <v>1973</v>
      </c>
      <c r="AH51" s="79"/>
      <c r="AI51" s="85" t="s">
        <v>1983</v>
      </c>
      <c r="AJ51" s="79" t="b">
        <v>0</v>
      </c>
      <c r="AK51" s="79">
        <v>86</v>
      </c>
      <c r="AL51" s="85" t="s">
        <v>1723</v>
      </c>
      <c r="AM51" s="79" t="s">
        <v>2002</v>
      </c>
      <c r="AN51" s="79" t="b">
        <v>0</v>
      </c>
      <c r="AO51" s="85" t="s">
        <v>1723</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20</v>
      </c>
      <c r="BK51" s="49">
        <v>100</v>
      </c>
      <c r="BL51" s="48">
        <v>20</v>
      </c>
    </row>
    <row r="52" spans="1:64" ht="15">
      <c r="A52" s="64" t="s">
        <v>257</v>
      </c>
      <c r="B52" s="64" t="s">
        <v>336</v>
      </c>
      <c r="C52" s="65" t="s">
        <v>5651</v>
      </c>
      <c r="D52" s="66">
        <v>3</v>
      </c>
      <c r="E52" s="67" t="s">
        <v>132</v>
      </c>
      <c r="F52" s="68">
        <v>35</v>
      </c>
      <c r="G52" s="65"/>
      <c r="H52" s="69"/>
      <c r="I52" s="70"/>
      <c r="J52" s="70"/>
      <c r="K52" s="34" t="s">
        <v>65</v>
      </c>
      <c r="L52" s="77">
        <v>52</v>
      </c>
      <c r="M52" s="77"/>
      <c r="N52" s="72"/>
      <c r="O52" s="79" t="s">
        <v>544</v>
      </c>
      <c r="P52" s="81">
        <v>43503.60005787037</v>
      </c>
      <c r="Q52" s="79" t="s">
        <v>558</v>
      </c>
      <c r="R52" s="79"/>
      <c r="S52" s="79"/>
      <c r="T52" s="79"/>
      <c r="U52" s="79"/>
      <c r="V52" s="83" t="s">
        <v>1031</v>
      </c>
      <c r="W52" s="81">
        <v>43503.60005787037</v>
      </c>
      <c r="X52" s="83" t="s">
        <v>1276</v>
      </c>
      <c r="Y52" s="79"/>
      <c r="Z52" s="79"/>
      <c r="AA52" s="85" t="s">
        <v>1641</v>
      </c>
      <c r="AB52" s="79"/>
      <c r="AC52" s="79" t="b">
        <v>0</v>
      </c>
      <c r="AD52" s="79">
        <v>0</v>
      </c>
      <c r="AE52" s="85" t="s">
        <v>1963</v>
      </c>
      <c r="AF52" s="79" t="b">
        <v>1</v>
      </c>
      <c r="AG52" s="79" t="s">
        <v>1973</v>
      </c>
      <c r="AH52" s="79"/>
      <c r="AI52" s="85" t="s">
        <v>1983</v>
      </c>
      <c r="AJ52" s="79" t="b">
        <v>0</v>
      </c>
      <c r="AK52" s="79">
        <v>86</v>
      </c>
      <c r="AL52" s="85" t="s">
        <v>1723</v>
      </c>
      <c r="AM52" s="79" t="s">
        <v>2001</v>
      </c>
      <c r="AN52" s="79" t="b">
        <v>0</v>
      </c>
      <c r="AO52" s="85" t="s">
        <v>1723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20</v>
      </c>
      <c r="BK52" s="49">
        <v>100</v>
      </c>
      <c r="BL52" s="48">
        <v>20</v>
      </c>
    </row>
    <row r="53" spans="1:64" ht="15">
      <c r="A53" s="64" t="s">
        <v>258</v>
      </c>
      <c r="B53" s="64" t="s">
        <v>336</v>
      </c>
      <c r="C53" s="65" t="s">
        <v>5651</v>
      </c>
      <c r="D53" s="66">
        <v>3</v>
      </c>
      <c r="E53" s="67" t="s">
        <v>132</v>
      </c>
      <c r="F53" s="68">
        <v>35</v>
      </c>
      <c r="G53" s="65"/>
      <c r="H53" s="69"/>
      <c r="I53" s="70"/>
      <c r="J53" s="70"/>
      <c r="K53" s="34" t="s">
        <v>65</v>
      </c>
      <c r="L53" s="77">
        <v>53</v>
      </c>
      <c r="M53" s="77"/>
      <c r="N53" s="72"/>
      <c r="O53" s="79" t="s">
        <v>544</v>
      </c>
      <c r="P53" s="81">
        <v>43503.60097222222</v>
      </c>
      <c r="Q53" s="79" t="s">
        <v>558</v>
      </c>
      <c r="R53" s="79"/>
      <c r="S53" s="79"/>
      <c r="T53" s="79"/>
      <c r="U53" s="79"/>
      <c r="V53" s="83" t="s">
        <v>999</v>
      </c>
      <c r="W53" s="81">
        <v>43503.60097222222</v>
      </c>
      <c r="X53" s="83" t="s">
        <v>1277</v>
      </c>
      <c r="Y53" s="79"/>
      <c r="Z53" s="79"/>
      <c r="AA53" s="85" t="s">
        <v>1642</v>
      </c>
      <c r="AB53" s="79"/>
      <c r="AC53" s="79" t="b">
        <v>0</v>
      </c>
      <c r="AD53" s="79">
        <v>0</v>
      </c>
      <c r="AE53" s="85" t="s">
        <v>1963</v>
      </c>
      <c r="AF53" s="79" t="b">
        <v>1</v>
      </c>
      <c r="AG53" s="79" t="s">
        <v>1973</v>
      </c>
      <c r="AH53" s="79"/>
      <c r="AI53" s="85" t="s">
        <v>1983</v>
      </c>
      <c r="AJ53" s="79" t="b">
        <v>0</v>
      </c>
      <c r="AK53" s="79">
        <v>86</v>
      </c>
      <c r="AL53" s="85" t="s">
        <v>1723</v>
      </c>
      <c r="AM53" s="79" t="s">
        <v>1999</v>
      </c>
      <c r="AN53" s="79" t="b">
        <v>0</v>
      </c>
      <c r="AO53" s="85" t="s">
        <v>1723</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20</v>
      </c>
      <c r="BK53" s="49">
        <v>100</v>
      </c>
      <c r="BL53" s="48">
        <v>20</v>
      </c>
    </row>
    <row r="54" spans="1:64" ht="15">
      <c r="A54" s="64" t="s">
        <v>259</v>
      </c>
      <c r="B54" s="64" t="s">
        <v>336</v>
      </c>
      <c r="C54" s="65" t="s">
        <v>5651</v>
      </c>
      <c r="D54" s="66">
        <v>3</v>
      </c>
      <c r="E54" s="67" t="s">
        <v>132</v>
      </c>
      <c r="F54" s="68">
        <v>35</v>
      </c>
      <c r="G54" s="65"/>
      <c r="H54" s="69"/>
      <c r="I54" s="70"/>
      <c r="J54" s="70"/>
      <c r="K54" s="34" t="s">
        <v>65</v>
      </c>
      <c r="L54" s="77">
        <v>54</v>
      </c>
      <c r="M54" s="77"/>
      <c r="N54" s="72"/>
      <c r="O54" s="79" t="s">
        <v>544</v>
      </c>
      <c r="P54" s="81">
        <v>43503.6015625</v>
      </c>
      <c r="Q54" s="79" t="s">
        <v>558</v>
      </c>
      <c r="R54" s="79"/>
      <c r="S54" s="79"/>
      <c r="T54" s="79"/>
      <c r="U54" s="79"/>
      <c r="V54" s="83" t="s">
        <v>1032</v>
      </c>
      <c r="W54" s="81">
        <v>43503.6015625</v>
      </c>
      <c r="X54" s="83" t="s">
        <v>1278</v>
      </c>
      <c r="Y54" s="79"/>
      <c r="Z54" s="79"/>
      <c r="AA54" s="85" t="s">
        <v>1643</v>
      </c>
      <c r="AB54" s="79"/>
      <c r="AC54" s="79" t="b">
        <v>0</v>
      </c>
      <c r="AD54" s="79">
        <v>0</v>
      </c>
      <c r="AE54" s="85" t="s">
        <v>1963</v>
      </c>
      <c r="AF54" s="79" t="b">
        <v>1</v>
      </c>
      <c r="AG54" s="79" t="s">
        <v>1973</v>
      </c>
      <c r="AH54" s="79"/>
      <c r="AI54" s="85" t="s">
        <v>1983</v>
      </c>
      <c r="AJ54" s="79" t="b">
        <v>0</v>
      </c>
      <c r="AK54" s="79">
        <v>86</v>
      </c>
      <c r="AL54" s="85" t="s">
        <v>1723</v>
      </c>
      <c r="AM54" s="79" t="s">
        <v>1999</v>
      </c>
      <c r="AN54" s="79" t="b">
        <v>0</v>
      </c>
      <c r="AO54" s="85" t="s">
        <v>1723</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20</v>
      </c>
      <c r="BK54" s="49">
        <v>100</v>
      </c>
      <c r="BL54" s="48">
        <v>20</v>
      </c>
    </row>
    <row r="55" spans="1:64" ht="15">
      <c r="A55" s="64" t="s">
        <v>260</v>
      </c>
      <c r="B55" s="64" t="s">
        <v>336</v>
      </c>
      <c r="C55" s="65" t="s">
        <v>5651</v>
      </c>
      <c r="D55" s="66">
        <v>3</v>
      </c>
      <c r="E55" s="67" t="s">
        <v>132</v>
      </c>
      <c r="F55" s="68">
        <v>35</v>
      </c>
      <c r="G55" s="65"/>
      <c r="H55" s="69"/>
      <c r="I55" s="70"/>
      <c r="J55" s="70"/>
      <c r="K55" s="34" t="s">
        <v>65</v>
      </c>
      <c r="L55" s="77">
        <v>55</v>
      </c>
      <c r="M55" s="77"/>
      <c r="N55" s="72"/>
      <c r="O55" s="79" t="s">
        <v>544</v>
      </c>
      <c r="P55" s="81">
        <v>43503.60288194445</v>
      </c>
      <c r="Q55" s="79" t="s">
        <v>558</v>
      </c>
      <c r="R55" s="79"/>
      <c r="S55" s="79"/>
      <c r="T55" s="79"/>
      <c r="U55" s="79"/>
      <c r="V55" s="83" t="s">
        <v>1033</v>
      </c>
      <c r="W55" s="81">
        <v>43503.60288194445</v>
      </c>
      <c r="X55" s="83" t="s">
        <v>1279</v>
      </c>
      <c r="Y55" s="79"/>
      <c r="Z55" s="79"/>
      <c r="AA55" s="85" t="s">
        <v>1644</v>
      </c>
      <c r="AB55" s="79"/>
      <c r="AC55" s="79" t="b">
        <v>0</v>
      </c>
      <c r="AD55" s="79">
        <v>0</v>
      </c>
      <c r="AE55" s="85" t="s">
        <v>1963</v>
      </c>
      <c r="AF55" s="79" t="b">
        <v>1</v>
      </c>
      <c r="AG55" s="79" t="s">
        <v>1973</v>
      </c>
      <c r="AH55" s="79"/>
      <c r="AI55" s="85" t="s">
        <v>1983</v>
      </c>
      <c r="AJ55" s="79" t="b">
        <v>0</v>
      </c>
      <c r="AK55" s="79">
        <v>86</v>
      </c>
      <c r="AL55" s="85" t="s">
        <v>1723</v>
      </c>
      <c r="AM55" s="79" t="s">
        <v>1999</v>
      </c>
      <c r="AN55" s="79" t="b">
        <v>0</v>
      </c>
      <c r="AO55" s="85" t="s">
        <v>1723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261</v>
      </c>
      <c r="B56" s="64" t="s">
        <v>336</v>
      </c>
      <c r="C56" s="65" t="s">
        <v>5651</v>
      </c>
      <c r="D56" s="66">
        <v>3</v>
      </c>
      <c r="E56" s="67" t="s">
        <v>132</v>
      </c>
      <c r="F56" s="68">
        <v>35</v>
      </c>
      <c r="G56" s="65"/>
      <c r="H56" s="69"/>
      <c r="I56" s="70"/>
      <c r="J56" s="70"/>
      <c r="K56" s="34" t="s">
        <v>65</v>
      </c>
      <c r="L56" s="77">
        <v>56</v>
      </c>
      <c r="M56" s="77"/>
      <c r="N56" s="72"/>
      <c r="O56" s="79" t="s">
        <v>544</v>
      </c>
      <c r="P56" s="81">
        <v>43503.602951388886</v>
      </c>
      <c r="Q56" s="79" t="s">
        <v>558</v>
      </c>
      <c r="R56" s="79"/>
      <c r="S56" s="79"/>
      <c r="T56" s="79"/>
      <c r="U56" s="79"/>
      <c r="V56" s="83" t="s">
        <v>1034</v>
      </c>
      <c r="W56" s="81">
        <v>43503.602951388886</v>
      </c>
      <c r="X56" s="83" t="s">
        <v>1280</v>
      </c>
      <c r="Y56" s="79"/>
      <c r="Z56" s="79"/>
      <c r="AA56" s="85" t="s">
        <v>1645</v>
      </c>
      <c r="AB56" s="79"/>
      <c r="AC56" s="79" t="b">
        <v>0</v>
      </c>
      <c r="AD56" s="79">
        <v>0</v>
      </c>
      <c r="AE56" s="85" t="s">
        <v>1963</v>
      </c>
      <c r="AF56" s="79" t="b">
        <v>1</v>
      </c>
      <c r="AG56" s="79" t="s">
        <v>1973</v>
      </c>
      <c r="AH56" s="79"/>
      <c r="AI56" s="85" t="s">
        <v>1983</v>
      </c>
      <c r="AJ56" s="79" t="b">
        <v>0</v>
      </c>
      <c r="AK56" s="79">
        <v>86</v>
      </c>
      <c r="AL56" s="85" t="s">
        <v>1723</v>
      </c>
      <c r="AM56" s="79" t="s">
        <v>2000</v>
      </c>
      <c r="AN56" s="79" t="b">
        <v>0</v>
      </c>
      <c r="AO56" s="85" t="s">
        <v>1723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20</v>
      </c>
      <c r="BK56" s="49">
        <v>100</v>
      </c>
      <c r="BL56" s="48">
        <v>20</v>
      </c>
    </row>
    <row r="57" spans="1:64" ht="15">
      <c r="A57" s="64" t="s">
        <v>262</v>
      </c>
      <c r="B57" s="64" t="s">
        <v>336</v>
      </c>
      <c r="C57" s="65" t="s">
        <v>5651</v>
      </c>
      <c r="D57" s="66">
        <v>3</v>
      </c>
      <c r="E57" s="67" t="s">
        <v>132</v>
      </c>
      <c r="F57" s="68">
        <v>35</v>
      </c>
      <c r="G57" s="65"/>
      <c r="H57" s="69"/>
      <c r="I57" s="70"/>
      <c r="J57" s="70"/>
      <c r="K57" s="34" t="s">
        <v>65</v>
      </c>
      <c r="L57" s="77">
        <v>57</v>
      </c>
      <c r="M57" s="77"/>
      <c r="N57" s="72"/>
      <c r="O57" s="79" t="s">
        <v>544</v>
      </c>
      <c r="P57" s="81">
        <v>43503.604583333334</v>
      </c>
      <c r="Q57" s="79" t="s">
        <v>558</v>
      </c>
      <c r="R57" s="79"/>
      <c r="S57" s="79"/>
      <c r="T57" s="79"/>
      <c r="U57" s="79"/>
      <c r="V57" s="83" t="s">
        <v>1035</v>
      </c>
      <c r="W57" s="81">
        <v>43503.604583333334</v>
      </c>
      <c r="X57" s="83" t="s">
        <v>1281</v>
      </c>
      <c r="Y57" s="79"/>
      <c r="Z57" s="79"/>
      <c r="AA57" s="85" t="s">
        <v>1646</v>
      </c>
      <c r="AB57" s="79"/>
      <c r="AC57" s="79" t="b">
        <v>0</v>
      </c>
      <c r="AD57" s="79">
        <v>0</v>
      </c>
      <c r="AE57" s="85" t="s">
        <v>1963</v>
      </c>
      <c r="AF57" s="79" t="b">
        <v>1</v>
      </c>
      <c r="AG57" s="79" t="s">
        <v>1973</v>
      </c>
      <c r="AH57" s="79"/>
      <c r="AI57" s="85" t="s">
        <v>1983</v>
      </c>
      <c r="AJ57" s="79" t="b">
        <v>0</v>
      </c>
      <c r="AK57" s="79">
        <v>86</v>
      </c>
      <c r="AL57" s="85" t="s">
        <v>1723</v>
      </c>
      <c r="AM57" s="79" t="s">
        <v>2000</v>
      </c>
      <c r="AN57" s="79" t="b">
        <v>0</v>
      </c>
      <c r="AO57" s="85" t="s">
        <v>1723</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20</v>
      </c>
      <c r="BK57" s="49">
        <v>100</v>
      </c>
      <c r="BL57" s="48">
        <v>20</v>
      </c>
    </row>
    <row r="58" spans="1:64" ht="15">
      <c r="A58" s="64" t="s">
        <v>263</v>
      </c>
      <c r="B58" s="64" t="s">
        <v>336</v>
      </c>
      <c r="C58" s="65" t="s">
        <v>5651</v>
      </c>
      <c r="D58" s="66">
        <v>3</v>
      </c>
      <c r="E58" s="67" t="s">
        <v>132</v>
      </c>
      <c r="F58" s="68">
        <v>35</v>
      </c>
      <c r="G58" s="65"/>
      <c r="H58" s="69"/>
      <c r="I58" s="70"/>
      <c r="J58" s="70"/>
      <c r="K58" s="34" t="s">
        <v>65</v>
      </c>
      <c r="L58" s="77">
        <v>58</v>
      </c>
      <c r="M58" s="77"/>
      <c r="N58" s="72"/>
      <c r="O58" s="79" t="s">
        <v>544</v>
      </c>
      <c r="P58" s="81">
        <v>43503.609606481485</v>
      </c>
      <c r="Q58" s="79" t="s">
        <v>558</v>
      </c>
      <c r="R58" s="79"/>
      <c r="S58" s="79"/>
      <c r="T58" s="79"/>
      <c r="U58" s="79"/>
      <c r="V58" s="83" t="s">
        <v>1036</v>
      </c>
      <c r="W58" s="81">
        <v>43503.609606481485</v>
      </c>
      <c r="X58" s="83" t="s">
        <v>1282</v>
      </c>
      <c r="Y58" s="79"/>
      <c r="Z58" s="79"/>
      <c r="AA58" s="85" t="s">
        <v>1647</v>
      </c>
      <c r="AB58" s="79"/>
      <c r="AC58" s="79" t="b">
        <v>0</v>
      </c>
      <c r="AD58" s="79">
        <v>0</v>
      </c>
      <c r="AE58" s="85" t="s">
        <v>1963</v>
      </c>
      <c r="AF58" s="79" t="b">
        <v>1</v>
      </c>
      <c r="AG58" s="79" t="s">
        <v>1973</v>
      </c>
      <c r="AH58" s="79"/>
      <c r="AI58" s="85" t="s">
        <v>1983</v>
      </c>
      <c r="AJ58" s="79" t="b">
        <v>0</v>
      </c>
      <c r="AK58" s="79">
        <v>86</v>
      </c>
      <c r="AL58" s="85" t="s">
        <v>1723</v>
      </c>
      <c r="AM58" s="79" t="s">
        <v>2000</v>
      </c>
      <c r="AN58" s="79" t="b">
        <v>0</v>
      </c>
      <c r="AO58" s="85" t="s">
        <v>1723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20</v>
      </c>
      <c r="BK58" s="49">
        <v>100</v>
      </c>
      <c r="BL58" s="48">
        <v>20</v>
      </c>
    </row>
    <row r="59" spans="1:64" ht="15">
      <c r="A59" s="64" t="s">
        <v>264</v>
      </c>
      <c r="B59" s="64" t="s">
        <v>336</v>
      </c>
      <c r="C59" s="65" t="s">
        <v>5651</v>
      </c>
      <c r="D59" s="66">
        <v>3</v>
      </c>
      <c r="E59" s="67" t="s">
        <v>132</v>
      </c>
      <c r="F59" s="68">
        <v>35</v>
      </c>
      <c r="G59" s="65"/>
      <c r="H59" s="69"/>
      <c r="I59" s="70"/>
      <c r="J59" s="70"/>
      <c r="K59" s="34" t="s">
        <v>65</v>
      </c>
      <c r="L59" s="77">
        <v>59</v>
      </c>
      <c r="M59" s="77"/>
      <c r="N59" s="72"/>
      <c r="O59" s="79" t="s">
        <v>544</v>
      </c>
      <c r="P59" s="81">
        <v>43503.61016203704</v>
      </c>
      <c r="Q59" s="79" t="s">
        <v>558</v>
      </c>
      <c r="R59" s="79"/>
      <c r="S59" s="79"/>
      <c r="T59" s="79"/>
      <c r="U59" s="79"/>
      <c r="V59" s="83" t="s">
        <v>1037</v>
      </c>
      <c r="W59" s="81">
        <v>43503.61016203704</v>
      </c>
      <c r="X59" s="83" t="s">
        <v>1283</v>
      </c>
      <c r="Y59" s="79"/>
      <c r="Z59" s="79"/>
      <c r="AA59" s="85" t="s">
        <v>1648</v>
      </c>
      <c r="AB59" s="79"/>
      <c r="AC59" s="79" t="b">
        <v>0</v>
      </c>
      <c r="AD59" s="79">
        <v>0</v>
      </c>
      <c r="AE59" s="85" t="s">
        <v>1963</v>
      </c>
      <c r="AF59" s="79" t="b">
        <v>1</v>
      </c>
      <c r="AG59" s="79" t="s">
        <v>1973</v>
      </c>
      <c r="AH59" s="79"/>
      <c r="AI59" s="85" t="s">
        <v>1983</v>
      </c>
      <c r="AJ59" s="79" t="b">
        <v>0</v>
      </c>
      <c r="AK59" s="79">
        <v>86</v>
      </c>
      <c r="AL59" s="85" t="s">
        <v>1723</v>
      </c>
      <c r="AM59" s="79" t="s">
        <v>1999</v>
      </c>
      <c r="AN59" s="79" t="b">
        <v>0</v>
      </c>
      <c r="AO59" s="85" t="s">
        <v>1723</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20</v>
      </c>
      <c r="BK59" s="49">
        <v>100</v>
      </c>
      <c r="BL59" s="48">
        <v>20</v>
      </c>
    </row>
    <row r="60" spans="1:64" ht="15">
      <c r="A60" s="64" t="s">
        <v>265</v>
      </c>
      <c r="B60" s="64" t="s">
        <v>336</v>
      </c>
      <c r="C60" s="65" t="s">
        <v>5651</v>
      </c>
      <c r="D60" s="66">
        <v>3</v>
      </c>
      <c r="E60" s="67" t="s">
        <v>132</v>
      </c>
      <c r="F60" s="68">
        <v>35</v>
      </c>
      <c r="G60" s="65"/>
      <c r="H60" s="69"/>
      <c r="I60" s="70"/>
      <c r="J60" s="70"/>
      <c r="K60" s="34" t="s">
        <v>65</v>
      </c>
      <c r="L60" s="77">
        <v>60</v>
      </c>
      <c r="M60" s="77"/>
      <c r="N60" s="72"/>
      <c r="O60" s="79" t="s">
        <v>544</v>
      </c>
      <c r="P60" s="81">
        <v>43503.61178240741</v>
      </c>
      <c r="Q60" s="79" t="s">
        <v>558</v>
      </c>
      <c r="R60" s="79"/>
      <c r="S60" s="79"/>
      <c r="T60" s="79"/>
      <c r="U60" s="79"/>
      <c r="V60" s="83" t="s">
        <v>1038</v>
      </c>
      <c r="W60" s="81">
        <v>43503.61178240741</v>
      </c>
      <c r="X60" s="83" t="s">
        <v>1284</v>
      </c>
      <c r="Y60" s="79"/>
      <c r="Z60" s="79"/>
      <c r="AA60" s="85" t="s">
        <v>1649</v>
      </c>
      <c r="AB60" s="79"/>
      <c r="AC60" s="79" t="b">
        <v>0</v>
      </c>
      <c r="AD60" s="79">
        <v>0</v>
      </c>
      <c r="AE60" s="85" t="s">
        <v>1963</v>
      </c>
      <c r="AF60" s="79" t="b">
        <v>1</v>
      </c>
      <c r="AG60" s="79" t="s">
        <v>1973</v>
      </c>
      <c r="AH60" s="79"/>
      <c r="AI60" s="85" t="s">
        <v>1983</v>
      </c>
      <c r="AJ60" s="79" t="b">
        <v>0</v>
      </c>
      <c r="AK60" s="79">
        <v>86</v>
      </c>
      <c r="AL60" s="85" t="s">
        <v>1723</v>
      </c>
      <c r="AM60" s="79" t="s">
        <v>1999</v>
      </c>
      <c r="AN60" s="79" t="b">
        <v>0</v>
      </c>
      <c r="AO60" s="85" t="s">
        <v>1723</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20</v>
      </c>
      <c r="BK60" s="49">
        <v>100</v>
      </c>
      <c r="BL60" s="48">
        <v>20</v>
      </c>
    </row>
    <row r="61" spans="1:64" ht="15">
      <c r="A61" s="64" t="s">
        <v>266</v>
      </c>
      <c r="B61" s="64" t="s">
        <v>336</v>
      </c>
      <c r="C61" s="65" t="s">
        <v>5651</v>
      </c>
      <c r="D61" s="66">
        <v>3</v>
      </c>
      <c r="E61" s="67" t="s">
        <v>132</v>
      </c>
      <c r="F61" s="68">
        <v>35</v>
      </c>
      <c r="G61" s="65"/>
      <c r="H61" s="69"/>
      <c r="I61" s="70"/>
      <c r="J61" s="70"/>
      <c r="K61" s="34" t="s">
        <v>65</v>
      </c>
      <c r="L61" s="77">
        <v>61</v>
      </c>
      <c r="M61" s="77"/>
      <c r="N61" s="72"/>
      <c r="O61" s="79" t="s">
        <v>544</v>
      </c>
      <c r="P61" s="81">
        <v>43503.61184027778</v>
      </c>
      <c r="Q61" s="79" t="s">
        <v>558</v>
      </c>
      <c r="R61" s="79"/>
      <c r="S61" s="79"/>
      <c r="T61" s="79"/>
      <c r="U61" s="79"/>
      <c r="V61" s="83" t="s">
        <v>1039</v>
      </c>
      <c r="W61" s="81">
        <v>43503.61184027778</v>
      </c>
      <c r="X61" s="83" t="s">
        <v>1285</v>
      </c>
      <c r="Y61" s="79"/>
      <c r="Z61" s="79"/>
      <c r="AA61" s="85" t="s">
        <v>1650</v>
      </c>
      <c r="AB61" s="79"/>
      <c r="AC61" s="79" t="b">
        <v>0</v>
      </c>
      <c r="AD61" s="79">
        <v>0</v>
      </c>
      <c r="AE61" s="85" t="s">
        <v>1963</v>
      </c>
      <c r="AF61" s="79" t="b">
        <v>1</v>
      </c>
      <c r="AG61" s="79" t="s">
        <v>1973</v>
      </c>
      <c r="AH61" s="79"/>
      <c r="AI61" s="85" t="s">
        <v>1983</v>
      </c>
      <c r="AJ61" s="79" t="b">
        <v>0</v>
      </c>
      <c r="AK61" s="79">
        <v>86</v>
      </c>
      <c r="AL61" s="85" t="s">
        <v>1723</v>
      </c>
      <c r="AM61" s="79" t="s">
        <v>2001</v>
      </c>
      <c r="AN61" s="79" t="b">
        <v>0</v>
      </c>
      <c r="AO61" s="85" t="s">
        <v>1723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20</v>
      </c>
      <c r="BK61" s="49">
        <v>100</v>
      </c>
      <c r="BL61" s="48">
        <v>20</v>
      </c>
    </row>
    <row r="62" spans="1:64" ht="15">
      <c r="A62" s="64" t="s">
        <v>267</v>
      </c>
      <c r="B62" s="64" t="s">
        <v>336</v>
      </c>
      <c r="C62" s="65" t="s">
        <v>5651</v>
      </c>
      <c r="D62" s="66">
        <v>3</v>
      </c>
      <c r="E62" s="67" t="s">
        <v>132</v>
      </c>
      <c r="F62" s="68">
        <v>35</v>
      </c>
      <c r="G62" s="65"/>
      <c r="H62" s="69"/>
      <c r="I62" s="70"/>
      <c r="J62" s="70"/>
      <c r="K62" s="34" t="s">
        <v>65</v>
      </c>
      <c r="L62" s="77">
        <v>62</v>
      </c>
      <c r="M62" s="77"/>
      <c r="N62" s="72"/>
      <c r="O62" s="79" t="s">
        <v>544</v>
      </c>
      <c r="P62" s="81">
        <v>43503.621469907404</v>
      </c>
      <c r="Q62" s="79" t="s">
        <v>558</v>
      </c>
      <c r="R62" s="79"/>
      <c r="S62" s="79"/>
      <c r="T62" s="79"/>
      <c r="U62" s="79"/>
      <c r="V62" s="83" t="s">
        <v>1040</v>
      </c>
      <c r="W62" s="81">
        <v>43503.621469907404</v>
      </c>
      <c r="X62" s="83" t="s">
        <v>1286</v>
      </c>
      <c r="Y62" s="79"/>
      <c r="Z62" s="79"/>
      <c r="AA62" s="85" t="s">
        <v>1651</v>
      </c>
      <c r="AB62" s="79"/>
      <c r="AC62" s="79" t="b">
        <v>0</v>
      </c>
      <c r="AD62" s="79">
        <v>0</v>
      </c>
      <c r="AE62" s="85" t="s">
        <v>1963</v>
      </c>
      <c r="AF62" s="79" t="b">
        <v>1</v>
      </c>
      <c r="AG62" s="79" t="s">
        <v>1973</v>
      </c>
      <c r="AH62" s="79"/>
      <c r="AI62" s="85" t="s">
        <v>1983</v>
      </c>
      <c r="AJ62" s="79" t="b">
        <v>0</v>
      </c>
      <c r="AK62" s="79">
        <v>86</v>
      </c>
      <c r="AL62" s="85" t="s">
        <v>1723</v>
      </c>
      <c r="AM62" s="79" t="s">
        <v>2001</v>
      </c>
      <c r="AN62" s="79" t="b">
        <v>0</v>
      </c>
      <c r="AO62" s="85" t="s">
        <v>1723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20</v>
      </c>
      <c r="BK62" s="49">
        <v>100</v>
      </c>
      <c r="BL62" s="48">
        <v>20</v>
      </c>
    </row>
    <row r="63" spans="1:64" ht="15">
      <c r="A63" s="64" t="s">
        <v>268</v>
      </c>
      <c r="B63" s="64" t="s">
        <v>336</v>
      </c>
      <c r="C63" s="65" t="s">
        <v>5651</v>
      </c>
      <c r="D63" s="66">
        <v>3</v>
      </c>
      <c r="E63" s="67" t="s">
        <v>132</v>
      </c>
      <c r="F63" s="68">
        <v>35</v>
      </c>
      <c r="G63" s="65"/>
      <c r="H63" s="69"/>
      <c r="I63" s="70"/>
      <c r="J63" s="70"/>
      <c r="K63" s="34" t="s">
        <v>65</v>
      </c>
      <c r="L63" s="77">
        <v>63</v>
      </c>
      <c r="M63" s="77"/>
      <c r="N63" s="72"/>
      <c r="O63" s="79" t="s">
        <v>544</v>
      </c>
      <c r="P63" s="81">
        <v>43503.636400462965</v>
      </c>
      <c r="Q63" s="79" t="s">
        <v>558</v>
      </c>
      <c r="R63" s="79"/>
      <c r="S63" s="79"/>
      <c r="T63" s="79"/>
      <c r="U63" s="79"/>
      <c r="V63" s="83" t="s">
        <v>1041</v>
      </c>
      <c r="W63" s="81">
        <v>43503.636400462965</v>
      </c>
      <c r="X63" s="83" t="s">
        <v>1287</v>
      </c>
      <c r="Y63" s="79"/>
      <c r="Z63" s="79"/>
      <c r="AA63" s="85" t="s">
        <v>1652</v>
      </c>
      <c r="AB63" s="79"/>
      <c r="AC63" s="79" t="b">
        <v>0</v>
      </c>
      <c r="AD63" s="79">
        <v>0</v>
      </c>
      <c r="AE63" s="85" t="s">
        <v>1963</v>
      </c>
      <c r="AF63" s="79" t="b">
        <v>1</v>
      </c>
      <c r="AG63" s="79" t="s">
        <v>1973</v>
      </c>
      <c r="AH63" s="79"/>
      <c r="AI63" s="85" t="s">
        <v>1983</v>
      </c>
      <c r="AJ63" s="79" t="b">
        <v>0</v>
      </c>
      <c r="AK63" s="79">
        <v>86</v>
      </c>
      <c r="AL63" s="85" t="s">
        <v>1723</v>
      </c>
      <c r="AM63" s="79" t="s">
        <v>2003</v>
      </c>
      <c r="AN63" s="79" t="b">
        <v>0</v>
      </c>
      <c r="AO63" s="85" t="s">
        <v>1723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20</v>
      </c>
      <c r="BK63" s="49">
        <v>100</v>
      </c>
      <c r="BL63" s="48">
        <v>20</v>
      </c>
    </row>
    <row r="64" spans="1:64" ht="15">
      <c r="A64" s="64" t="s">
        <v>269</v>
      </c>
      <c r="B64" s="64" t="s">
        <v>336</v>
      </c>
      <c r="C64" s="65" t="s">
        <v>5651</v>
      </c>
      <c r="D64" s="66">
        <v>3</v>
      </c>
      <c r="E64" s="67" t="s">
        <v>132</v>
      </c>
      <c r="F64" s="68">
        <v>35</v>
      </c>
      <c r="G64" s="65"/>
      <c r="H64" s="69"/>
      <c r="I64" s="70"/>
      <c r="J64" s="70"/>
      <c r="K64" s="34" t="s">
        <v>65</v>
      </c>
      <c r="L64" s="77">
        <v>64</v>
      </c>
      <c r="M64" s="77"/>
      <c r="N64" s="72"/>
      <c r="O64" s="79" t="s">
        <v>544</v>
      </c>
      <c r="P64" s="81">
        <v>43503.63761574074</v>
      </c>
      <c r="Q64" s="79" t="s">
        <v>558</v>
      </c>
      <c r="R64" s="79"/>
      <c r="S64" s="79"/>
      <c r="T64" s="79"/>
      <c r="U64" s="79"/>
      <c r="V64" s="83" t="s">
        <v>1042</v>
      </c>
      <c r="W64" s="81">
        <v>43503.63761574074</v>
      </c>
      <c r="X64" s="83" t="s">
        <v>1288</v>
      </c>
      <c r="Y64" s="79"/>
      <c r="Z64" s="79"/>
      <c r="AA64" s="85" t="s">
        <v>1653</v>
      </c>
      <c r="AB64" s="79"/>
      <c r="AC64" s="79" t="b">
        <v>0</v>
      </c>
      <c r="AD64" s="79">
        <v>0</v>
      </c>
      <c r="AE64" s="85" t="s">
        <v>1963</v>
      </c>
      <c r="AF64" s="79" t="b">
        <v>1</v>
      </c>
      <c r="AG64" s="79" t="s">
        <v>1973</v>
      </c>
      <c r="AH64" s="79"/>
      <c r="AI64" s="85" t="s">
        <v>1983</v>
      </c>
      <c r="AJ64" s="79" t="b">
        <v>0</v>
      </c>
      <c r="AK64" s="79">
        <v>86</v>
      </c>
      <c r="AL64" s="85" t="s">
        <v>1723</v>
      </c>
      <c r="AM64" s="79" t="s">
        <v>2002</v>
      </c>
      <c r="AN64" s="79" t="b">
        <v>0</v>
      </c>
      <c r="AO64" s="85" t="s">
        <v>1723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20</v>
      </c>
      <c r="BK64" s="49">
        <v>100</v>
      </c>
      <c r="BL64" s="48">
        <v>20</v>
      </c>
    </row>
    <row r="65" spans="1:64" ht="15">
      <c r="A65" s="64" t="s">
        <v>270</v>
      </c>
      <c r="B65" s="64" t="s">
        <v>336</v>
      </c>
      <c r="C65" s="65" t="s">
        <v>5651</v>
      </c>
      <c r="D65" s="66">
        <v>3</v>
      </c>
      <c r="E65" s="67" t="s">
        <v>132</v>
      </c>
      <c r="F65" s="68">
        <v>35</v>
      </c>
      <c r="G65" s="65"/>
      <c r="H65" s="69"/>
      <c r="I65" s="70"/>
      <c r="J65" s="70"/>
      <c r="K65" s="34" t="s">
        <v>65</v>
      </c>
      <c r="L65" s="77">
        <v>65</v>
      </c>
      <c r="M65" s="77"/>
      <c r="N65" s="72"/>
      <c r="O65" s="79" t="s">
        <v>544</v>
      </c>
      <c r="P65" s="81">
        <v>43503.63946759259</v>
      </c>
      <c r="Q65" s="79" t="s">
        <v>558</v>
      </c>
      <c r="R65" s="79"/>
      <c r="S65" s="79"/>
      <c r="T65" s="79"/>
      <c r="U65" s="79"/>
      <c r="V65" s="83" t="s">
        <v>1043</v>
      </c>
      <c r="W65" s="81">
        <v>43503.63946759259</v>
      </c>
      <c r="X65" s="83" t="s">
        <v>1289</v>
      </c>
      <c r="Y65" s="79"/>
      <c r="Z65" s="79"/>
      <c r="AA65" s="85" t="s">
        <v>1654</v>
      </c>
      <c r="AB65" s="79"/>
      <c r="AC65" s="79" t="b">
        <v>0</v>
      </c>
      <c r="AD65" s="79">
        <v>0</v>
      </c>
      <c r="AE65" s="85" t="s">
        <v>1963</v>
      </c>
      <c r="AF65" s="79" t="b">
        <v>1</v>
      </c>
      <c r="AG65" s="79" t="s">
        <v>1973</v>
      </c>
      <c r="AH65" s="79"/>
      <c r="AI65" s="85" t="s">
        <v>1983</v>
      </c>
      <c r="AJ65" s="79" t="b">
        <v>0</v>
      </c>
      <c r="AK65" s="79">
        <v>86</v>
      </c>
      <c r="AL65" s="85" t="s">
        <v>1723</v>
      </c>
      <c r="AM65" s="79" t="s">
        <v>1999</v>
      </c>
      <c r="AN65" s="79" t="b">
        <v>0</v>
      </c>
      <c r="AO65" s="85" t="s">
        <v>1723</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20</v>
      </c>
      <c r="BK65" s="49">
        <v>100</v>
      </c>
      <c r="BL65" s="48">
        <v>20</v>
      </c>
    </row>
    <row r="66" spans="1:64" ht="15">
      <c r="A66" s="64" t="s">
        <v>271</v>
      </c>
      <c r="B66" s="64" t="s">
        <v>336</v>
      </c>
      <c r="C66" s="65" t="s">
        <v>5651</v>
      </c>
      <c r="D66" s="66">
        <v>3</v>
      </c>
      <c r="E66" s="67" t="s">
        <v>132</v>
      </c>
      <c r="F66" s="68">
        <v>35</v>
      </c>
      <c r="G66" s="65"/>
      <c r="H66" s="69"/>
      <c r="I66" s="70"/>
      <c r="J66" s="70"/>
      <c r="K66" s="34" t="s">
        <v>65</v>
      </c>
      <c r="L66" s="77">
        <v>66</v>
      </c>
      <c r="M66" s="77"/>
      <c r="N66" s="72"/>
      <c r="O66" s="79" t="s">
        <v>544</v>
      </c>
      <c r="P66" s="81">
        <v>43503.64119212963</v>
      </c>
      <c r="Q66" s="79" t="s">
        <v>558</v>
      </c>
      <c r="R66" s="79"/>
      <c r="S66" s="79"/>
      <c r="T66" s="79"/>
      <c r="U66" s="79"/>
      <c r="V66" s="83" t="s">
        <v>1044</v>
      </c>
      <c r="W66" s="81">
        <v>43503.64119212963</v>
      </c>
      <c r="X66" s="83" t="s">
        <v>1290</v>
      </c>
      <c r="Y66" s="79"/>
      <c r="Z66" s="79"/>
      <c r="AA66" s="85" t="s">
        <v>1655</v>
      </c>
      <c r="AB66" s="79"/>
      <c r="AC66" s="79" t="b">
        <v>0</v>
      </c>
      <c r="AD66" s="79">
        <v>0</v>
      </c>
      <c r="AE66" s="85" t="s">
        <v>1963</v>
      </c>
      <c r="AF66" s="79" t="b">
        <v>1</v>
      </c>
      <c r="AG66" s="79" t="s">
        <v>1973</v>
      </c>
      <c r="AH66" s="79"/>
      <c r="AI66" s="85" t="s">
        <v>1983</v>
      </c>
      <c r="AJ66" s="79" t="b">
        <v>0</v>
      </c>
      <c r="AK66" s="79">
        <v>86</v>
      </c>
      <c r="AL66" s="85" t="s">
        <v>1723</v>
      </c>
      <c r="AM66" s="79" t="s">
        <v>2000</v>
      </c>
      <c r="AN66" s="79" t="b">
        <v>0</v>
      </c>
      <c r="AO66" s="85" t="s">
        <v>1723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20</v>
      </c>
      <c r="BK66" s="49">
        <v>100</v>
      </c>
      <c r="BL66" s="48">
        <v>20</v>
      </c>
    </row>
    <row r="67" spans="1:64" ht="15">
      <c r="A67" s="64" t="s">
        <v>272</v>
      </c>
      <c r="B67" s="64" t="s">
        <v>336</v>
      </c>
      <c r="C67" s="65" t="s">
        <v>5651</v>
      </c>
      <c r="D67" s="66">
        <v>3</v>
      </c>
      <c r="E67" s="67" t="s">
        <v>132</v>
      </c>
      <c r="F67" s="68">
        <v>35</v>
      </c>
      <c r="G67" s="65"/>
      <c r="H67" s="69"/>
      <c r="I67" s="70"/>
      <c r="J67" s="70"/>
      <c r="K67" s="34" t="s">
        <v>65</v>
      </c>
      <c r="L67" s="77">
        <v>67</v>
      </c>
      <c r="M67" s="77"/>
      <c r="N67" s="72"/>
      <c r="O67" s="79" t="s">
        <v>544</v>
      </c>
      <c r="P67" s="81">
        <v>43503.649513888886</v>
      </c>
      <c r="Q67" s="79" t="s">
        <v>558</v>
      </c>
      <c r="R67" s="79"/>
      <c r="S67" s="79"/>
      <c r="T67" s="79"/>
      <c r="U67" s="79"/>
      <c r="V67" s="83" t="s">
        <v>1045</v>
      </c>
      <c r="W67" s="81">
        <v>43503.649513888886</v>
      </c>
      <c r="X67" s="83" t="s">
        <v>1291</v>
      </c>
      <c r="Y67" s="79"/>
      <c r="Z67" s="79"/>
      <c r="AA67" s="85" t="s">
        <v>1656</v>
      </c>
      <c r="AB67" s="79"/>
      <c r="AC67" s="79" t="b">
        <v>0</v>
      </c>
      <c r="AD67" s="79">
        <v>0</v>
      </c>
      <c r="AE67" s="85" t="s">
        <v>1963</v>
      </c>
      <c r="AF67" s="79" t="b">
        <v>1</v>
      </c>
      <c r="AG67" s="79" t="s">
        <v>1973</v>
      </c>
      <c r="AH67" s="79"/>
      <c r="AI67" s="85" t="s">
        <v>1983</v>
      </c>
      <c r="AJ67" s="79" t="b">
        <v>0</v>
      </c>
      <c r="AK67" s="79">
        <v>86</v>
      </c>
      <c r="AL67" s="85" t="s">
        <v>1723</v>
      </c>
      <c r="AM67" s="79" t="s">
        <v>2002</v>
      </c>
      <c r="AN67" s="79" t="b">
        <v>0</v>
      </c>
      <c r="AO67" s="85" t="s">
        <v>1723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20</v>
      </c>
      <c r="BK67" s="49">
        <v>100</v>
      </c>
      <c r="BL67" s="48">
        <v>20</v>
      </c>
    </row>
    <row r="68" spans="1:64" ht="15">
      <c r="A68" s="64" t="s">
        <v>273</v>
      </c>
      <c r="B68" s="64" t="s">
        <v>336</v>
      </c>
      <c r="C68" s="65" t="s">
        <v>5651</v>
      </c>
      <c r="D68" s="66">
        <v>3</v>
      </c>
      <c r="E68" s="67" t="s">
        <v>132</v>
      </c>
      <c r="F68" s="68">
        <v>35</v>
      </c>
      <c r="G68" s="65"/>
      <c r="H68" s="69"/>
      <c r="I68" s="70"/>
      <c r="J68" s="70"/>
      <c r="K68" s="34" t="s">
        <v>65</v>
      </c>
      <c r="L68" s="77">
        <v>68</v>
      </c>
      <c r="M68" s="77"/>
      <c r="N68" s="72"/>
      <c r="O68" s="79" t="s">
        <v>544</v>
      </c>
      <c r="P68" s="81">
        <v>43503.651724537034</v>
      </c>
      <c r="Q68" s="79" t="s">
        <v>558</v>
      </c>
      <c r="R68" s="79"/>
      <c r="S68" s="79"/>
      <c r="T68" s="79"/>
      <c r="U68" s="79"/>
      <c r="V68" s="83" t="s">
        <v>1046</v>
      </c>
      <c r="W68" s="81">
        <v>43503.651724537034</v>
      </c>
      <c r="X68" s="83" t="s">
        <v>1292</v>
      </c>
      <c r="Y68" s="79"/>
      <c r="Z68" s="79"/>
      <c r="AA68" s="85" t="s">
        <v>1657</v>
      </c>
      <c r="AB68" s="79"/>
      <c r="AC68" s="79" t="b">
        <v>0</v>
      </c>
      <c r="AD68" s="79">
        <v>0</v>
      </c>
      <c r="AE68" s="85" t="s">
        <v>1963</v>
      </c>
      <c r="AF68" s="79" t="b">
        <v>1</v>
      </c>
      <c r="AG68" s="79" t="s">
        <v>1973</v>
      </c>
      <c r="AH68" s="79"/>
      <c r="AI68" s="85" t="s">
        <v>1983</v>
      </c>
      <c r="AJ68" s="79" t="b">
        <v>0</v>
      </c>
      <c r="AK68" s="79">
        <v>86</v>
      </c>
      <c r="AL68" s="85" t="s">
        <v>1723</v>
      </c>
      <c r="AM68" s="79" t="s">
        <v>2002</v>
      </c>
      <c r="AN68" s="79" t="b">
        <v>0</v>
      </c>
      <c r="AO68" s="85" t="s">
        <v>1723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20</v>
      </c>
      <c r="BK68" s="49">
        <v>100</v>
      </c>
      <c r="BL68" s="48">
        <v>20</v>
      </c>
    </row>
    <row r="69" spans="1:64" ht="15">
      <c r="A69" s="64" t="s">
        <v>274</v>
      </c>
      <c r="B69" s="64" t="s">
        <v>336</v>
      </c>
      <c r="C69" s="65" t="s">
        <v>5651</v>
      </c>
      <c r="D69" s="66">
        <v>3</v>
      </c>
      <c r="E69" s="67" t="s">
        <v>132</v>
      </c>
      <c r="F69" s="68">
        <v>35</v>
      </c>
      <c r="G69" s="65"/>
      <c r="H69" s="69"/>
      <c r="I69" s="70"/>
      <c r="J69" s="70"/>
      <c r="K69" s="34" t="s">
        <v>65</v>
      </c>
      <c r="L69" s="77">
        <v>69</v>
      </c>
      <c r="M69" s="77"/>
      <c r="N69" s="72"/>
      <c r="O69" s="79" t="s">
        <v>544</v>
      </c>
      <c r="P69" s="81">
        <v>43503.66585648148</v>
      </c>
      <c r="Q69" s="79" t="s">
        <v>558</v>
      </c>
      <c r="R69" s="79"/>
      <c r="S69" s="79"/>
      <c r="T69" s="79"/>
      <c r="U69" s="79"/>
      <c r="V69" s="83" t="s">
        <v>1047</v>
      </c>
      <c r="W69" s="81">
        <v>43503.66585648148</v>
      </c>
      <c r="X69" s="83" t="s">
        <v>1293</v>
      </c>
      <c r="Y69" s="79"/>
      <c r="Z69" s="79"/>
      <c r="AA69" s="85" t="s">
        <v>1658</v>
      </c>
      <c r="AB69" s="79"/>
      <c r="AC69" s="79" t="b">
        <v>0</v>
      </c>
      <c r="AD69" s="79">
        <v>0</v>
      </c>
      <c r="AE69" s="85" t="s">
        <v>1963</v>
      </c>
      <c r="AF69" s="79" t="b">
        <v>1</v>
      </c>
      <c r="AG69" s="79" t="s">
        <v>1973</v>
      </c>
      <c r="AH69" s="79"/>
      <c r="AI69" s="85" t="s">
        <v>1983</v>
      </c>
      <c r="AJ69" s="79" t="b">
        <v>0</v>
      </c>
      <c r="AK69" s="79">
        <v>86</v>
      </c>
      <c r="AL69" s="85" t="s">
        <v>1723</v>
      </c>
      <c r="AM69" s="79" t="s">
        <v>1999</v>
      </c>
      <c r="AN69" s="79" t="b">
        <v>0</v>
      </c>
      <c r="AO69" s="85" t="s">
        <v>1723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275</v>
      </c>
      <c r="B70" s="64" t="s">
        <v>336</v>
      </c>
      <c r="C70" s="65" t="s">
        <v>5651</v>
      </c>
      <c r="D70" s="66">
        <v>3</v>
      </c>
      <c r="E70" s="67" t="s">
        <v>132</v>
      </c>
      <c r="F70" s="68">
        <v>35</v>
      </c>
      <c r="G70" s="65"/>
      <c r="H70" s="69"/>
      <c r="I70" s="70"/>
      <c r="J70" s="70"/>
      <c r="K70" s="34" t="s">
        <v>65</v>
      </c>
      <c r="L70" s="77">
        <v>70</v>
      </c>
      <c r="M70" s="77"/>
      <c r="N70" s="72"/>
      <c r="O70" s="79" t="s">
        <v>544</v>
      </c>
      <c r="P70" s="81">
        <v>43503.67565972222</v>
      </c>
      <c r="Q70" s="79" t="s">
        <v>558</v>
      </c>
      <c r="R70" s="79"/>
      <c r="S70" s="79"/>
      <c r="T70" s="79"/>
      <c r="U70" s="79"/>
      <c r="V70" s="83" t="s">
        <v>1048</v>
      </c>
      <c r="W70" s="81">
        <v>43503.67565972222</v>
      </c>
      <c r="X70" s="83" t="s">
        <v>1294</v>
      </c>
      <c r="Y70" s="79"/>
      <c r="Z70" s="79"/>
      <c r="AA70" s="85" t="s">
        <v>1659</v>
      </c>
      <c r="AB70" s="79"/>
      <c r="AC70" s="79" t="b">
        <v>0</v>
      </c>
      <c r="AD70" s="79">
        <v>0</v>
      </c>
      <c r="AE70" s="85" t="s">
        <v>1963</v>
      </c>
      <c r="AF70" s="79" t="b">
        <v>1</v>
      </c>
      <c r="AG70" s="79" t="s">
        <v>1973</v>
      </c>
      <c r="AH70" s="79"/>
      <c r="AI70" s="85" t="s">
        <v>1983</v>
      </c>
      <c r="AJ70" s="79" t="b">
        <v>0</v>
      </c>
      <c r="AK70" s="79">
        <v>86</v>
      </c>
      <c r="AL70" s="85" t="s">
        <v>1723</v>
      </c>
      <c r="AM70" s="79" t="s">
        <v>2000</v>
      </c>
      <c r="AN70" s="79" t="b">
        <v>0</v>
      </c>
      <c r="AO70" s="85" t="s">
        <v>1723</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20</v>
      </c>
      <c r="BK70" s="49">
        <v>100</v>
      </c>
      <c r="BL70" s="48">
        <v>20</v>
      </c>
    </row>
    <row r="71" spans="1:64" ht="15">
      <c r="A71" s="64" t="s">
        <v>276</v>
      </c>
      <c r="B71" s="64" t="s">
        <v>336</v>
      </c>
      <c r="C71" s="65" t="s">
        <v>5651</v>
      </c>
      <c r="D71" s="66">
        <v>3</v>
      </c>
      <c r="E71" s="67" t="s">
        <v>132</v>
      </c>
      <c r="F71" s="68">
        <v>35</v>
      </c>
      <c r="G71" s="65"/>
      <c r="H71" s="69"/>
      <c r="I71" s="70"/>
      <c r="J71" s="70"/>
      <c r="K71" s="34" t="s">
        <v>65</v>
      </c>
      <c r="L71" s="77">
        <v>71</v>
      </c>
      <c r="M71" s="77"/>
      <c r="N71" s="72"/>
      <c r="O71" s="79" t="s">
        <v>544</v>
      </c>
      <c r="P71" s="81">
        <v>43503.6853587963</v>
      </c>
      <c r="Q71" s="79" t="s">
        <v>558</v>
      </c>
      <c r="R71" s="79"/>
      <c r="S71" s="79"/>
      <c r="T71" s="79"/>
      <c r="U71" s="79"/>
      <c r="V71" s="83" t="s">
        <v>1049</v>
      </c>
      <c r="W71" s="81">
        <v>43503.6853587963</v>
      </c>
      <c r="X71" s="83" t="s">
        <v>1295</v>
      </c>
      <c r="Y71" s="79"/>
      <c r="Z71" s="79"/>
      <c r="AA71" s="85" t="s">
        <v>1660</v>
      </c>
      <c r="AB71" s="79"/>
      <c r="AC71" s="79" t="b">
        <v>0</v>
      </c>
      <c r="AD71" s="79">
        <v>0</v>
      </c>
      <c r="AE71" s="85" t="s">
        <v>1963</v>
      </c>
      <c r="AF71" s="79" t="b">
        <v>1</v>
      </c>
      <c r="AG71" s="79" t="s">
        <v>1973</v>
      </c>
      <c r="AH71" s="79"/>
      <c r="AI71" s="85" t="s">
        <v>1983</v>
      </c>
      <c r="AJ71" s="79" t="b">
        <v>0</v>
      </c>
      <c r="AK71" s="79">
        <v>86</v>
      </c>
      <c r="AL71" s="85" t="s">
        <v>1723</v>
      </c>
      <c r="AM71" s="79" t="s">
        <v>2002</v>
      </c>
      <c r="AN71" s="79" t="b">
        <v>0</v>
      </c>
      <c r="AO71" s="85" t="s">
        <v>1723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20</v>
      </c>
      <c r="BK71" s="49">
        <v>100</v>
      </c>
      <c r="BL71" s="48">
        <v>20</v>
      </c>
    </row>
    <row r="72" spans="1:64" ht="15">
      <c r="A72" s="64" t="s">
        <v>277</v>
      </c>
      <c r="B72" s="64" t="s">
        <v>336</v>
      </c>
      <c r="C72" s="65" t="s">
        <v>5651</v>
      </c>
      <c r="D72" s="66">
        <v>3</v>
      </c>
      <c r="E72" s="67" t="s">
        <v>132</v>
      </c>
      <c r="F72" s="68">
        <v>35</v>
      </c>
      <c r="G72" s="65"/>
      <c r="H72" s="69"/>
      <c r="I72" s="70"/>
      <c r="J72" s="70"/>
      <c r="K72" s="34" t="s">
        <v>65</v>
      </c>
      <c r="L72" s="77">
        <v>72</v>
      </c>
      <c r="M72" s="77"/>
      <c r="N72" s="72"/>
      <c r="O72" s="79" t="s">
        <v>544</v>
      </c>
      <c r="P72" s="81">
        <v>43503.6919212963</v>
      </c>
      <c r="Q72" s="79" t="s">
        <v>558</v>
      </c>
      <c r="R72" s="79"/>
      <c r="S72" s="79"/>
      <c r="T72" s="79"/>
      <c r="U72" s="79"/>
      <c r="V72" s="83" t="s">
        <v>1050</v>
      </c>
      <c r="W72" s="81">
        <v>43503.6919212963</v>
      </c>
      <c r="X72" s="83" t="s">
        <v>1296</v>
      </c>
      <c r="Y72" s="79"/>
      <c r="Z72" s="79"/>
      <c r="AA72" s="85" t="s">
        <v>1661</v>
      </c>
      <c r="AB72" s="79"/>
      <c r="AC72" s="79" t="b">
        <v>0</v>
      </c>
      <c r="AD72" s="79">
        <v>0</v>
      </c>
      <c r="AE72" s="85" t="s">
        <v>1963</v>
      </c>
      <c r="AF72" s="79" t="b">
        <v>1</v>
      </c>
      <c r="AG72" s="79" t="s">
        <v>1973</v>
      </c>
      <c r="AH72" s="79"/>
      <c r="AI72" s="85" t="s">
        <v>1983</v>
      </c>
      <c r="AJ72" s="79" t="b">
        <v>0</v>
      </c>
      <c r="AK72" s="79">
        <v>86</v>
      </c>
      <c r="AL72" s="85" t="s">
        <v>1723</v>
      </c>
      <c r="AM72" s="79" t="s">
        <v>1999</v>
      </c>
      <c r="AN72" s="79" t="b">
        <v>0</v>
      </c>
      <c r="AO72" s="85" t="s">
        <v>1723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20</v>
      </c>
      <c r="BK72" s="49">
        <v>100</v>
      </c>
      <c r="BL72" s="48">
        <v>20</v>
      </c>
    </row>
    <row r="73" spans="1:64" ht="15">
      <c r="A73" s="64" t="s">
        <v>278</v>
      </c>
      <c r="B73" s="64" t="s">
        <v>336</v>
      </c>
      <c r="C73" s="65" t="s">
        <v>5651</v>
      </c>
      <c r="D73" s="66">
        <v>3</v>
      </c>
      <c r="E73" s="67" t="s">
        <v>132</v>
      </c>
      <c r="F73" s="68">
        <v>35</v>
      </c>
      <c r="G73" s="65"/>
      <c r="H73" s="69"/>
      <c r="I73" s="70"/>
      <c r="J73" s="70"/>
      <c r="K73" s="34" t="s">
        <v>65</v>
      </c>
      <c r="L73" s="77">
        <v>73</v>
      </c>
      <c r="M73" s="77"/>
      <c r="N73" s="72"/>
      <c r="O73" s="79" t="s">
        <v>544</v>
      </c>
      <c r="P73" s="81">
        <v>43503.696597222224</v>
      </c>
      <c r="Q73" s="79" t="s">
        <v>558</v>
      </c>
      <c r="R73" s="79"/>
      <c r="S73" s="79"/>
      <c r="T73" s="79"/>
      <c r="U73" s="79"/>
      <c r="V73" s="83" t="s">
        <v>1051</v>
      </c>
      <c r="W73" s="81">
        <v>43503.696597222224</v>
      </c>
      <c r="X73" s="83" t="s">
        <v>1297</v>
      </c>
      <c r="Y73" s="79"/>
      <c r="Z73" s="79"/>
      <c r="AA73" s="85" t="s">
        <v>1662</v>
      </c>
      <c r="AB73" s="79"/>
      <c r="AC73" s="79" t="b">
        <v>0</v>
      </c>
      <c r="AD73" s="79">
        <v>0</v>
      </c>
      <c r="AE73" s="85" t="s">
        <v>1963</v>
      </c>
      <c r="AF73" s="79" t="b">
        <v>1</v>
      </c>
      <c r="AG73" s="79" t="s">
        <v>1973</v>
      </c>
      <c r="AH73" s="79"/>
      <c r="AI73" s="85" t="s">
        <v>1983</v>
      </c>
      <c r="AJ73" s="79" t="b">
        <v>0</v>
      </c>
      <c r="AK73" s="79">
        <v>86</v>
      </c>
      <c r="AL73" s="85" t="s">
        <v>1723</v>
      </c>
      <c r="AM73" s="79" t="s">
        <v>1999</v>
      </c>
      <c r="AN73" s="79" t="b">
        <v>0</v>
      </c>
      <c r="AO73" s="85" t="s">
        <v>1723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20</v>
      </c>
      <c r="BK73" s="49">
        <v>100</v>
      </c>
      <c r="BL73" s="48">
        <v>20</v>
      </c>
    </row>
    <row r="74" spans="1:64" ht="15">
      <c r="A74" s="64" t="s">
        <v>279</v>
      </c>
      <c r="B74" s="64" t="s">
        <v>336</v>
      </c>
      <c r="C74" s="65" t="s">
        <v>5651</v>
      </c>
      <c r="D74" s="66">
        <v>3</v>
      </c>
      <c r="E74" s="67" t="s">
        <v>132</v>
      </c>
      <c r="F74" s="68">
        <v>35</v>
      </c>
      <c r="G74" s="65"/>
      <c r="H74" s="69"/>
      <c r="I74" s="70"/>
      <c r="J74" s="70"/>
      <c r="K74" s="34" t="s">
        <v>65</v>
      </c>
      <c r="L74" s="77">
        <v>74</v>
      </c>
      <c r="M74" s="77"/>
      <c r="N74" s="72"/>
      <c r="O74" s="79" t="s">
        <v>544</v>
      </c>
      <c r="P74" s="81">
        <v>43503.71451388889</v>
      </c>
      <c r="Q74" s="79" t="s">
        <v>558</v>
      </c>
      <c r="R74" s="79"/>
      <c r="S74" s="79"/>
      <c r="T74" s="79"/>
      <c r="U74" s="79"/>
      <c r="V74" s="83" t="s">
        <v>1052</v>
      </c>
      <c r="W74" s="81">
        <v>43503.71451388889</v>
      </c>
      <c r="X74" s="83" t="s">
        <v>1298</v>
      </c>
      <c r="Y74" s="79"/>
      <c r="Z74" s="79"/>
      <c r="AA74" s="85" t="s">
        <v>1663</v>
      </c>
      <c r="AB74" s="79"/>
      <c r="AC74" s="79" t="b">
        <v>0</v>
      </c>
      <c r="AD74" s="79">
        <v>0</v>
      </c>
      <c r="AE74" s="85" t="s">
        <v>1963</v>
      </c>
      <c r="AF74" s="79" t="b">
        <v>1</v>
      </c>
      <c r="AG74" s="79" t="s">
        <v>1973</v>
      </c>
      <c r="AH74" s="79"/>
      <c r="AI74" s="85" t="s">
        <v>1983</v>
      </c>
      <c r="AJ74" s="79" t="b">
        <v>0</v>
      </c>
      <c r="AK74" s="79">
        <v>86</v>
      </c>
      <c r="AL74" s="85" t="s">
        <v>1723</v>
      </c>
      <c r="AM74" s="79" t="s">
        <v>2000</v>
      </c>
      <c r="AN74" s="79" t="b">
        <v>0</v>
      </c>
      <c r="AO74" s="85" t="s">
        <v>1723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20</v>
      </c>
      <c r="BK74" s="49">
        <v>100</v>
      </c>
      <c r="BL74" s="48">
        <v>20</v>
      </c>
    </row>
    <row r="75" spans="1:64" ht="15">
      <c r="A75" s="64" t="s">
        <v>280</v>
      </c>
      <c r="B75" s="64" t="s">
        <v>493</v>
      </c>
      <c r="C75" s="65" t="s">
        <v>5651</v>
      </c>
      <c r="D75" s="66">
        <v>3</v>
      </c>
      <c r="E75" s="67" t="s">
        <v>132</v>
      </c>
      <c r="F75" s="68">
        <v>35</v>
      </c>
      <c r="G75" s="65"/>
      <c r="H75" s="69"/>
      <c r="I75" s="70"/>
      <c r="J75" s="70"/>
      <c r="K75" s="34" t="s">
        <v>65</v>
      </c>
      <c r="L75" s="77">
        <v>75</v>
      </c>
      <c r="M75" s="77"/>
      <c r="N75" s="72"/>
      <c r="O75" s="79" t="s">
        <v>544</v>
      </c>
      <c r="P75" s="81">
        <v>43503.71238425926</v>
      </c>
      <c r="Q75" s="79" t="s">
        <v>560</v>
      </c>
      <c r="R75" s="83" t="s">
        <v>750</v>
      </c>
      <c r="S75" s="79" t="s">
        <v>809</v>
      </c>
      <c r="T75" s="79" t="s">
        <v>841</v>
      </c>
      <c r="U75" s="79"/>
      <c r="V75" s="83" t="s">
        <v>1053</v>
      </c>
      <c r="W75" s="81">
        <v>43503.71238425926</v>
      </c>
      <c r="X75" s="83" t="s">
        <v>1299</v>
      </c>
      <c r="Y75" s="79"/>
      <c r="Z75" s="79"/>
      <c r="AA75" s="85" t="s">
        <v>1664</v>
      </c>
      <c r="AB75" s="79"/>
      <c r="AC75" s="79" t="b">
        <v>0</v>
      </c>
      <c r="AD75" s="79">
        <v>0</v>
      </c>
      <c r="AE75" s="85" t="s">
        <v>1963</v>
      </c>
      <c r="AF75" s="79" t="b">
        <v>0</v>
      </c>
      <c r="AG75" s="79" t="s">
        <v>1973</v>
      </c>
      <c r="AH75" s="79"/>
      <c r="AI75" s="85" t="s">
        <v>1963</v>
      </c>
      <c r="AJ75" s="79" t="b">
        <v>0</v>
      </c>
      <c r="AK75" s="79">
        <v>1</v>
      </c>
      <c r="AL75" s="85" t="s">
        <v>1963</v>
      </c>
      <c r="AM75" s="79" t="s">
        <v>1999</v>
      </c>
      <c r="AN75" s="79" t="b">
        <v>0</v>
      </c>
      <c r="AO75" s="85" t="s">
        <v>1664</v>
      </c>
      <c r="AP75" s="79" t="s">
        <v>176</v>
      </c>
      <c r="AQ75" s="79">
        <v>0</v>
      </c>
      <c r="AR75" s="79">
        <v>0</v>
      </c>
      <c r="AS75" s="79"/>
      <c r="AT75" s="79"/>
      <c r="AU75" s="79"/>
      <c r="AV75" s="79"/>
      <c r="AW75" s="79"/>
      <c r="AX75" s="79"/>
      <c r="AY75" s="79"/>
      <c r="AZ75" s="79"/>
      <c r="BA75">
        <v>1</v>
      </c>
      <c r="BB75" s="78" t="str">
        <f>REPLACE(INDEX(GroupVertices[Group],MATCH(Edges[[#This Row],[Vertex 1]],GroupVertices[Vertex],0)),1,1,"")</f>
        <v>14</v>
      </c>
      <c r="BC75" s="78" t="str">
        <f>REPLACE(INDEX(GroupVertices[Group],MATCH(Edges[[#This Row],[Vertex 2]],GroupVertices[Vertex],0)),1,1,"")</f>
        <v>14</v>
      </c>
      <c r="BD75" s="48">
        <v>0</v>
      </c>
      <c r="BE75" s="49">
        <v>0</v>
      </c>
      <c r="BF75" s="48">
        <v>0</v>
      </c>
      <c r="BG75" s="49">
        <v>0</v>
      </c>
      <c r="BH75" s="48">
        <v>0</v>
      </c>
      <c r="BI75" s="49">
        <v>0</v>
      </c>
      <c r="BJ75" s="48">
        <v>21</v>
      </c>
      <c r="BK75" s="49">
        <v>100</v>
      </c>
      <c r="BL75" s="48">
        <v>21</v>
      </c>
    </row>
    <row r="76" spans="1:64" ht="15">
      <c r="A76" s="64" t="s">
        <v>281</v>
      </c>
      <c r="B76" s="64" t="s">
        <v>280</v>
      </c>
      <c r="C76" s="65" t="s">
        <v>5651</v>
      </c>
      <c r="D76" s="66">
        <v>3</v>
      </c>
      <c r="E76" s="67" t="s">
        <v>132</v>
      </c>
      <c r="F76" s="68">
        <v>35</v>
      </c>
      <c r="G76" s="65"/>
      <c r="H76" s="69"/>
      <c r="I76" s="70"/>
      <c r="J76" s="70"/>
      <c r="K76" s="34" t="s">
        <v>65</v>
      </c>
      <c r="L76" s="77">
        <v>76</v>
      </c>
      <c r="M76" s="77"/>
      <c r="N76" s="72"/>
      <c r="O76" s="79" t="s">
        <v>544</v>
      </c>
      <c r="P76" s="81">
        <v>43503.71822916667</v>
      </c>
      <c r="Q76" s="79" t="s">
        <v>561</v>
      </c>
      <c r="R76" s="83" t="s">
        <v>750</v>
      </c>
      <c r="S76" s="79" t="s">
        <v>809</v>
      </c>
      <c r="T76" s="79"/>
      <c r="U76" s="79"/>
      <c r="V76" s="83" t="s">
        <v>1054</v>
      </c>
      <c r="W76" s="81">
        <v>43503.71822916667</v>
      </c>
      <c r="X76" s="83" t="s">
        <v>1300</v>
      </c>
      <c r="Y76" s="79"/>
      <c r="Z76" s="79"/>
      <c r="AA76" s="85" t="s">
        <v>1665</v>
      </c>
      <c r="AB76" s="79"/>
      <c r="AC76" s="79" t="b">
        <v>0</v>
      </c>
      <c r="AD76" s="79">
        <v>0</v>
      </c>
      <c r="AE76" s="85" t="s">
        <v>1963</v>
      </c>
      <c r="AF76" s="79" t="b">
        <v>0</v>
      </c>
      <c r="AG76" s="79" t="s">
        <v>1973</v>
      </c>
      <c r="AH76" s="79"/>
      <c r="AI76" s="85" t="s">
        <v>1963</v>
      </c>
      <c r="AJ76" s="79" t="b">
        <v>0</v>
      </c>
      <c r="AK76" s="79">
        <v>1</v>
      </c>
      <c r="AL76" s="85" t="s">
        <v>1664</v>
      </c>
      <c r="AM76" s="79" t="s">
        <v>2006</v>
      </c>
      <c r="AN76" s="79" t="b">
        <v>0</v>
      </c>
      <c r="AO76" s="85" t="s">
        <v>1664</v>
      </c>
      <c r="AP76" s="79" t="s">
        <v>176</v>
      </c>
      <c r="AQ76" s="79">
        <v>0</v>
      </c>
      <c r="AR76" s="79">
        <v>0</v>
      </c>
      <c r="AS76" s="79"/>
      <c r="AT76" s="79"/>
      <c r="AU76" s="79"/>
      <c r="AV76" s="79"/>
      <c r="AW76" s="79"/>
      <c r="AX76" s="79"/>
      <c r="AY76" s="79"/>
      <c r="AZ76" s="79"/>
      <c r="BA76">
        <v>1</v>
      </c>
      <c r="BB76" s="78" t="str">
        <f>REPLACE(INDEX(GroupVertices[Group],MATCH(Edges[[#This Row],[Vertex 1]],GroupVertices[Vertex],0)),1,1,"")</f>
        <v>14</v>
      </c>
      <c r="BC76" s="78" t="str">
        <f>REPLACE(INDEX(GroupVertices[Group],MATCH(Edges[[#This Row],[Vertex 2]],GroupVertices[Vertex],0)),1,1,"")</f>
        <v>14</v>
      </c>
      <c r="BD76" s="48"/>
      <c r="BE76" s="49"/>
      <c r="BF76" s="48"/>
      <c r="BG76" s="49"/>
      <c r="BH76" s="48"/>
      <c r="BI76" s="49"/>
      <c r="BJ76" s="48"/>
      <c r="BK76" s="49"/>
      <c r="BL76" s="48"/>
    </row>
    <row r="77" spans="1:64" ht="15">
      <c r="A77" s="64" t="s">
        <v>281</v>
      </c>
      <c r="B77" s="64" t="s">
        <v>493</v>
      </c>
      <c r="C77" s="65" t="s">
        <v>5651</v>
      </c>
      <c r="D77" s="66">
        <v>3</v>
      </c>
      <c r="E77" s="67" t="s">
        <v>132</v>
      </c>
      <c r="F77" s="68">
        <v>35</v>
      </c>
      <c r="G77" s="65"/>
      <c r="H77" s="69"/>
      <c r="I77" s="70"/>
      <c r="J77" s="70"/>
      <c r="K77" s="34" t="s">
        <v>65</v>
      </c>
      <c r="L77" s="77">
        <v>77</v>
      </c>
      <c r="M77" s="77"/>
      <c r="N77" s="72"/>
      <c r="O77" s="79" t="s">
        <v>544</v>
      </c>
      <c r="P77" s="81">
        <v>43503.71822916667</v>
      </c>
      <c r="Q77" s="79" t="s">
        <v>561</v>
      </c>
      <c r="R77" s="83" t="s">
        <v>750</v>
      </c>
      <c r="S77" s="79" t="s">
        <v>809</v>
      </c>
      <c r="T77" s="79"/>
      <c r="U77" s="79"/>
      <c r="V77" s="83" t="s">
        <v>1054</v>
      </c>
      <c r="W77" s="81">
        <v>43503.71822916667</v>
      </c>
      <c r="X77" s="83" t="s">
        <v>1300</v>
      </c>
      <c r="Y77" s="79"/>
      <c r="Z77" s="79"/>
      <c r="AA77" s="85" t="s">
        <v>1665</v>
      </c>
      <c r="AB77" s="79"/>
      <c r="AC77" s="79" t="b">
        <v>0</v>
      </c>
      <c r="AD77" s="79">
        <v>0</v>
      </c>
      <c r="AE77" s="85" t="s">
        <v>1963</v>
      </c>
      <c r="AF77" s="79" t="b">
        <v>0</v>
      </c>
      <c r="AG77" s="79" t="s">
        <v>1973</v>
      </c>
      <c r="AH77" s="79"/>
      <c r="AI77" s="85" t="s">
        <v>1963</v>
      </c>
      <c r="AJ77" s="79" t="b">
        <v>0</v>
      </c>
      <c r="AK77" s="79">
        <v>1</v>
      </c>
      <c r="AL77" s="85" t="s">
        <v>1664</v>
      </c>
      <c r="AM77" s="79" t="s">
        <v>2006</v>
      </c>
      <c r="AN77" s="79" t="b">
        <v>0</v>
      </c>
      <c r="AO77" s="85" t="s">
        <v>1664</v>
      </c>
      <c r="AP77" s="79" t="s">
        <v>176</v>
      </c>
      <c r="AQ77" s="79">
        <v>0</v>
      </c>
      <c r="AR77" s="79">
        <v>0</v>
      </c>
      <c r="AS77" s="79"/>
      <c r="AT77" s="79"/>
      <c r="AU77" s="79"/>
      <c r="AV77" s="79"/>
      <c r="AW77" s="79"/>
      <c r="AX77" s="79"/>
      <c r="AY77" s="79"/>
      <c r="AZ77" s="79"/>
      <c r="BA77">
        <v>1</v>
      </c>
      <c r="BB77" s="78" t="str">
        <f>REPLACE(INDEX(GroupVertices[Group],MATCH(Edges[[#This Row],[Vertex 1]],GroupVertices[Vertex],0)),1,1,"")</f>
        <v>14</v>
      </c>
      <c r="BC77" s="78" t="str">
        <f>REPLACE(INDEX(GroupVertices[Group],MATCH(Edges[[#This Row],[Vertex 2]],GroupVertices[Vertex],0)),1,1,"")</f>
        <v>14</v>
      </c>
      <c r="BD77" s="48">
        <v>0</v>
      </c>
      <c r="BE77" s="49">
        <v>0</v>
      </c>
      <c r="BF77" s="48">
        <v>0</v>
      </c>
      <c r="BG77" s="49">
        <v>0</v>
      </c>
      <c r="BH77" s="48">
        <v>0</v>
      </c>
      <c r="BI77" s="49">
        <v>0</v>
      </c>
      <c r="BJ77" s="48">
        <v>19</v>
      </c>
      <c r="BK77" s="49">
        <v>100</v>
      </c>
      <c r="BL77" s="48">
        <v>19</v>
      </c>
    </row>
    <row r="78" spans="1:64" ht="15">
      <c r="A78" s="64" t="s">
        <v>282</v>
      </c>
      <c r="B78" s="64" t="s">
        <v>336</v>
      </c>
      <c r="C78" s="65" t="s">
        <v>5651</v>
      </c>
      <c r="D78" s="66">
        <v>3</v>
      </c>
      <c r="E78" s="67" t="s">
        <v>132</v>
      </c>
      <c r="F78" s="68">
        <v>35</v>
      </c>
      <c r="G78" s="65"/>
      <c r="H78" s="69"/>
      <c r="I78" s="70"/>
      <c r="J78" s="70"/>
      <c r="K78" s="34" t="s">
        <v>65</v>
      </c>
      <c r="L78" s="77">
        <v>78</v>
      </c>
      <c r="M78" s="77"/>
      <c r="N78" s="72"/>
      <c r="O78" s="79" t="s">
        <v>544</v>
      </c>
      <c r="P78" s="81">
        <v>43503.721550925926</v>
      </c>
      <c r="Q78" s="79" t="s">
        <v>558</v>
      </c>
      <c r="R78" s="79"/>
      <c r="S78" s="79"/>
      <c r="T78" s="79"/>
      <c r="U78" s="79"/>
      <c r="V78" s="83" t="s">
        <v>1055</v>
      </c>
      <c r="W78" s="81">
        <v>43503.721550925926</v>
      </c>
      <c r="X78" s="83" t="s">
        <v>1301</v>
      </c>
      <c r="Y78" s="79"/>
      <c r="Z78" s="79"/>
      <c r="AA78" s="85" t="s">
        <v>1666</v>
      </c>
      <c r="AB78" s="79"/>
      <c r="AC78" s="79" t="b">
        <v>0</v>
      </c>
      <c r="AD78" s="79">
        <v>0</v>
      </c>
      <c r="AE78" s="85" t="s">
        <v>1963</v>
      </c>
      <c r="AF78" s="79" t="b">
        <v>1</v>
      </c>
      <c r="AG78" s="79" t="s">
        <v>1973</v>
      </c>
      <c r="AH78" s="79"/>
      <c r="AI78" s="85" t="s">
        <v>1983</v>
      </c>
      <c r="AJ78" s="79" t="b">
        <v>0</v>
      </c>
      <c r="AK78" s="79">
        <v>86</v>
      </c>
      <c r="AL78" s="85" t="s">
        <v>1723</v>
      </c>
      <c r="AM78" s="79" t="s">
        <v>2002</v>
      </c>
      <c r="AN78" s="79" t="b">
        <v>0</v>
      </c>
      <c r="AO78" s="85" t="s">
        <v>1723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20</v>
      </c>
      <c r="BK78" s="49">
        <v>100</v>
      </c>
      <c r="BL78" s="48">
        <v>20</v>
      </c>
    </row>
    <row r="79" spans="1:64" ht="15">
      <c r="A79" s="64" t="s">
        <v>283</v>
      </c>
      <c r="B79" s="64" t="s">
        <v>336</v>
      </c>
      <c r="C79" s="65" t="s">
        <v>5651</v>
      </c>
      <c r="D79" s="66">
        <v>3</v>
      </c>
      <c r="E79" s="67" t="s">
        <v>132</v>
      </c>
      <c r="F79" s="68">
        <v>35</v>
      </c>
      <c r="G79" s="65"/>
      <c r="H79" s="69"/>
      <c r="I79" s="70"/>
      <c r="J79" s="70"/>
      <c r="K79" s="34" t="s">
        <v>65</v>
      </c>
      <c r="L79" s="77">
        <v>79</v>
      </c>
      <c r="M79" s="77"/>
      <c r="N79" s="72"/>
      <c r="O79" s="79" t="s">
        <v>544</v>
      </c>
      <c r="P79" s="81">
        <v>43503.73454861111</v>
      </c>
      <c r="Q79" s="79" t="s">
        <v>558</v>
      </c>
      <c r="R79" s="79"/>
      <c r="S79" s="79"/>
      <c r="T79" s="79"/>
      <c r="U79" s="79"/>
      <c r="V79" s="83" t="s">
        <v>1056</v>
      </c>
      <c r="W79" s="81">
        <v>43503.73454861111</v>
      </c>
      <c r="X79" s="83" t="s">
        <v>1302</v>
      </c>
      <c r="Y79" s="79"/>
      <c r="Z79" s="79"/>
      <c r="AA79" s="85" t="s">
        <v>1667</v>
      </c>
      <c r="AB79" s="79"/>
      <c r="AC79" s="79" t="b">
        <v>0</v>
      </c>
      <c r="AD79" s="79">
        <v>0</v>
      </c>
      <c r="AE79" s="85" t="s">
        <v>1963</v>
      </c>
      <c r="AF79" s="79" t="b">
        <v>1</v>
      </c>
      <c r="AG79" s="79" t="s">
        <v>1973</v>
      </c>
      <c r="AH79" s="79"/>
      <c r="AI79" s="85" t="s">
        <v>1983</v>
      </c>
      <c r="AJ79" s="79" t="b">
        <v>0</v>
      </c>
      <c r="AK79" s="79">
        <v>86</v>
      </c>
      <c r="AL79" s="85" t="s">
        <v>1723</v>
      </c>
      <c r="AM79" s="79" t="s">
        <v>1999</v>
      </c>
      <c r="AN79" s="79" t="b">
        <v>0</v>
      </c>
      <c r="AO79" s="85" t="s">
        <v>1723</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20</v>
      </c>
      <c r="BK79" s="49">
        <v>100</v>
      </c>
      <c r="BL79" s="48">
        <v>20</v>
      </c>
    </row>
    <row r="80" spans="1:64" ht="15">
      <c r="A80" s="64" t="s">
        <v>284</v>
      </c>
      <c r="B80" s="64" t="s">
        <v>336</v>
      </c>
      <c r="C80" s="65" t="s">
        <v>5651</v>
      </c>
      <c r="D80" s="66">
        <v>3</v>
      </c>
      <c r="E80" s="67" t="s">
        <v>132</v>
      </c>
      <c r="F80" s="68">
        <v>35</v>
      </c>
      <c r="G80" s="65"/>
      <c r="H80" s="69"/>
      <c r="I80" s="70"/>
      <c r="J80" s="70"/>
      <c r="K80" s="34" t="s">
        <v>65</v>
      </c>
      <c r="L80" s="77">
        <v>80</v>
      </c>
      <c r="M80" s="77"/>
      <c r="N80" s="72"/>
      <c r="O80" s="79" t="s">
        <v>544</v>
      </c>
      <c r="P80" s="81">
        <v>43503.746770833335</v>
      </c>
      <c r="Q80" s="79" t="s">
        <v>558</v>
      </c>
      <c r="R80" s="79"/>
      <c r="S80" s="79"/>
      <c r="T80" s="79"/>
      <c r="U80" s="79"/>
      <c r="V80" s="83" t="s">
        <v>999</v>
      </c>
      <c r="W80" s="81">
        <v>43503.746770833335</v>
      </c>
      <c r="X80" s="83" t="s">
        <v>1303</v>
      </c>
      <c r="Y80" s="79"/>
      <c r="Z80" s="79"/>
      <c r="AA80" s="85" t="s">
        <v>1668</v>
      </c>
      <c r="AB80" s="79"/>
      <c r="AC80" s="79" t="b">
        <v>0</v>
      </c>
      <c r="AD80" s="79">
        <v>0</v>
      </c>
      <c r="AE80" s="85" t="s">
        <v>1963</v>
      </c>
      <c r="AF80" s="79" t="b">
        <v>1</v>
      </c>
      <c r="AG80" s="79" t="s">
        <v>1973</v>
      </c>
      <c r="AH80" s="79"/>
      <c r="AI80" s="85" t="s">
        <v>1983</v>
      </c>
      <c r="AJ80" s="79" t="b">
        <v>0</v>
      </c>
      <c r="AK80" s="79">
        <v>86</v>
      </c>
      <c r="AL80" s="85" t="s">
        <v>1723</v>
      </c>
      <c r="AM80" s="79" t="s">
        <v>2002</v>
      </c>
      <c r="AN80" s="79" t="b">
        <v>0</v>
      </c>
      <c r="AO80" s="85" t="s">
        <v>1723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20</v>
      </c>
      <c r="BK80" s="49">
        <v>100</v>
      </c>
      <c r="BL80" s="48">
        <v>20</v>
      </c>
    </row>
    <row r="81" spans="1:64" ht="15">
      <c r="A81" s="64" t="s">
        <v>285</v>
      </c>
      <c r="B81" s="64" t="s">
        <v>336</v>
      </c>
      <c r="C81" s="65" t="s">
        <v>5651</v>
      </c>
      <c r="D81" s="66">
        <v>3</v>
      </c>
      <c r="E81" s="67" t="s">
        <v>132</v>
      </c>
      <c r="F81" s="68">
        <v>35</v>
      </c>
      <c r="G81" s="65"/>
      <c r="H81" s="69"/>
      <c r="I81" s="70"/>
      <c r="J81" s="70"/>
      <c r="K81" s="34" t="s">
        <v>65</v>
      </c>
      <c r="L81" s="77">
        <v>81</v>
      </c>
      <c r="M81" s="77"/>
      <c r="N81" s="72"/>
      <c r="O81" s="79" t="s">
        <v>544</v>
      </c>
      <c r="P81" s="81">
        <v>43503.74733796297</v>
      </c>
      <c r="Q81" s="79" t="s">
        <v>558</v>
      </c>
      <c r="R81" s="79"/>
      <c r="S81" s="79"/>
      <c r="T81" s="79"/>
      <c r="U81" s="79"/>
      <c r="V81" s="83" t="s">
        <v>999</v>
      </c>
      <c r="W81" s="81">
        <v>43503.74733796297</v>
      </c>
      <c r="X81" s="83" t="s">
        <v>1304</v>
      </c>
      <c r="Y81" s="79"/>
      <c r="Z81" s="79"/>
      <c r="AA81" s="85" t="s">
        <v>1669</v>
      </c>
      <c r="AB81" s="79"/>
      <c r="AC81" s="79" t="b">
        <v>0</v>
      </c>
      <c r="AD81" s="79">
        <v>0</v>
      </c>
      <c r="AE81" s="85" t="s">
        <v>1963</v>
      </c>
      <c r="AF81" s="79" t="b">
        <v>1</v>
      </c>
      <c r="AG81" s="79" t="s">
        <v>1973</v>
      </c>
      <c r="AH81" s="79"/>
      <c r="AI81" s="85" t="s">
        <v>1983</v>
      </c>
      <c r="AJ81" s="79" t="b">
        <v>0</v>
      </c>
      <c r="AK81" s="79">
        <v>86</v>
      </c>
      <c r="AL81" s="85" t="s">
        <v>1723</v>
      </c>
      <c r="AM81" s="79" t="s">
        <v>1999</v>
      </c>
      <c r="AN81" s="79" t="b">
        <v>0</v>
      </c>
      <c r="AO81" s="85" t="s">
        <v>1723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20</v>
      </c>
      <c r="BK81" s="49">
        <v>100</v>
      </c>
      <c r="BL81" s="48">
        <v>20</v>
      </c>
    </row>
    <row r="82" spans="1:64" ht="15">
      <c r="A82" s="64" t="s">
        <v>286</v>
      </c>
      <c r="B82" s="64" t="s">
        <v>287</v>
      </c>
      <c r="C82" s="65" t="s">
        <v>5651</v>
      </c>
      <c r="D82" s="66">
        <v>3</v>
      </c>
      <c r="E82" s="67" t="s">
        <v>132</v>
      </c>
      <c r="F82" s="68">
        <v>35</v>
      </c>
      <c r="G82" s="65"/>
      <c r="H82" s="69"/>
      <c r="I82" s="70"/>
      <c r="J82" s="70"/>
      <c r="K82" s="34" t="s">
        <v>66</v>
      </c>
      <c r="L82" s="77">
        <v>82</v>
      </c>
      <c r="M82" s="77"/>
      <c r="N82" s="72"/>
      <c r="O82" s="79" t="s">
        <v>544</v>
      </c>
      <c r="P82" s="81">
        <v>43503.71199074074</v>
      </c>
      <c r="Q82" s="79" t="s">
        <v>562</v>
      </c>
      <c r="R82" s="79"/>
      <c r="S82" s="79"/>
      <c r="T82" s="79" t="s">
        <v>842</v>
      </c>
      <c r="U82" s="83" t="s">
        <v>927</v>
      </c>
      <c r="V82" s="83" t="s">
        <v>927</v>
      </c>
      <c r="W82" s="81">
        <v>43503.71199074074</v>
      </c>
      <c r="X82" s="83" t="s">
        <v>1305</v>
      </c>
      <c r="Y82" s="79"/>
      <c r="Z82" s="79"/>
      <c r="AA82" s="85" t="s">
        <v>1670</v>
      </c>
      <c r="AB82" s="79"/>
      <c r="AC82" s="79" t="b">
        <v>0</v>
      </c>
      <c r="AD82" s="79">
        <v>6</v>
      </c>
      <c r="AE82" s="85" t="s">
        <v>1963</v>
      </c>
      <c r="AF82" s="79" t="b">
        <v>0</v>
      </c>
      <c r="AG82" s="79" t="s">
        <v>1973</v>
      </c>
      <c r="AH82" s="79"/>
      <c r="AI82" s="85" t="s">
        <v>1963</v>
      </c>
      <c r="AJ82" s="79" t="b">
        <v>0</v>
      </c>
      <c r="AK82" s="79">
        <v>1</v>
      </c>
      <c r="AL82" s="85" t="s">
        <v>1963</v>
      </c>
      <c r="AM82" s="79" t="s">
        <v>1999</v>
      </c>
      <c r="AN82" s="79" t="b">
        <v>0</v>
      </c>
      <c r="AO82" s="85" t="s">
        <v>1670</v>
      </c>
      <c r="AP82" s="79" t="s">
        <v>176</v>
      </c>
      <c r="AQ82" s="79">
        <v>0</v>
      </c>
      <c r="AR82" s="79">
        <v>0</v>
      </c>
      <c r="AS82" s="79" t="s">
        <v>2025</v>
      </c>
      <c r="AT82" s="79" t="s">
        <v>2030</v>
      </c>
      <c r="AU82" s="79" t="s">
        <v>2034</v>
      </c>
      <c r="AV82" s="79" t="s">
        <v>2038</v>
      </c>
      <c r="AW82" s="79" t="s">
        <v>2043</v>
      </c>
      <c r="AX82" s="79" t="s">
        <v>2048</v>
      </c>
      <c r="AY82" s="79" t="s">
        <v>2053</v>
      </c>
      <c r="AZ82" s="83" t="s">
        <v>2054</v>
      </c>
      <c r="BA82">
        <v>1</v>
      </c>
      <c r="BB82" s="78" t="str">
        <f>REPLACE(INDEX(GroupVertices[Group],MATCH(Edges[[#This Row],[Vertex 1]],GroupVertices[Vertex],0)),1,1,"")</f>
        <v>34</v>
      </c>
      <c r="BC82" s="78" t="str">
        <f>REPLACE(INDEX(GroupVertices[Group],MATCH(Edges[[#This Row],[Vertex 2]],GroupVertices[Vertex],0)),1,1,"")</f>
        <v>34</v>
      </c>
      <c r="BD82" s="48">
        <v>1</v>
      </c>
      <c r="BE82" s="49">
        <v>4.3478260869565215</v>
      </c>
      <c r="BF82" s="48">
        <v>0</v>
      </c>
      <c r="BG82" s="49">
        <v>0</v>
      </c>
      <c r="BH82" s="48">
        <v>0</v>
      </c>
      <c r="BI82" s="49">
        <v>0</v>
      </c>
      <c r="BJ82" s="48">
        <v>22</v>
      </c>
      <c r="BK82" s="49">
        <v>95.65217391304348</v>
      </c>
      <c r="BL82" s="48">
        <v>23</v>
      </c>
    </row>
    <row r="83" spans="1:64" ht="15">
      <c r="A83" s="64" t="s">
        <v>287</v>
      </c>
      <c r="B83" s="64" t="s">
        <v>286</v>
      </c>
      <c r="C83" s="65" t="s">
        <v>5651</v>
      </c>
      <c r="D83" s="66">
        <v>3</v>
      </c>
      <c r="E83" s="67" t="s">
        <v>132</v>
      </c>
      <c r="F83" s="68">
        <v>35</v>
      </c>
      <c r="G83" s="65"/>
      <c r="H83" s="69"/>
      <c r="I83" s="70"/>
      <c r="J83" s="70"/>
      <c r="K83" s="34" t="s">
        <v>66</v>
      </c>
      <c r="L83" s="77">
        <v>83</v>
      </c>
      <c r="M83" s="77"/>
      <c r="N83" s="72"/>
      <c r="O83" s="79" t="s">
        <v>544</v>
      </c>
      <c r="P83" s="81">
        <v>43503.75201388889</v>
      </c>
      <c r="Q83" s="79" t="s">
        <v>563</v>
      </c>
      <c r="R83" s="79"/>
      <c r="S83" s="79"/>
      <c r="T83" s="79" t="s">
        <v>842</v>
      </c>
      <c r="U83" s="79"/>
      <c r="V83" s="83" t="s">
        <v>1057</v>
      </c>
      <c r="W83" s="81">
        <v>43503.75201388889</v>
      </c>
      <c r="X83" s="83" t="s">
        <v>1306</v>
      </c>
      <c r="Y83" s="79"/>
      <c r="Z83" s="79"/>
      <c r="AA83" s="85" t="s">
        <v>1671</v>
      </c>
      <c r="AB83" s="79"/>
      <c r="AC83" s="79" t="b">
        <v>0</v>
      </c>
      <c r="AD83" s="79">
        <v>0</v>
      </c>
      <c r="AE83" s="85" t="s">
        <v>1963</v>
      </c>
      <c r="AF83" s="79" t="b">
        <v>0</v>
      </c>
      <c r="AG83" s="79" t="s">
        <v>1973</v>
      </c>
      <c r="AH83" s="79"/>
      <c r="AI83" s="85" t="s">
        <v>1963</v>
      </c>
      <c r="AJ83" s="79" t="b">
        <v>0</v>
      </c>
      <c r="AK83" s="79">
        <v>1</v>
      </c>
      <c r="AL83" s="85" t="s">
        <v>1670</v>
      </c>
      <c r="AM83" s="79" t="s">
        <v>1999</v>
      </c>
      <c r="AN83" s="79" t="b">
        <v>0</v>
      </c>
      <c r="AO83" s="85" t="s">
        <v>1670</v>
      </c>
      <c r="AP83" s="79" t="s">
        <v>176</v>
      </c>
      <c r="AQ83" s="79">
        <v>0</v>
      </c>
      <c r="AR83" s="79">
        <v>0</v>
      </c>
      <c r="AS83" s="79"/>
      <c r="AT83" s="79"/>
      <c r="AU83" s="79"/>
      <c r="AV83" s="79"/>
      <c r="AW83" s="79"/>
      <c r="AX83" s="79"/>
      <c r="AY83" s="79"/>
      <c r="AZ83" s="79"/>
      <c r="BA83">
        <v>1</v>
      </c>
      <c r="BB83" s="78" t="str">
        <f>REPLACE(INDEX(GroupVertices[Group],MATCH(Edges[[#This Row],[Vertex 1]],GroupVertices[Vertex],0)),1,1,"")</f>
        <v>34</v>
      </c>
      <c r="BC83" s="78" t="str">
        <f>REPLACE(INDEX(GroupVertices[Group],MATCH(Edges[[#This Row],[Vertex 2]],GroupVertices[Vertex],0)),1,1,"")</f>
        <v>34</v>
      </c>
      <c r="BD83" s="48">
        <v>1</v>
      </c>
      <c r="BE83" s="49">
        <v>4.761904761904762</v>
      </c>
      <c r="BF83" s="48">
        <v>0</v>
      </c>
      <c r="BG83" s="49">
        <v>0</v>
      </c>
      <c r="BH83" s="48">
        <v>0</v>
      </c>
      <c r="BI83" s="49">
        <v>0</v>
      </c>
      <c r="BJ83" s="48">
        <v>20</v>
      </c>
      <c r="BK83" s="49">
        <v>95.23809523809524</v>
      </c>
      <c r="BL83" s="48">
        <v>21</v>
      </c>
    </row>
    <row r="84" spans="1:64" ht="15">
      <c r="A84" s="64" t="s">
        <v>288</v>
      </c>
      <c r="B84" s="64" t="s">
        <v>336</v>
      </c>
      <c r="C84" s="65" t="s">
        <v>5651</v>
      </c>
      <c r="D84" s="66">
        <v>3</v>
      </c>
      <c r="E84" s="67" t="s">
        <v>132</v>
      </c>
      <c r="F84" s="68">
        <v>35</v>
      </c>
      <c r="G84" s="65"/>
      <c r="H84" s="69"/>
      <c r="I84" s="70"/>
      <c r="J84" s="70"/>
      <c r="K84" s="34" t="s">
        <v>65</v>
      </c>
      <c r="L84" s="77">
        <v>84</v>
      </c>
      <c r="M84" s="77"/>
      <c r="N84" s="72"/>
      <c r="O84" s="79" t="s">
        <v>544</v>
      </c>
      <c r="P84" s="81">
        <v>43503.758576388886</v>
      </c>
      <c r="Q84" s="79" t="s">
        <v>558</v>
      </c>
      <c r="R84" s="79"/>
      <c r="S84" s="79"/>
      <c r="T84" s="79"/>
      <c r="U84" s="79"/>
      <c r="V84" s="83" t="s">
        <v>999</v>
      </c>
      <c r="W84" s="81">
        <v>43503.758576388886</v>
      </c>
      <c r="X84" s="83" t="s">
        <v>1307</v>
      </c>
      <c r="Y84" s="79"/>
      <c r="Z84" s="79"/>
      <c r="AA84" s="85" t="s">
        <v>1672</v>
      </c>
      <c r="AB84" s="79"/>
      <c r="AC84" s="79" t="b">
        <v>0</v>
      </c>
      <c r="AD84" s="79">
        <v>0</v>
      </c>
      <c r="AE84" s="85" t="s">
        <v>1963</v>
      </c>
      <c r="AF84" s="79" t="b">
        <v>1</v>
      </c>
      <c r="AG84" s="79" t="s">
        <v>1973</v>
      </c>
      <c r="AH84" s="79"/>
      <c r="AI84" s="85" t="s">
        <v>1983</v>
      </c>
      <c r="AJ84" s="79" t="b">
        <v>0</v>
      </c>
      <c r="AK84" s="79">
        <v>86</v>
      </c>
      <c r="AL84" s="85" t="s">
        <v>1723</v>
      </c>
      <c r="AM84" s="79" t="s">
        <v>1999</v>
      </c>
      <c r="AN84" s="79" t="b">
        <v>0</v>
      </c>
      <c r="AO84" s="85" t="s">
        <v>1723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20</v>
      </c>
      <c r="BK84" s="49">
        <v>100</v>
      </c>
      <c r="BL84" s="48">
        <v>20</v>
      </c>
    </row>
    <row r="85" spans="1:64" ht="15">
      <c r="A85" s="64" t="s">
        <v>289</v>
      </c>
      <c r="B85" s="64" t="s">
        <v>336</v>
      </c>
      <c r="C85" s="65" t="s">
        <v>5651</v>
      </c>
      <c r="D85" s="66">
        <v>3</v>
      </c>
      <c r="E85" s="67" t="s">
        <v>132</v>
      </c>
      <c r="F85" s="68">
        <v>35</v>
      </c>
      <c r="G85" s="65"/>
      <c r="H85" s="69"/>
      <c r="I85" s="70"/>
      <c r="J85" s="70"/>
      <c r="K85" s="34" t="s">
        <v>65</v>
      </c>
      <c r="L85" s="77">
        <v>85</v>
      </c>
      <c r="M85" s="77"/>
      <c r="N85" s="72"/>
      <c r="O85" s="79" t="s">
        <v>544</v>
      </c>
      <c r="P85" s="81">
        <v>43503.813738425924</v>
      </c>
      <c r="Q85" s="79" t="s">
        <v>558</v>
      </c>
      <c r="R85" s="79"/>
      <c r="S85" s="79"/>
      <c r="T85" s="79"/>
      <c r="U85" s="79"/>
      <c r="V85" s="83" t="s">
        <v>1058</v>
      </c>
      <c r="W85" s="81">
        <v>43503.813738425924</v>
      </c>
      <c r="X85" s="83" t="s">
        <v>1308</v>
      </c>
      <c r="Y85" s="79"/>
      <c r="Z85" s="79"/>
      <c r="AA85" s="85" t="s">
        <v>1673</v>
      </c>
      <c r="AB85" s="79"/>
      <c r="AC85" s="79" t="b">
        <v>0</v>
      </c>
      <c r="AD85" s="79">
        <v>0</v>
      </c>
      <c r="AE85" s="85" t="s">
        <v>1963</v>
      </c>
      <c r="AF85" s="79" t="b">
        <v>1</v>
      </c>
      <c r="AG85" s="79" t="s">
        <v>1973</v>
      </c>
      <c r="AH85" s="79"/>
      <c r="AI85" s="85" t="s">
        <v>1983</v>
      </c>
      <c r="AJ85" s="79" t="b">
        <v>0</v>
      </c>
      <c r="AK85" s="79">
        <v>86</v>
      </c>
      <c r="AL85" s="85" t="s">
        <v>1723</v>
      </c>
      <c r="AM85" s="79" t="s">
        <v>1999</v>
      </c>
      <c r="AN85" s="79" t="b">
        <v>0</v>
      </c>
      <c r="AO85" s="85" t="s">
        <v>1723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20</v>
      </c>
      <c r="BK85" s="49">
        <v>100</v>
      </c>
      <c r="BL85" s="48">
        <v>20</v>
      </c>
    </row>
    <row r="86" spans="1:64" ht="15">
      <c r="A86" s="64" t="s">
        <v>290</v>
      </c>
      <c r="B86" s="64" t="s">
        <v>494</v>
      </c>
      <c r="C86" s="65" t="s">
        <v>5651</v>
      </c>
      <c r="D86" s="66">
        <v>3</v>
      </c>
      <c r="E86" s="67" t="s">
        <v>132</v>
      </c>
      <c r="F86" s="68">
        <v>35</v>
      </c>
      <c r="G86" s="65"/>
      <c r="H86" s="69"/>
      <c r="I86" s="70"/>
      <c r="J86" s="70"/>
      <c r="K86" s="34" t="s">
        <v>65</v>
      </c>
      <c r="L86" s="77">
        <v>86</v>
      </c>
      <c r="M86" s="77"/>
      <c r="N86" s="72"/>
      <c r="O86" s="79" t="s">
        <v>544</v>
      </c>
      <c r="P86" s="81">
        <v>43503.82087962963</v>
      </c>
      <c r="Q86" s="79" t="s">
        <v>564</v>
      </c>
      <c r="R86" s="79"/>
      <c r="S86" s="79"/>
      <c r="T86" s="79" t="s">
        <v>843</v>
      </c>
      <c r="U86" s="79"/>
      <c r="V86" s="83" t="s">
        <v>1059</v>
      </c>
      <c r="W86" s="81">
        <v>43503.82087962963</v>
      </c>
      <c r="X86" s="83" t="s">
        <v>1309</v>
      </c>
      <c r="Y86" s="79"/>
      <c r="Z86" s="79"/>
      <c r="AA86" s="85" t="s">
        <v>1674</v>
      </c>
      <c r="AB86" s="79"/>
      <c r="AC86" s="79" t="b">
        <v>0</v>
      </c>
      <c r="AD86" s="79">
        <v>0</v>
      </c>
      <c r="AE86" s="85" t="s">
        <v>1964</v>
      </c>
      <c r="AF86" s="79" t="b">
        <v>0</v>
      </c>
      <c r="AG86" s="79" t="s">
        <v>1973</v>
      </c>
      <c r="AH86" s="79"/>
      <c r="AI86" s="85" t="s">
        <v>1963</v>
      </c>
      <c r="AJ86" s="79" t="b">
        <v>0</v>
      </c>
      <c r="AK86" s="79">
        <v>0</v>
      </c>
      <c r="AL86" s="85" t="s">
        <v>1963</v>
      </c>
      <c r="AM86" s="79" t="s">
        <v>2002</v>
      </c>
      <c r="AN86" s="79" t="b">
        <v>0</v>
      </c>
      <c r="AO86" s="85" t="s">
        <v>1674</v>
      </c>
      <c r="AP86" s="79" t="s">
        <v>176</v>
      </c>
      <c r="AQ86" s="79">
        <v>0</v>
      </c>
      <c r="AR86" s="79">
        <v>0</v>
      </c>
      <c r="AS86" s="79"/>
      <c r="AT86" s="79"/>
      <c r="AU86" s="79"/>
      <c r="AV86" s="79"/>
      <c r="AW86" s="79"/>
      <c r="AX86" s="79"/>
      <c r="AY86" s="79"/>
      <c r="AZ86" s="79"/>
      <c r="BA86">
        <v>1</v>
      </c>
      <c r="BB86" s="78" t="str">
        <f>REPLACE(INDEX(GroupVertices[Group],MATCH(Edges[[#This Row],[Vertex 1]],GroupVertices[Vertex],0)),1,1,"")</f>
        <v>23</v>
      </c>
      <c r="BC86" s="78" t="str">
        <f>REPLACE(INDEX(GroupVertices[Group],MATCH(Edges[[#This Row],[Vertex 2]],GroupVertices[Vertex],0)),1,1,"")</f>
        <v>23</v>
      </c>
      <c r="BD86" s="48"/>
      <c r="BE86" s="49"/>
      <c r="BF86" s="48"/>
      <c r="BG86" s="49"/>
      <c r="BH86" s="48"/>
      <c r="BI86" s="49"/>
      <c r="BJ86" s="48"/>
      <c r="BK86" s="49"/>
      <c r="BL86" s="48"/>
    </row>
    <row r="87" spans="1:64" ht="15">
      <c r="A87" s="64" t="s">
        <v>290</v>
      </c>
      <c r="B87" s="64" t="s">
        <v>495</v>
      </c>
      <c r="C87" s="65" t="s">
        <v>5651</v>
      </c>
      <c r="D87" s="66">
        <v>3</v>
      </c>
      <c r="E87" s="67" t="s">
        <v>132</v>
      </c>
      <c r="F87" s="68">
        <v>35</v>
      </c>
      <c r="G87" s="65"/>
      <c r="H87" s="69"/>
      <c r="I87" s="70"/>
      <c r="J87" s="70"/>
      <c r="K87" s="34" t="s">
        <v>65</v>
      </c>
      <c r="L87" s="77">
        <v>87</v>
      </c>
      <c r="M87" s="77"/>
      <c r="N87" s="72"/>
      <c r="O87" s="79" t="s">
        <v>545</v>
      </c>
      <c r="P87" s="81">
        <v>43503.82087962963</v>
      </c>
      <c r="Q87" s="79" t="s">
        <v>564</v>
      </c>
      <c r="R87" s="79"/>
      <c r="S87" s="79"/>
      <c r="T87" s="79" t="s">
        <v>843</v>
      </c>
      <c r="U87" s="79"/>
      <c r="V87" s="83" t="s">
        <v>1059</v>
      </c>
      <c r="W87" s="81">
        <v>43503.82087962963</v>
      </c>
      <c r="X87" s="83" t="s">
        <v>1309</v>
      </c>
      <c r="Y87" s="79"/>
      <c r="Z87" s="79"/>
      <c r="AA87" s="85" t="s">
        <v>1674</v>
      </c>
      <c r="AB87" s="79"/>
      <c r="AC87" s="79" t="b">
        <v>0</v>
      </c>
      <c r="AD87" s="79">
        <v>0</v>
      </c>
      <c r="AE87" s="85" t="s">
        <v>1964</v>
      </c>
      <c r="AF87" s="79" t="b">
        <v>0</v>
      </c>
      <c r="AG87" s="79" t="s">
        <v>1973</v>
      </c>
      <c r="AH87" s="79"/>
      <c r="AI87" s="85" t="s">
        <v>1963</v>
      </c>
      <c r="AJ87" s="79" t="b">
        <v>0</v>
      </c>
      <c r="AK87" s="79">
        <v>0</v>
      </c>
      <c r="AL87" s="85" t="s">
        <v>1963</v>
      </c>
      <c r="AM87" s="79" t="s">
        <v>2002</v>
      </c>
      <c r="AN87" s="79" t="b">
        <v>0</v>
      </c>
      <c r="AO87" s="85" t="s">
        <v>1674</v>
      </c>
      <c r="AP87" s="79" t="s">
        <v>176</v>
      </c>
      <c r="AQ87" s="79">
        <v>0</v>
      </c>
      <c r="AR87" s="79">
        <v>0</v>
      </c>
      <c r="AS87" s="79"/>
      <c r="AT87" s="79"/>
      <c r="AU87" s="79"/>
      <c r="AV87" s="79"/>
      <c r="AW87" s="79"/>
      <c r="AX87" s="79"/>
      <c r="AY87" s="79"/>
      <c r="AZ87" s="79"/>
      <c r="BA87">
        <v>1</v>
      </c>
      <c r="BB87" s="78" t="str">
        <f>REPLACE(INDEX(GroupVertices[Group],MATCH(Edges[[#This Row],[Vertex 1]],GroupVertices[Vertex],0)),1,1,"")</f>
        <v>23</v>
      </c>
      <c r="BC87" s="78" t="str">
        <f>REPLACE(INDEX(GroupVertices[Group],MATCH(Edges[[#This Row],[Vertex 2]],GroupVertices[Vertex],0)),1,1,"")</f>
        <v>23</v>
      </c>
      <c r="BD87" s="48">
        <v>3</v>
      </c>
      <c r="BE87" s="49">
        <v>10</v>
      </c>
      <c r="BF87" s="48">
        <v>0</v>
      </c>
      <c r="BG87" s="49">
        <v>0</v>
      </c>
      <c r="BH87" s="48">
        <v>0</v>
      </c>
      <c r="BI87" s="49">
        <v>0</v>
      </c>
      <c r="BJ87" s="48">
        <v>27</v>
      </c>
      <c r="BK87" s="49">
        <v>90</v>
      </c>
      <c r="BL87" s="48">
        <v>30</v>
      </c>
    </row>
    <row r="88" spans="1:64" ht="15">
      <c r="A88" s="64" t="s">
        <v>291</v>
      </c>
      <c r="B88" s="64" t="s">
        <v>336</v>
      </c>
      <c r="C88" s="65" t="s">
        <v>5651</v>
      </c>
      <c r="D88" s="66">
        <v>3</v>
      </c>
      <c r="E88" s="67" t="s">
        <v>132</v>
      </c>
      <c r="F88" s="68">
        <v>35</v>
      </c>
      <c r="G88" s="65"/>
      <c r="H88" s="69"/>
      <c r="I88" s="70"/>
      <c r="J88" s="70"/>
      <c r="K88" s="34" t="s">
        <v>65</v>
      </c>
      <c r="L88" s="77">
        <v>88</v>
      </c>
      <c r="M88" s="77"/>
      <c r="N88" s="72"/>
      <c r="O88" s="79" t="s">
        <v>544</v>
      </c>
      <c r="P88" s="81">
        <v>43503.821875</v>
      </c>
      <c r="Q88" s="79" t="s">
        <v>558</v>
      </c>
      <c r="R88" s="79"/>
      <c r="S88" s="79"/>
      <c r="T88" s="79"/>
      <c r="U88" s="79"/>
      <c r="V88" s="83" t="s">
        <v>1060</v>
      </c>
      <c r="W88" s="81">
        <v>43503.821875</v>
      </c>
      <c r="X88" s="83" t="s">
        <v>1310</v>
      </c>
      <c r="Y88" s="79"/>
      <c r="Z88" s="79"/>
      <c r="AA88" s="85" t="s">
        <v>1675</v>
      </c>
      <c r="AB88" s="79"/>
      <c r="AC88" s="79" t="b">
        <v>0</v>
      </c>
      <c r="AD88" s="79">
        <v>0</v>
      </c>
      <c r="AE88" s="85" t="s">
        <v>1963</v>
      </c>
      <c r="AF88" s="79" t="b">
        <v>1</v>
      </c>
      <c r="AG88" s="79" t="s">
        <v>1973</v>
      </c>
      <c r="AH88" s="79"/>
      <c r="AI88" s="85" t="s">
        <v>1983</v>
      </c>
      <c r="AJ88" s="79" t="b">
        <v>0</v>
      </c>
      <c r="AK88" s="79">
        <v>86</v>
      </c>
      <c r="AL88" s="85" t="s">
        <v>1723</v>
      </c>
      <c r="AM88" s="79" t="s">
        <v>2002</v>
      </c>
      <c r="AN88" s="79" t="b">
        <v>0</v>
      </c>
      <c r="AO88" s="85" t="s">
        <v>1723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20</v>
      </c>
      <c r="BK88" s="49">
        <v>100</v>
      </c>
      <c r="BL88" s="48">
        <v>20</v>
      </c>
    </row>
    <row r="89" spans="1:64" ht="15">
      <c r="A89" s="64" t="s">
        <v>292</v>
      </c>
      <c r="B89" s="64" t="s">
        <v>336</v>
      </c>
      <c r="C89" s="65" t="s">
        <v>5651</v>
      </c>
      <c r="D89" s="66">
        <v>3</v>
      </c>
      <c r="E89" s="67" t="s">
        <v>132</v>
      </c>
      <c r="F89" s="68">
        <v>35</v>
      </c>
      <c r="G89" s="65"/>
      <c r="H89" s="69"/>
      <c r="I89" s="70"/>
      <c r="J89" s="70"/>
      <c r="K89" s="34" t="s">
        <v>65</v>
      </c>
      <c r="L89" s="77">
        <v>89</v>
      </c>
      <c r="M89" s="77"/>
      <c r="N89" s="72"/>
      <c r="O89" s="79" t="s">
        <v>544</v>
      </c>
      <c r="P89" s="81">
        <v>43503.83060185185</v>
      </c>
      <c r="Q89" s="79" t="s">
        <v>558</v>
      </c>
      <c r="R89" s="79"/>
      <c r="S89" s="79"/>
      <c r="T89" s="79"/>
      <c r="U89" s="79"/>
      <c r="V89" s="83" t="s">
        <v>1061</v>
      </c>
      <c r="W89" s="81">
        <v>43503.83060185185</v>
      </c>
      <c r="X89" s="83" t="s">
        <v>1311</v>
      </c>
      <c r="Y89" s="79"/>
      <c r="Z89" s="79"/>
      <c r="AA89" s="85" t="s">
        <v>1676</v>
      </c>
      <c r="AB89" s="79"/>
      <c r="AC89" s="79" t="b">
        <v>0</v>
      </c>
      <c r="AD89" s="79">
        <v>0</v>
      </c>
      <c r="AE89" s="85" t="s">
        <v>1963</v>
      </c>
      <c r="AF89" s="79" t="b">
        <v>1</v>
      </c>
      <c r="AG89" s="79" t="s">
        <v>1973</v>
      </c>
      <c r="AH89" s="79"/>
      <c r="AI89" s="85" t="s">
        <v>1983</v>
      </c>
      <c r="AJ89" s="79" t="b">
        <v>0</v>
      </c>
      <c r="AK89" s="79">
        <v>86</v>
      </c>
      <c r="AL89" s="85" t="s">
        <v>1723</v>
      </c>
      <c r="AM89" s="79" t="s">
        <v>1999</v>
      </c>
      <c r="AN89" s="79" t="b">
        <v>0</v>
      </c>
      <c r="AO89" s="85" t="s">
        <v>1723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20</v>
      </c>
      <c r="BK89" s="49">
        <v>100</v>
      </c>
      <c r="BL89" s="48">
        <v>20</v>
      </c>
    </row>
    <row r="90" spans="1:64" ht="15">
      <c r="A90" s="64" t="s">
        <v>293</v>
      </c>
      <c r="B90" s="64" t="s">
        <v>336</v>
      </c>
      <c r="C90" s="65" t="s">
        <v>5651</v>
      </c>
      <c r="D90" s="66">
        <v>3</v>
      </c>
      <c r="E90" s="67" t="s">
        <v>132</v>
      </c>
      <c r="F90" s="68">
        <v>35</v>
      </c>
      <c r="G90" s="65"/>
      <c r="H90" s="69"/>
      <c r="I90" s="70"/>
      <c r="J90" s="70"/>
      <c r="K90" s="34" t="s">
        <v>65</v>
      </c>
      <c r="L90" s="77">
        <v>90</v>
      </c>
      <c r="M90" s="77"/>
      <c r="N90" s="72"/>
      <c r="O90" s="79" t="s">
        <v>544</v>
      </c>
      <c r="P90" s="81">
        <v>43503.832662037035</v>
      </c>
      <c r="Q90" s="79" t="s">
        <v>558</v>
      </c>
      <c r="R90" s="79"/>
      <c r="S90" s="79"/>
      <c r="T90" s="79"/>
      <c r="U90" s="79"/>
      <c r="V90" s="83" t="s">
        <v>1062</v>
      </c>
      <c r="W90" s="81">
        <v>43503.832662037035</v>
      </c>
      <c r="X90" s="83" t="s">
        <v>1312</v>
      </c>
      <c r="Y90" s="79"/>
      <c r="Z90" s="79"/>
      <c r="AA90" s="85" t="s">
        <v>1677</v>
      </c>
      <c r="AB90" s="79"/>
      <c r="AC90" s="79" t="b">
        <v>0</v>
      </c>
      <c r="AD90" s="79">
        <v>0</v>
      </c>
      <c r="AE90" s="85" t="s">
        <v>1963</v>
      </c>
      <c r="AF90" s="79" t="b">
        <v>1</v>
      </c>
      <c r="AG90" s="79" t="s">
        <v>1973</v>
      </c>
      <c r="AH90" s="79"/>
      <c r="AI90" s="85" t="s">
        <v>1983</v>
      </c>
      <c r="AJ90" s="79" t="b">
        <v>0</v>
      </c>
      <c r="AK90" s="79">
        <v>86</v>
      </c>
      <c r="AL90" s="85" t="s">
        <v>1723</v>
      </c>
      <c r="AM90" s="79" t="s">
        <v>1999</v>
      </c>
      <c r="AN90" s="79" t="b">
        <v>0</v>
      </c>
      <c r="AO90" s="85" t="s">
        <v>1723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20</v>
      </c>
      <c r="BK90" s="49">
        <v>100</v>
      </c>
      <c r="BL90" s="48">
        <v>20</v>
      </c>
    </row>
    <row r="91" spans="1:64" ht="15">
      <c r="A91" s="64" t="s">
        <v>294</v>
      </c>
      <c r="B91" s="64" t="s">
        <v>336</v>
      </c>
      <c r="C91" s="65" t="s">
        <v>5651</v>
      </c>
      <c r="D91" s="66">
        <v>3</v>
      </c>
      <c r="E91" s="67" t="s">
        <v>132</v>
      </c>
      <c r="F91" s="68">
        <v>35</v>
      </c>
      <c r="G91" s="65"/>
      <c r="H91" s="69"/>
      <c r="I91" s="70"/>
      <c r="J91" s="70"/>
      <c r="K91" s="34" t="s">
        <v>65</v>
      </c>
      <c r="L91" s="77">
        <v>91</v>
      </c>
      <c r="M91" s="77"/>
      <c r="N91" s="72"/>
      <c r="O91" s="79" t="s">
        <v>544</v>
      </c>
      <c r="P91" s="81">
        <v>43503.83295138889</v>
      </c>
      <c r="Q91" s="79" t="s">
        <v>558</v>
      </c>
      <c r="R91" s="79"/>
      <c r="S91" s="79"/>
      <c r="T91" s="79"/>
      <c r="U91" s="79"/>
      <c r="V91" s="83" t="s">
        <v>1063</v>
      </c>
      <c r="W91" s="81">
        <v>43503.83295138889</v>
      </c>
      <c r="X91" s="83" t="s">
        <v>1313</v>
      </c>
      <c r="Y91" s="79"/>
      <c r="Z91" s="79"/>
      <c r="AA91" s="85" t="s">
        <v>1678</v>
      </c>
      <c r="AB91" s="79"/>
      <c r="AC91" s="79" t="b">
        <v>0</v>
      </c>
      <c r="AD91" s="79">
        <v>0</v>
      </c>
      <c r="AE91" s="85" t="s">
        <v>1963</v>
      </c>
      <c r="AF91" s="79" t="b">
        <v>1</v>
      </c>
      <c r="AG91" s="79" t="s">
        <v>1973</v>
      </c>
      <c r="AH91" s="79"/>
      <c r="AI91" s="85" t="s">
        <v>1983</v>
      </c>
      <c r="AJ91" s="79" t="b">
        <v>0</v>
      </c>
      <c r="AK91" s="79">
        <v>87</v>
      </c>
      <c r="AL91" s="85" t="s">
        <v>1723</v>
      </c>
      <c r="AM91" s="79" t="s">
        <v>1999</v>
      </c>
      <c r="AN91" s="79" t="b">
        <v>0</v>
      </c>
      <c r="AO91" s="85" t="s">
        <v>1723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20</v>
      </c>
      <c r="BK91" s="49">
        <v>100</v>
      </c>
      <c r="BL91" s="48">
        <v>20</v>
      </c>
    </row>
    <row r="92" spans="1:64" ht="15">
      <c r="A92" s="64" t="s">
        <v>295</v>
      </c>
      <c r="B92" s="64" t="s">
        <v>336</v>
      </c>
      <c r="C92" s="65" t="s">
        <v>5651</v>
      </c>
      <c r="D92" s="66">
        <v>3</v>
      </c>
      <c r="E92" s="67" t="s">
        <v>132</v>
      </c>
      <c r="F92" s="68">
        <v>35</v>
      </c>
      <c r="G92" s="65"/>
      <c r="H92" s="69"/>
      <c r="I92" s="70"/>
      <c r="J92" s="70"/>
      <c r="K92" s="34" t="s">
        <v>65</v>
      </c>
      <c r="L92" s="77">
        <v>92</v>
      </c>
      <c r="M92" s="77"/>
      <c r="N92" s="72"/>
      <c r="O92" s="79" t="s">
        <v>544</v>
      </c>
      <c r="P92" s="81">
        <v>43503.84108796297</v>
      </c>
      <c r="Q92" s="79" t="s">
        <v>558</v>
      </c>
      <c r="R92" s="79"/>
      <c r="S92" s="79"/>
      <c r="T92" s="79"/>
      <c r="U92" s="79"/>
      <c r="V92" s="83" t="s">
        <v>999</v>
      </c>
      <c r="W92" s="81">
        <v>43503.84108796297</v>
      </c>
      <c r="X92" s="83" t="s">
        <v>1314</v>
      </c>
      <c r="Y92" s="79"/>
      <c r="Z92" s="79"/>
      <c r="AA92" s="85" t="s">
        <v>1679</v>
      </c>
      <c r="AB92" s="79"/>
      <c r="AC92" s="79" t="b">
        <v>0</v>
      </c>
      <c r="AD92" s="79">
        <v>0</v>
      </c>
      <c r="AE92" s="85" t="s">
        <v>1963</v>
      </c>
      <c r="AF92" s="79" t="b">
        <v>1</v>
      </c>
      <c r="AG92" s="79" t="s">
        <v>1973</v>
      </c>
      <c r="AH92" s="79"/>
      <c r="AI92" s="85" t="s">
        <v>1983</v>
      </c>
      <c r="AJ92" s="79" t="b">
        <v>0</v>
      </c>
      <c r="AK92" s="79">
        <v>86</v>
      </c>
      <c r="AL92" s="85" t="s">
        <v>1723</v>
      </c>
      <c r="AM92" s="79" t="s">
        <v>1999</v>
      </c>
      <c r="AN92" s="79" t="b">
        <v>0</v>
      </c>
      <c r="AO92" s="85" t="s">
        <v>1723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20</v>
      </c>
      <c r="BK92" s="49">
        <v>100</v>
      </c>
      <c r="BL92" s="48">
        <v>20</v>
      </c>
    </row>
    <row r="93" spans="1:64" ht="15">
      <c r="A93" s="64" t="s">
        <v>296</v>
      </c>
      <c r="B93" s="64" t="s">
        <v>496</v>
      </c>
      <c r="C93" s="65" t="s">
        <v>5651</v>
      </c>
      <c r="D93" s="66">
        <v>3</v>
      </c>
      <c r="E93" s="67" t="s">
        <v>132</v>
      </c>
      <c r="F93" s="68">
        <v>35</v>
      </c>
      <c r="G93" s="65"/>
      <c r="H93" s="69"/>
      <c r="I93" s="70"/>
      <c r="J93" s="70"/>
      <c r="K93" s="34" t="s">
        <v>65</v>
      </c>
      <c r="L93" s="77">
        <v>93</v>
      </c>
      <c r="M93" s="77"/>
      <c r="N93" s="72"/>
      <c r="O93" s="79" t="s">
        <v>544</v>
      </c>
      <c r="P93" s="81">
        <v>43503.84568287037</v>
      </c>
      <c r="Q93" s="79" t="s">
        <v>565</v>
      </c>
      <c r="R93" s="83" t="s">
        <v>751</v>
      </c>
      <c r="S93" s="79" t="s">
        <v>810</v>
      </c>
      <c r="T93" s="79" t="s">
        <v>844</v>
      </c>
      <c r="U93" s="83" t="s">
        <v>928</v>
      </c>
      <c r="V93" s="83" t="s">
        <v>928</v>
      </c>
      <c r="W93" s="81">
        <v>43503.84568287037</v>
      </c>
      <c r="X93" s="83" t="s">
        <v>1315</v>
      </c>
      <c r="Y93" s="79"/>
      <c r="Z93" s="79"/>
      <c r="AA93" s="85" t="s">
        <v>1680</v>
      </c>
      <c r="AB93" s="79"/>
      <c r="AC93" s="79" t="b">
        <v>0</v>
      </c>
      <c r="AD93" s="79">
        <v>0</v>
      </c>
      <c r="AE93" s="85" t="s">
        <v>1963</v>
      </c>
      <c r="AF93" s="79" t="b">
        <v>0</v>
      </c>
      <c r="AG93" s="79" t="s">
        <v>1973</v>
      </c>
      <c r="AH93" s="79"/>
      <c r="AI93" s="85" t="s">
        <v>1963</v>
      </c>
      <c r="AJ93" s="79" t="b">
        <v>0</v>
      </c>
      <c r="AK93" s="79">
        <v>2</v>
      </c>
      <c r="AL93" s="85" t="s">
        <v>1963</v>
      </c>
      <c r="AM93" s="79" t="s">
        <v>2001</v>
      </c>
      <c r="AN93" s="79" t="b">
        <v>0</v>
      </c>
      <c r="AO93" s="85" t="s">
        <v>1680</v>
      </c>
      <c r="AP93" s="79" t="s">
        <v>176</v>
      </c>
      <c r="AQ93" s="79">
        <v>0</v>
      </c>
      <c r="AR93" s="79">
        <v>0</v>
      </c>
      <c r="AS93" s="79"/>
      <c r="AT93" s="79"/>
      <c r="AU93" s="79"/>
      <c r="AV93" s="79"/>
      <c r="AW93" s="79"/>
      <c r="AX93" s="79"/>
      <c r="AY93" s="79"/>
      <c r="AZ93" s="79"/>
      <c r="BA93">
        <v>1</v>
      </c>
      <c r="BB93" s="78" t="str">
        <f>REPLACE(INDEX(GroupVertices[Group],MATCH(Edges[[#This Row],[Vertex 1]],GroupVertices[Vertex],0)),1,1,"")</f>
        <v>10</v>
      </c>
      <c r="BC93" s="78" t="str">
        <f>REPLACE(INDEX(GroupVertices[Group],MATCH(Edges[[#This Row],[Vertex 2]],GroupVertices[Vertex],0)),1,1,"")</f>
        <v>10</v>
      </c>
      <c r="BD93" s="48"/>
      <c r="BE93" s="49"/>
      <c r="BF93" s="48"/>
      <c r="BG93" s="49"/>
      <c r="BH93" s="48"/>
      <c r="BI93" s="49"/>
      <c r="BJ93" s="48"/>
      <c r="BK93" s="49"/>
      <c r="BL93" s="48"/>
    </row>
    <row r="94" spans="1:64" ht="15">
      <c r="A94" s="64" t="s">
        <v>296</v>
      </c>
      <c r="B94" s="64" t="s">
        <v>497</v>
      </c>
      <c r="C94" s="65" t="s">
        <v>5651</v>
      </c>
      <c r="D94" s="66">
        <v>3</v>
      </c>
      <c r="E94" s="67" t="s">
        <v>132</v>
      </c>
      <c r="F94" s="68">
        <v>35</v>
      </c>
      <c r="G94" s="65"/>
      <c r="H94" s="69"/>
      <c r="I94" s="70"/>
      <c r="J94" s="70"/>
      <c r="K94" s="34" t="s">
        <v>65</v>
      </c>
      <c r="L94" s="77">
        <v>94</v>
      </c>
      <c r="M94" s="77"/>
      <c r="N94" s="72"/>
      <c r="O94" s="79" t="s">
        <v>544</v>
      </c>
      <c r="P94" s="81">
        <v>43503.84568287037</v>
      </c>
      <c r="Q94" s="79" t="s">
        <v>565</v>
      </c>
      <c r="R94" s="83" t="s">
        <v>751</v>
      </c>
      <c r="S94" s="79" t="s">
        <v>810</v>
      </c>
      <c r="T94" s="79" t="s">
        <v>844</v>
      </c>
      <c r="U94" s="83" t="s">
        <v>928</v>
      </c>
      <c r="V94" s="83" t="s">
        <v>928</v>
      </c>
      <c r="W94" s="81">
        <v>43503.84568287037</v>
      </c>
      <c r="X94" s="83" t="s">
        <v>1315</v>
      </c>
      <c r="Y94" s="79"/>
      <c r="Z94" s="79"/>
      <c r="AA94" s="85" t="s">
        <v>1680</v>
      </c>
      <c r="AB94" s="79"/>
      <c r="AC94" s="79" t="b">
        <v>0</v>
      </c>
      <c r="AD94" s="79">
        <v>0</v>
      </c>
      <c r="AE94" s="85" t="s">
        <v>1963</v>
      </c>
      <c r="AF94" s="79" t="b">
        <v>0</v>
      </c>
      <c r="AG94" s="79" t="s">
        <v>1973</v>
      </c>
      <c r="AH94" s="79"/>
      <c r="AI94" s="85" t="s">
        <v>1963</v>
      </c>
      <c r="AJ94" s="79" t="b">
        <v>0</v>
      </c>
      <c r="AK94" s="79">
        <v>2</v>
      </c>
      <c r="AL94" s="85" t="s">
        <v>1963</v>
      </c>
      <c r="AM94" s="79" t="s">
        <v>2001</v>
      </c>
      <c r="AN94" s="79" t="b">
        <v>0</v>
      </c>
      <c r="AO94" s="85" t="s">
        <v>1680</v>
      </c>
      <c r="AP94" s="79" t="s">
        <v>176</v>
      </c>
      <c r="AQ94" s="79">
        <v>0</v>
      </c>
      <c r="AR94" s="79">
        <v>0</v>
      </c>
      <c r="AS94" s="79"/>
      <c r="AT94" s="79"/>
      <c r="AU94" s="79"/>
      <c r="AV94" s="79"/>
      <c r="AW94" s="79"/>
      <c r="AX94" s="79"/>
      <c r="AY94" s="79"/>
      <c r="AZ94" s="79"/>
      <c r="BA94">
        <v>1</v>
      </c>
      <c r="BB94" s="78" t="str">
        <f>REPLACE(INDEX(GroupVertices[Group],MATCH(Edges[[#This Row],[Vertex 1]],GroupVertices[Vertex],0)),1,1,"")</f>
        <v>10</v>
      </c>
      <c r="BC94" s="78" t="str">
        <f>REPLACE(INDEX(GroupVertices[Group],MATCH(Edges[[#This Row],[Vertex 2]],GroupVertices[Vertex],0)),1,1,"")</f>
        <v>10</v>
      </c>
      <c r="BD94" s="48"/>
      <c r="BE94" s="49"/>
      <c r="BF94" s="48"/>
      <c r="BG94" s="49"/>
      <c r="BH94" s="48"/>
      <c r="BI94" s="49"/>
      <c r="BJ94" s="48"/>
      <c r="BK94" s="49"/>
      <c r="BL94" s="48"/>
    </row>
    <row r="95" spans="1:64" ht="15">
      <c r="A95" s="64" t="s">
        <v>296</v>
      </c>
      <c r="B95" s="64" t="s">
        <v>498</v>
      </c>
      <c r="C95" s="65" t="s">
        <v>5651</v>
      </c>
      <c r="D95" s="66">
        <v>3</v>
      </c>
      <c r="E95" s="67" t="s">
        <v>132</v>
      </c>
      <c r="F95" s="68">
        <v>35</v>
      </c>
      <c r="G95" s="65"/>
      <c r="H95" s="69"/>
      <c r="I95" s="70"/>
      <c r="J95" s="70"/>
      <c r="K95" s="34" t="s">
        <v>65</v>
      </c>
      <c r="L95" s="77">
        <v>95</v>
      </c>
      <c r="M95" s="77"/>
      <c r="N95" s="72"/>
      <c r="O95" s="79" t="s">
        <v>544</v>
      </c>
      <c r="P95" s="81">
        <v>43503.84568287037</v>
      </c>
      <c r="Q95" s="79" t="s">
        <v>565</v>
      </c>
      <c r="R95" s="83" t="s">
        <v>751</v>
      </c>
      <c r="S95" s="79" t="s">
        <v>810</v>
      </c>
      <c r="T95" s="79" t="s">
        <v>844</v>
      </c>
      <c r="U95" s="83" t="s">
        <v>928</v>
      </c>
      <c r="V95" s="83" t="s">
        <v>928</v>
      </c>
      <c r="W95" s="81">
        <v>43503.84568287037</v>
      </c>
      <c r="X95" s="83" t="s">
        <v>1315</v>
      </c>
      <c r="Y95" s="79"/>
      <c r="Z95" s="79"/>
      <c r="AA95" s="85" t="s">
        <v>1680</v>
      </c>
      <c r="AB95" s="79"/>
      <c r="AC95" s="79" t="b">
        <v>0</v>
      </c>
      <c r="AD95" s="79">
        <v>0</v>
      </c>
      <c r="AE95" s="85" t="s">
        <v>1963</v>
      </c>
      <c r="AF95" s="79" t="b">
        <v>0</v>
      </c>
      <c r="AG95" s="79" t="s">
        <v>1973</v>
      </c>
      <c r="AH95" s="79"/>
      <c r="AI95" s="85" t="s">
        <v>1963</v>
      </c>
      <c r="AJ95" s="79" t="b">
        <v>0</v>
      </c>
      <c r="AK95" s="79">
        <v>2</v>
      </c>
      <c r="AL95" s="85" t="s">
        <v>1963</v>
      </c>
      <c r="AM95" s="79" t="s">
        <v>2001</v>
      </c>
      <c r="AN95" s="79" t="b">
        <v>0</v>
      </c>
      <c r="AO95" s="85" t="s">
        <v>1680</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c r="BE95" s="49"/>
      <c r="BF95" s="48"/>
      <c r="BG95" s="49"/>
      <c r="BH95" s="48"/>
      <c r="BI95" s="49"/>
      <c r="BJ95" s="48"/>
      <c r="BK95" s="49"/>
      <c r="BL95" s="48"/>
    </row>
    <row r="96" spans="1:64" ht="15">
      <c r="A96" s="64" t="s">
        <v>297</v>
      </c>
      <c r="B96" s="64" t="s">
        <v>457</v>
      </c>
      <c r="C96" s="65" t="s">
        <v>5651</v>
      </c>
      <c r="D96" s="66">
        <v>3</v>
      </c>
      <c r="E96" s="67" t="s">
        <v>132</v>
      </c>
      <c r="F96" s="68">
        <v>35</v>
      </c>
      <c r="G96" s="65"/>
      <c r="H96" s="69"/>
      <c r="I96" s="70"/>
      <c r="J96" s="70"/>
      <c r="K96" s="34" t="s">
        <v>65</v>
      </c>
      <c r="L96" s="77">
        <v>96</v>
      </c>
      <c r="M96" s="77"/>
      <c r="N96" s="72"/>
      <c r="O96" s="79" t="s">
        <v>544</v>
      </c>
      <c r="P96" s="81">
        <v>43503.85931712963</v>
      </c>
      <c r="Q96" s="79" t="s">
        <v>566</v>
      </c>
      <c r="R96" s="83" t="s">
        <v>752</v>
      </c>
      <c r="S96" s="79" t="s">
        <v>811</v>
      </c>
      <c r="T96" s="79" t="s">
        <v>845</v>
      </c>
      <c r="U96" s="79"/>
      <c r="V96" s="83" t="s">
        <v>1064</v>
      </c>
      <c r="W96" s="81">
        <v>43503.85931712963</v>
      </c>
      <c r="X96" s="83" t="s">
        <v>1316</v>
      </c>
      <c r="Y96" s="79"/>
      <c r="Z96" s="79"/>
      <c r="AA96" s="85" t="s">
        <v>1681</v>
      </c>
      <c r="AB96" s="79"/>
      <c r="AC96" s="79" t="b">
        <v>0</v>
      </c>
      <c r="AD96" s="79">
        <v>0</v>
      </c>
      <c r="AE96" s="85" t="s">
        <v>1963</v>
      </c>
      <c r="AF96" s="79" t="b">
        <v>0</v>
      </c>
      <c r="AG96" s="79" t="s">
        <v>1973</v>
      </c>
      <c r="AH96" s="79"/>
      <c r="AI96" s="85" t="s">
        <v>1963</v>
      </c>
      <c r="AJ96" s="79" t="b">
        <v>0</v>
      </c>
      <c r="AK96" s="79">
        <v>5</v>
      </c>
      <c r="AL96" s="85" t="s">
        <v>1881</v>
      </c>
      <c r="AM96" s="79" t="s">
        <v>2003</v>
      </c>
      <c r="AN96" s="79" t="b">
        <v>0</v>
      </c>
      <c r="AO96" s="85" t="s">
        <v>1881</v>
      </c>
      <c r="AP96" s="79" t="s">
        <v>176</v>
      </c>
      <c r="AQ96" s="79">
        <v>0</v>
      </c>
      <c r="AR96" s="79">
        <v>0</v>
      </c>
      <c r="AS96" s="79"/>
      <c r="AT96" s="79"/>
      <c r="AU96" s="79"/>
      <c r="AV96" s="79"/>
      <c r="AW96" s="79"/>
      <c r="AX96" s="79"/>
      <c r="AY96" s="79"/>
      <c r="AZ96" s="79"/>
      <c r="BA96">
        <v>1</v>
      </c>
      <c r="BB96" s="78" t="str">
        <f>REPLACE(INDEX(GroupVertices[Group],MATCH(Edges[[#This Row],[Vertex 1]],GroupVertices[Vertex],0)),1,1,"")</f>
        <v>8</v>
      </c>
      <c r="BC96" s="78" t="str">
        <f>REPLACE(INDEX(GroupVertices[Group],MATCH(Edges[[#This Row],[Vertex 2]],GroupVertices[Vertex],0)),1,1,"")</f>
        <v>8</v>
      </c>
      <c r="BD96" s="48">
        <v>0</v>
      </c>
      <c r="BE96" s="49">
        <v>0</v>
      </c>
      <c r="BF96" s="48">
        <v>1</v>
      </c>
      <c r="BG96" s="49">
        <v>5.882352941176471</v>
      </c>
      <c r="BH96" s="48">
        <v>0</v>
      </c>
      <c r="BI96" s="49">
        <v>0</v>
      </c>
      <c r="BJ96" s="48">
        <v>16</v>
      </c>
      <c r="BK96" s="49">
        <v>94.11764705882354</v>
      </c>
      <c r="BL96" s="48">
        <v>17</v>
      </c>
    </row>
    <row r="97" spans="1:64" ht="15">
      <c r="A97" s="64" t="s">
        <v>298</v>
      </c>
      <c r="B97" s="64" t="s">
        <v>336</v>
      </c>
      <c r="C97" s="65" t="s">
        <v>5651</v>
      </c>
      <c r="D97" s="66">
        <v>3</v>
      </c>
      <c r="E97" s="67" t="s">
        <v>132</v>
      </c>
      <c r="F97" s="68">
        <v>35</v>
      </c>
      <c r="G97" s="65"/>
      <c r="H97" s="69"/>
      <c r="I97" s="70"/>
      <c r="J97" s="70"/>
      <c r="K97" s="34" t="s">
        <v>65</v>
      </c>
      <c r="L97" s="77">
        <v>97</v>
      </c>
      <c r="M97" s="77"/>
      <c r="N97" s="72"/>
      <c r="O97" s="79" t="s">
        <v>544</v>
      </c>
      <c r="P97" s="81">
        <v>43503.874189814815</v>
      </c>
      <c r="Q97" s="79" t="s">
        <v>558</v>
      </c>
      <c r="R97" s="79"/>
      <c r="S97" s="79"/>
      <c r="T97" s="79"/>
      <c r="U97" s="79"/>
      <c r="V97" s="83" t="s">
        <v>1065</v>
      </c>
      <c r="W97" s="81">
        <v>43503.874189814815</v>
      </c>
      <c r="X97" s="83" t="s">
        <v>1317</v>
      </c>
      <c r="Y97" s="79"/>
      <c r="Z97" s="79"/>
      <c r="AA97" s="85" t="s">
        <v>1682</v>
      </c>
      <c r="AB97" s="79"/>
      <c r="AC97" s="79" t="b">
        <v>0</v>
      </c>
      <c r="AD97" s="79">
        <v>0</v>
      </c>
      <c r="AE97" s="85" t="s">
        <v>1963</v>
      </c>
      <c r="AF97" s="79" t="b">
        <v>1</v>
      </c>
      <c r="AG97" s="79" t="s">
        <v>1973</v>
      </c>
      <c r="AH97" s="79"/>
      <c r="AI97" s="85" t="s">
        <v>1983</v>
      </c>
      <c r="AJ97" s="79" t="b">
        <v>0</v>
      </c>
      <c r="AK97" s="79">
        <v>86</v>
      </c>
      <c r="AL97" s="85" t="s">
        <v>1723</v>
      </c>
      <c r="AM97" s="79" t="s">
        <v>1999</v>
      </c>
      <c r="AN97" s="79" t="b">
        <v>0</v>
      </c>
      <c r="AO97" s="85" t="s">
        <v>1723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20</v>
      </c>
      <c r="BK97" s="49">
        <v>100</v>
      </c>
      <c r="BL97" s="48">
        <v>20</v>
      </c>
    </row>
    <row r="98" spans="1:64" ht="15">
      <c r="A98" s="64" t="s">
        <v>299</v>
      </c>
      <c r="B98" s="64" t="s">
        <v>336</v>
      </c>
      <c r="C98" s="65" t="s">
        <v>5651</v>
      </c>
      <c r="D98" s="66">
        <v>3</v>
      </c>
      <c r="E98" s="67" t="s">
        <v>132</v>
      </c>
      <c r="F98" s="68">
        <v>35</v>
      </c>
      <c r="G98" s="65"/>
      <c r="H98" s="69"/>
      <c r="I98" s="70"/>
      <c r="J98" s="70"/>
      <c r="K98" s="34" t="s">
        <v>65</v>
      </c>
      <c r="L98" s="77">
        <v>98</v>
      </c>
      <c r="M98" s="77"/>
      <c r="N98" s="72"/>
      <c r="O98" s="79" t="s">
        <v>544</v>
      </c>
      <c r="P98" s="81">
        <v>43503.88791666667</v>
      </c>
      <c r="Q98" s="79" t="s">
        <v>558</v>
      </c>
      <c r="R98" s="79"/>
      <c r="S98" s="79"/>
      <c r="T98" s="79"/>
      <c r="U98" s="79"/>
      <c r="V98" s="83" t="s">
        <v>999</v>
      </c>
      <c r="W98" s="81">
        <v>43503.88791666667</v>
      </c>
      <c r="X98" s="83" t="s">
        <v>1318</v>
      </c>
      <c r="Y98" s="79"/>
      <c r="Z98" s="79"/>
      <c r="AA98" s="85" t="s">
        <v>1683</v>
      </c>
      <c r="AB98" s="79"/>
      <c r="AC98" s="79" t="b">
        <v>0</v>
      </c>
      <c r="AD98" s="79">
        <v>0</v>
      </c>
      <c r="AE98" s="85" t="s">
        <v>1963</v>
      </c>
      <c r="AF98" s="79" t="b">
        <v>1</v>
      </c>
      <c r="AG98" s="79" t="s">
        <v>1973</v>
      </c>
      <c r="AH98" s="79"/>
      <c r="AI98" s="85" t="s">
        <v>1983</v>
      </c>
      <c r="AJ98" s="79" t="b">
        <v>0</v>
      </c>
      <c r="AK98" s="79">
        <v>86</v>
      </c>
      <c r="AL98" s="85" t="s">
        <v>1723</v>
      </c>
      <c r="AM98" s="79" t="s">
        <v>2000</v>
      </c>
      <c r="AN98" s="79" t="b">
        <v>0</v>
      </c>
      <c r="AO98" s="85" t="s">
        <v>1723</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20</v>
      </c>
      <c r="BK98" s="49">
        <v>100</v>
      </c>
      <c r="BL98" s="48">
        <v>20</v>
      </c>
    </row>
    <row r="99" spans="1:64" ht="15">
      <c r="A99" s="64" t="s">
        <v>300</v>
      </c>
      <c r="B99" s="64" t="s">
        <v>336</v>
      </c>
      <c r="C99" s="65" t="s">
        <v>5651</v>
      </c>
      <c r="D99" s="66">
        <v>3</v>
      </c>
      <c r="E99" s="67" t="s">
        <v>132</v>
      </c>
      <c r="F99" s="68">
        <v>35</v>
      </c>
      <c r="G99" s="65"/>
      <c r="H99" s="69"/>
      <c r="I99" s="70"/>
      <c r="J99" s="70"/>
      <c r="K99" s="34" t="s">
        <v>65</v>
      </c>
      <c r="L99" s="77">
        <v>99</v>
      </c>
      <c r="M99" s="77"/>
      <c r="N99" s="72"/>
      <c r="O99" s="79" t="s">
        <v>544</v>
      </c>
      <c r="P99" s="81">
        <v>43503.89310185185</v>
      </c>
      <c r="Q99" s="79" t="s">
        <v>558</v>
      </c>
      <c r="R99" s="79"/>
      <c r="S99" s="79"/>
      <c r="T99" s="79"/>
      <c r="U99" s="79"/>
      <c r="V99" s="83" t="s">
        <v>1066</v>
      </c>
      <c r="W99" s="81">
        <v>43503.89310185185</v>
      </c>
      <c r="X99" s="83" t="s">
        <v>1319</v>
      </c>
      <c r="Y99" s="79"/>
      <c r="Z99" s="79"/>
      <c r="AA99" s="85" t="s">
        <v>1684</v>
      </c>
      <c r="AB99" s="79"/>
      <c r="AC99" s="79" t="b">
        <v>0</v>
      </c>
      <c r="AD99" s="79">
        <v>0</v>
      </c>
      <c r="AE99" s="85" t="s">
        <v>1963</v>
      </c>
      <c r="AF99" s="79" t="b">
        <v>1</v>
      </c>
      <c r="AG99" s="79" t="s">
        <v>1973</v>
      </c>
      <c r="AH99" s="79"/>
      <c r="AI99" s="85" t="s">
        <v>1983</v>
      </c>
      <c r="AJ99" s="79" t="b">
        <v>0</v>
      </c>
      <c r="AK99" s="79">
        <v>86</v>
      </c>
      <c r="AL99" s="85" t="s">
        <v>1723</v>
      </c>
      <c r="AM99" s="79" t="s">
        <v>2002</v>
      </c>
      <c r="AN99" s="79" t="b">
        <v>0</v>
      </c>
      <c r="AO99" s="85" t="s">
        <v>1723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20</v>
      </c>
      <c r="BK99" s="49">
        <v>100</v>
      </c>
      <c r="BL99" s="48">
        <v>20</v>
      </c>
    </row>
    <row r="100" spans="1:64" ht="15">
      <c r="A100" s="64" t="s">
        <v>301</v>
      </c>
      <c r="B100" s="64" t="s">
        <v>457</v>
      </c>
      <c r="C100" s="65" t="s">
        <v>5651</v>
      </c>
      <c r="D100" s="66">
        <v>3</v>
      </c>
      <c r="E100" s="67" t="s">
        <v>132</v>
      </c>
      <c r="F100" s="68">
        <v>35</v>
      </c>
      <c r="G100" s="65"/>
      <c r="H100" s="69"/>
      <c r="I100" s="70"/>
      <c r="J100" s="70"/>
      <c r="K100" s="34" t="s">
        <v>65</v>
      </c>
      <c r="L100" s="77">
        <v>100</v>
      </c>
      <c r="M100" s="77"/>
      <c r="N100" s="72"/>
      <c r="O100" s="79" t="s">
        <v>544</v>
      </c>
      <c r="P100" s="81">
        <v>43503.8953125</v>
      </c>
      <c r="Q100" s="79" t="s">
        <v>566</v>
      </c>
      <c r="R100" s="83" t="s">
        <v>752</v>
      </c>
      <c r="S100" s="79" t="s">
        <v>811</v>
      </c>
      <c r="T100" s="79" t="s">
        <v>845</v>
      </c>
      <c r="U100" s="79"/>
      <c r="V100" s="83" t="s">
        <v>1067</v>
      </c>
      <c r="W100" s="81">
        <v>43503.8953125</v>
      </c>
      <c r="X100" s="83" t="s">
        <v>1320</v>
      </c>
      <c r="Y100" s="79"/>
      <c r="Z100" s="79"/>
      <c r="AA100" s="85" t="s">
        <v>1685</v>
      </c>
      <c r="AB100" s="79"/>
      <c r="AC100" s="79" t="b">
        <v>0</v>
      </c>
      <c r="AD100" s="79">
        <v>0</v>
      </c>
      <c r="AE100" s="85" t="s">
        <v>1963</v>
      </c>
      <c r="AF100" s="79" t="b">
        <v>0</v>
      </c>
      <c r="AG100" s="79" t="s">
        <v>1973</v>
      </c>
      <c r="AH100" s="79"/>
      <c r="AI100" s="85" t="s">
        <v>1963</v>
      </c>
      <c r="AJ100" s="79" t="b">
        <v>0</v>
      </c>
      <c r="AK100" s="79">
        <v>5</v>
      </c>
      <c r="AL100" s="85" t="s">
        <v>1881</v>
      </c>
      <c r="AM100" s="79" t="s">
        <v>2003</v>
      </c>
      <c r="AN100" s="79" t="b">
        <v>0</v>
      </c>
      <c r="AO100" s="85" t="s">
        <v>1881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v>0</v>
      </c>
      <c r="BE100" s="49">
        <v>0</v>
      </c>
      <c r="BF100" s="48">
        <v>1</v>
      </c>
      <c r="BG100" s="49">
        <v>5.882352941176471</v>
      </c>
      <c r="BH100" s="48">
        <v>0</v>
      </c>
      <c r="BI100" s="49">
        <v>0</v>
      </c>
      <c r="BJ100" s="48">
        <v>16</v>
      </c>
      <c r="BK100" s="49">
        <v>94.11764705882354</v>
      </c>
      <c r="BL100" s="48">
        <v>17</v>
      </c>
    </row>
    <row r="101" spans="1:64" ht="15">
      <c r="A101" s="64" t="s">
        <v>302</v>
      </c>
      <c r="B101" s="64" t="s">
        <v>336</v>
      </c>
      <c r="C101" s="65" t="s">
        <v>5651</v>
      </c>
      <c r="D101" s="66">
        <v>3</v>
      </c>
      <c r="E101" s="67" t="s">
        <v>132</v>
      </c>
      <c r="F101" s="68">
        <v>35</v>
      </c>
      <c r="G101" s="65"/>
      <c r="H101" s="69"/>
      <c r="I101" s="70"/>
      <c r="J101" s="70"/>
      <c r="K101" s="34" t="s">
        <v>65</v>
      </c>
      <c r="L101" s="77">
        <v>101</v>
      </c>
      <c r="M101" s="77"/>
      <c r="N101" s="72"/>
      <c r="O101" s="79" t="s">
        <v>544</v>
      </c>
      <c r="P101" s="81">
        <v>43503.897986111115</v>
      </c>
      <c r="Q101" s="79" t="s">
        <v>558</v>
      </c>
      <c r="R101" s="79"/>
      <c r="S101" s="79"/>
      <c r="T101" s="79"/>
      <c r="U101" s="79"/>
      <c r="V101" s="83" t="s">
        <v>1068</v>
      </c>
      <c r="W101" s="81">
        <v>43503.897986111115</v>
      </c>
      <c r="X101" s="83" t="s">
        <v>1321</v>
      </c>
      <c r="Y101" s="79"/>
      <c r="Z101" s="79"/>
      <c r="AA101" s="85" t="s">
        <v>1686</v>
      </c>
      <c r="AB101" s="79"/>
      <c r="AC101" s="79" t="b">
        <v>0</v>
      </c>
      <c r="AD101" s="79">
        <v>0</v>
      </c>
      <c r="AE101" s="85" t="s">
        <v>1963</v>
      </c>
      <c r="AF101" s="79" t="b">
        <v>1</v>
      </c>
      <c r="AG101" s="79" t="s">
        <v>1973</v>
      </c>
      <c r="AH101" s="79"/>
      <c r="AI101" s="85" t="s">
        <v>1983</v>
      </c>
      <c r="AJ101" s="79" t="b">
        <v>0</v>
      </c>
      <c r="AK101" s="79">
        <v>86</v>
      </c>
      <c r="AL101" s="85" t="s">
        <v>1723</v>
      </c>
      <c r="AM101" s="79" t="s">
        <v>2002</v>
      </c>
      <c r="AN101" s="79" t="b">
        <v>0</v>
      </c>
      <c r="AO101" s="85" t="s">
        <v>1723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20</v>
      </c>
      <c r="BK101" s="49">
        <v>100</v>
      </c>
      <c r="BL101" s="48">
        <v>20</v>
      </c>
    </row>
    <row r="102" spans="1:64" ht="15">
      <c r="A102" s="64" t="s">
        <v>303</v>
      </c>
      <c r="B102" s="64" t="s">
        <v>336</v>
      </c>
      <c r="C102" s="65" t="s">
        <v>5651</v>
      </c>
      <c r="D102" s="66">
        <v>3</v>
      </c>
      <c r="E102" s="67" t="s">
        <v>132</v>
      </c>
      <c r="F102" s="68">
        <v>35</v>
      </c>
      <c r="G102" s="65"/>
      <c r="H102" s="69"/>
      <c r="I102" s="70"/>
      <c r="J102" s="70"/>
      <c r="K102" s="34" t="s">
        <v>65</v>
      </c>
      <c r="L102" s="77">
        <v>102</v>
      </c>
      <c r="M102" s="77"/>
      <c r="N102" s="72"/>
      <c r="O102" s="79" t="s">
        <v>544</v>
      </c>
      <c r="P102" s="81">
        <v>43503.91914351852</v>
      </c>
      <c r="Q102" s="79" t="s">
        <v>558</v>
      </c>
      <c r="R102" s="79"/>
      <c r="S102" s="79"/>
      <c r="T102" s="79"/>
      <c r="U102" s="79"/>
      <c r="V102" s="83" t="s">
        <v>1069</v>
      </c>
      <c r="W102" s="81">
        <v>43503.91914351852</v>
      </c>
      <c r="X102" s="83" t="s">
        <v>1322</v>
      </c>
      <c r="Y102" s="79"/>
      <c r="Z102" s="79"/>
      <c r="AA102" s="85" t="s">
        <v>1687</v>
      </c>
      <c r="AB102" s="79"/>
      <c r="AC102" s="79" t="b">
        <v>0</v>
      </c>
      <c r="AD102" s="79">
        <v>0</v>
      </c>
      <c r="AE102" s="85" t="s">
        <v>1963</v>
      </c>
      <c r="AF102" s="79" t="b">
        <v>1</v>
      </c>
      <c r="AG102" s="79" t="s">
        <v>1973</v>
      </c>
      <c r="AH102" s="79"/>
      <c r="AI102" s="85" t="s">
        <v>1983</v>
      </c>
      <c r="AJ102" s="79" t="b">
        <v>0</v>
      </c>
      <c r="AK102" s="79">
        <v>86</v>
      </c>
      <c r="AL102" s="85" t="s">
        <v>1723</v>
      </c>
      <c r="AM102" s="79" t="s">
        <v>2002</v>
      </c>
      <c r="AN102" s="79" t="b">
        <v>0</v>
      </c>
      <c r="AO102" s="85" t="s">
        <v>1723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20</v>
      </c>
      <c r="BK102" s="49">
        <v>100</v>
      </c>
      <c r="BL102" s="48">
        <v>20</v>
      </c>
    </row>
    <row r="103" spans="1:64" ht="15">
      <c r="A103" s="64" t="s">
        <v>304</v>
      </c>
      <c r="B103" s="64" t="s">
        <v>336</v>
      </c>
      <c r="C103" s="65" t="s">
        <v>5651</v>
      </c>
      <c r="D103" s="66">
        <v>3</v>
      </c>
      <c r="E103" s="67" t="s">
        <v>132</v>
      </c>
      <c r="F103" s="68">
        <v>35</v>
      </c>
      <c r="G103" s="65"/>
      <c r="H103" s="69"/>
      <c r="I103" s="70"/>
      <c r="J103" s="70"/>
      <c r="K103" s="34" t="s">
        <v>65</v>
      </c>
      <c r="L103" s="77">
        <v>103</v>
      </c>
      <c r="M103" s="77"/>
      <c r="N103" s="72"/>
      <c r="O103" s="79" t="s">
        <v>544</v>
      </c>
      <c r="P103" s="81">
        <v>43503.944606481484</v>
      </c>
      <c r="Q103" s="79" t="s">
        <v>558</v>
      </c>
      <c r="R103" s="79"/>
      <c r="S103" s="79"/>
      <c r="T103" s="79"/>
      <c r="U103" s="79"/>
      <c r="V103" s="83" t="s">
        <v>1070</v>
      </c>
      <c r="W103" s="81">
        <v>43503.944606481484</v>
      </c>
      <c r="X103" s="83" t="s">
        <v>1323</v>
      </c>
      <c r="Y103" s="79"/>
      <c r="Z103" s="79"/>
      <c r="AA103" s="85" t="s">
        <v>1688</v>
      </c>
      <c r="AB103" s="79"/>
      <c r="AC103" s="79" t="b">
        <v>0</v>
      </c>
      <c r="AD103" s="79">
        <v>0</v>
      </c>
      <c r="AE103" s="85" t="s">
        <v>1963</v>
      </c>
      <c r="AF103" s="79" t="b">
        <v>1</v>
      </c>
      <c r="AG103" s="79" t="s">
        <v>1973</v>
      </c>
      <c r="AH103" s="79"/>
      <c r="AI103" s="85" t="s">
        <v>1983</v>
      </c>
      <c r="AJ103" s="79" t="b">
        <v>0</v>
      </c>
      <c r="AK103" s="79">
        <v>86</v>
      </c>
      <c r="AL103" s="85" t="s">
        <v>1723</v>
      </c>
      <c r="AM103" s="79" t="s">
        <v>1999</v>
      </c>
      <c r="AN103" s="79" t="b">
        <v>0</v>
      </c>
      <c r="AO103" s="85" t="s">
        <v>1723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20</v>
      </c>
      <c r="BK103" s="49">
        <v>100</v>
      </c>
      <c r="BL103" s="48">
        <v>20</v>
      </c>
    </row>
    <row r="104" spans="1:64" ht="15">
      <c r="A104" s="64" t="s">
        <v>305</v>
      </c>
      <c r="B104" s="64" t="s">
        <v>336</v>
      </c>
      <c r="C104" s="65" t="s">
        <v>5651</v>
      </c>
      <c r="D104" s="66">
        <v>3</v>
      </c>
      <c r="E104" s="67" t="s">
        <v>132</v>
      </c>
      <c r="F104" s="68">
        <v>35</v>
      </c>
      <c r="G104" s="65"/>
      <c r="H104" s="69"/>
      <c r="I104" s="70"/>
      <c r="J104" s="70"/>
      <c r="K104" s="34" t="s">
        <v>65</v>
      </c>
      <c r="L104" s="77">
        <v>104</v>
      </c>
      <c r="M104" s="77"/>
      <c r="N104" s="72"/>
      <c r="O104" s="79" t="s">
        <v>544</v>
      </c>
      <c r="P104" s="81">
        <v>43503.956099537034</v>
      </c>
      <c r="Q104" s="79" t="s">
        <v>558</v>
      </c>
      <c r="R104" s="79"/>
      <c r="S104" s="79"/>
      <c r="T104" s="79"/>
      <c r="U104" s="79"/>
      <c r="V104" s="83" t="s">
        <v>999</v>
      </c>
      <c r="W104" s="81">
        <v>43503.956099537034</v>
      </c>
      <c r="X104" s="83" t="s">
        <v>1324</v>
      </c>
      <c r="Y104" s="79"/>
      <c r="Z104" s="79"/>
      <c r="AA104" s="85" t="s">
        <v>1689</v>
      </c>
      <c r="AB104" s="79"/>
      <c r="AC104" s="79" t="b">
        <v>0</v>
      </c>
      <c r="AD104" s="79">
        <v>0</v>
      </c>
      <c r="AE104" s="85" t="s">
        <v>1963</v>
      </c>
      <c r="AF104" s="79" t="b">
        <v>1</v>
      </c>
      <c r="AG104" s="79" t="s">
        <v>1973</v>
      </c>
      <c r="AH104" s="79"/>
      <c r="AI104" s="85" t="s">
        <v>1983</v>
      </c>
      <c r="AJ104" s="79" t="b">
        <v>0</v>
      </c>
      <c r="AK104" s="79">
        <v>86</v>
      </c>
      <c r="AL104" s="85" t="s">
        <v>1723</v>
      </c>
      <c r="AM104" s="79" t="s">
        <v>2002</v>
      </c>
      <c r="AN104" s="79" t="b">
        <v>0</v>
      </c>
      <c r="AO104" s="85" t="s">
        <v>1723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20</v>
      </c>
      <c r="BK104" s="49">
        <v>100</v>
      </c>
      <c r="BL104" s="48">
        <v>20</v>
      </c>
    </row>
    <row r="105" spans="1:64" ht="15">
      <c r="A105" s="64" t="s">
        <v>306</v>
      </c>
      <c r="B105" s="64" t="s">
        <v>296</v>
      </c>
      <c r="C105" s="65" t="s">
        <v>5651</v>
      </c>
      <c r="D105" s="66">
        <v>3</v>
      </c>
      <c r="E105" s="67" t="s">
        <v>132</v>
      </c>
      <c r="F105" s="68">
        <v>35</v>
      </c>
      <c r="G105" s="65"/>
      <c r="H105" s="69"/>
      <c r="I105" s="70"/>
      <c r="J105" s="70"/>
      <c r="K105" s="34" t="s">
        <v>65</v>
      </c>
      <c r="L105" s="77">
        <v>105</v>
      </c>
      <c r="M105" s="77"/>
      <c r="N105" s="72"/>
      <c r="O105" s="79" t="s">
        <v>544</v>
      </c>
      <c r="P105" s="81">
        <v>43504.013865740744</v>
      </c>
      <c r="Q105" s="79" t="s">
        <v>567</v>
      </c>
      <c r="R105" s="79"/>
      <c r="S105" s="79"/>
      <c r="T105" s="79" t="s">
        <v>844</v>
      </c>
      <c r="U105" s="79"/>
      <c r="V105" s="83" t="s">
        <v>1071</v>
      </c>
      <c r="W105" s="81">
        <v>43504.013865740744</v>
      </c>
      <c r="X105" s="83" t="s">
        <v>1325</v>
      </c>
      <c r="Y105" s="79"/>
      <c r="Z105" s="79"/>
      <c r="AA105" s="85" t="s">
        <v>1690</v>
      </c>
      <c r="AB105" s="79"/>
      <c r="AC105" s="79" t="b">
        <v>0</v>
      </c>
      <c r="AD105" s="79">
        <v>0</v>
      </c>
      <c r="AE105" s="85" t="s">
        <v>1963</v>
      </c>
      <c r="AF105" s="79" t="b">
        <v>0</v>
      </c>
      <c r="AG105" s="79" t="s">
        <v>1973</v>
      </c>
      <c r="AH105" s="79"/>
      <c r="AI105" s="85" t="s">
        <v>1963</v>
      </c>
      <c r="AJ105" s="79" t="b">
        <v>0</v>
      </c>
      <c r="AK105" s="79">
        <v>2</v>
      </c>
      <c r="AL105" s="85" t="s">
        <v>1680</v>
      </c>
      <c r="AM105" s="79" t="s">
        <v>2001</v>
      </c>
      <c r="AN105" s="79" t="b">
        <v>0</v>
      </c>
      <c r="AO105" s="85" t="s">
        <v>1680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v>0</v>
      </c>
      <c r="BE105" s="49">
        <v>0</v>
      </c>
      <c r="BF105" s="48">
        <v>0</v>
      </c>
      <c r="BG105" s="49">
        <v>0</v>
      </c>
      <c r="BH105" s="48">
        <v>0</v>
      </c>
      <c r="BI105" s="49">
        <v>0</v>
      </c>
      <c r="BJ105" s="48">
        <v>16</v>
      </c>
      <c r="BK105" s="49">
        <v>100</v>
      </c>
      <c r="BL105" s="48">
        <v>16</v>
      </c>
    </row>
    <row r="106" spans="1:64" ht="15">
      <c r="A106" s="64" t="s">
        <v>307</v>
      </c>
      <c r="B106" s="64" t="s">
        <v>307</v>
      </c>
      <c r="C106" s="65" t="s">
        <v>5651</v>
      </c>
      <c r="D106" s="66">
        <v>3</v>
      </c>
      <c r="E106" s="67" t="s">
        <v>132</v>
      </c>
      <c r="F106" s="68">
        <v>35</v>
      </c>
      <c r="G106" s="65"/>
      <c r="H106" s="69"/>
      <c r="I106" s="70"/>
      <c r="J106" s="70"/>
      <c r="K106" s="34" t="s">
        <v>65</v>
      </c>
      <c r="L106" s="77">
        <v>106</v>
      </c>
      <c r="M106" s="77"/>
      <c r="N106" s="72"/>
      <c r="O106" s="79" t="s">
        <v>176</v>
      </c>
      <c r="P106" s="81">
        <v>43504.25111111111</v>
      </c>
      <c r="Q106" s="79" t="s">
        <v>568</v>
      </c>
      <c r="R106" s="83" t="s">
        <v>753</v>
      </c>
      <c r="S106" s="79" t="s">
        <v>812</v>
      </c>
      <c r="T106" s="79" t="s">
        <v>846</v>
      </c>
      <c r="U106" s="79"/>
      <c r="V106" s="83" t="s">
        <v>1072</v>
      </c>
      <c r="W106" s="81">
        <v>43504.25111111111</v>
      </c>
      <c r="X106" s="83" t="s">
        <v>1326</v>
      </c>
      <c r="Y106" s="79"/>
      <c r="Z106" s="79"/>
      <c r="AA106" s="85" t="s">
        <v>1691</v>
      </c>
      <c r="AB106" s="79"/>
      <c r="AC106" s="79" t="b">
        <v>0</v>
      </c>
      <c r="AD106" s="79">
        <v>0</v>
      </c>
      <c r="AE106" s="85" t="s">
        <v>1963</v>
      </c>
      <c r="AF106" s="79" t="b">
        <v>0</v>
      </c>
      <c r="AG106" s="79" t="s">
        <v>1973</v>
      </c>
      <c r="AH106" s="79"/>
      <c r="AI106" s="85" t="s">
        <v>1963</v>
      </c>
      <c r="AJ106" s="79" t="b">
        <v>0</v>
      </c>
      <c r="AK106" s="79">
        <v>0</v>
      </c>
      <c r="AL106" s="85" t="s">
        <v>1963</v>
      </c>
      <c r="AM106" s="79" t="s">
        <v>2007</v>
      </c>
      <c r="AN106" s="79" t="b">
        <v>0</v>
      </c>
      <c r="AO106" s="85" t="s">
        <v>1691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31</v>
      </c>
      <c r="BK106" s="49">
        <v>100</v>
      </c>
      <c r="BL106" s="48">
        <v>31</v>
      </c>
    </row>
    <row r="107" spans="1:64" ht="15">
      <c r="A107" s="64" t="s">
        <v>308</v>
      </c>
      <c r="B107" s="64" t="s">
        <v>308</v>
      </c>
      <c r="C107" s="65" t="s">
        <v>5652</v>
      </c>
      <c r="D107" s="66">
        <v>5.333333333333334</v>
      </c>
      <c r="E107" s="67" t="s">
        <v>136</v>
      </c>
      <c r="F107" s="68">
        <v>27.333333333333332</v>
      </c>
      <c r="G107" s="65"/>
      <c r="H107" s="69"/>
      <c r="I107" s="70"/>
      <c r="J107" s="70"/>
      <c r="K107" s="34" t="s">
        <v>65</v>
      </c>
      <c r="L107" s="77">
        <v>107</v>
      </c>
      <c r="M107" s="77"/>
      <c r="N107" s="72"/>
      <c r="O107" s="79" t="s">
        <v>176</v>
      </c>
      <c r="P107" s="81">
        <v>43503.40809027778</v>
      </c>
      <c r="Q107" s="79" t="s">
        <v>569</v>
      </c>
      <c r="R107" s="83" t="s">
        <v>754</v>
      </c>
      <c r="S107" s="79" t="s">
        <v>809</v>
      </c>
      <c r="T107" s="79" t="s">
        <v>847</v>
      </c>
      <c r="U107" s="79"/>
      <c r="V107" s="83" t="s">
        <v>1073</v>
      </c>
      <c r="W107" s="81">
        <v>43503.40809027778</v>
      </c>
      <c r="X107" s="83" t="s">
        <v>1327</v>
      </c>
      <c r="Y107" s="79"/>
      <c r="Z107" s="79"/>
      <c r="AA107" s="85" t="s">
        <v>1692</v>
      </c>
      <c r="AB107" s="79"/>
      <c r="AC107" s="79" t="b">
        <v>0</v>
      </c>
      <c r="AD107" s="79">
        <v>0</v>
      </c>
      <c r="AE107" s="85" t="s">
        <v>1963</v>
      </c>
      <c r="AF107" s="79" t="b">
        <v>0</v>
      </c>
      <c r="AG107" s="79" t="s">
        <v>1973</v>
      </c>
      <c r="AH107" s="79"/>
      <c r="AI107" s="85" t="s">
        <v>1963</v>
      </c>
      <c r="AJ107" s="79" t="b">
        <v>0</v>
      </c>
      <c r="AK107" s="79">
        <v>0</v>
      </c>
      <c r="AL107" s="85" t="s">
        <v>1963</v>
      </c>
      <c r="AM107" s="79" t="s">
        <v>2001</v>
      </c>
      <c r="AN107" s="79" t="b">
        <v>0</v>
      </c>
      <c r="AO107" s="85" t="s">
        <v>1692</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14</v>
      </c>
      <c r="BC107" s="78" t="str">
        <f>REPLACE(INDEX(GroupVertices[Group],MATCH(Edges[[#This Row],[Vertex 2]],GroupVertices[Vertex],0)),1,1,"")</f>
        <v>14</v>
      </c>
      <c r="BD107" s="48">
        <v>0</v>
      </c>
      <c r="BE107" s="49">
        <v>0</v>
      </c>
      <c r="BF107" s="48">
        <v>0</v>
      </c>
      <c r="BG107" s="49">
        <v>0</v>
      </c>
      <c r="BH107" s="48">
        <v>0</v>
      </c>
      <c r="BI107" s="49">
        <v>0</v>
      </c>
      <c r="BJ107" s="48">
        <v>13</v>
      </c>
      <c r="BK107" s="49">
        <v>100</v>
      </c>
      <c r="BL107" s="48">
        <v>13</v>
      </c>
    </row>
    <row r="108" spans="1:64" ht="15">
      <c r="A108" s="64" t="s">
        <v>308</v>
      </c>
      <c r="B108" s="64" t="s">
        <v>308</v>
      </c>
      <c r="C108" s="65" t="s">
        <v>5652</v>
      </c>
      <c r="D108" s="66">
        <v>5.333333333333334</v>
      </c>
      <c r="E108" s="67" t="s">
        <v>136</v>
      </c>
      <c r="F108" s="68">
        <v>27.333333333333332</v>
      </c>
      <c r="G108" s="65"/>
      <c r="H108" s="69"/>
      <c r="I108" s="70"/>
      <c r="J108" s="70"/>
      <c r="K108" s="34" t="s">
        <v>65</v>
      </c>
      <c r="L108" s="77">
        <v>108</v>
      </c>
      <c r="M108" s="77"/>
      <c r="N108" s="72"/>
      <c r="O108" s="79" t="s">
        <v>176</v>
      </c>
      <c r="P108" s="81">
        <v>43503.95960648148</v>
      </c>
      <c r="Q108" s="79" t="s">
        <v>570</v>
      </c>
      <c r="R108" s="83" t="s">
        <v>754</v>
      </c>
      <c r="S108" s="79" t="s">
        <v>809</v>
      </c>
      <c r="T108" s="79" t="s">
        <v>848</v>
      </c>
      <c r="U108" s="79"/>
      <c r="V108" s="83" t="s">
        <v>1073</v>
      </c>
      <c r="W108" s="81">
        <v>43503.95960648148</v>
      </c>
      <c r="X108" s="83" t="s">
        <v>1328</v>
      </c>
      <c r="Y108" s="79"/>
      <c r="Z108" s="79"/>
      <c r="AA108" s="85" t="s">
        <v>1693</v>
      </c>
      <c r="AB108" s="79"/>
      <c r="AC108" s="79" t="b">
        <v>0</v>
      </c>
      <c r="AD108" s="79">
        <v>0</v>
      </c>
      <c r="AE108" s="85" t="s">
        <v>1963</v>
      </c>
      <c r="AF108" s="79" t="b">
        <v>0</v>
      </c>
      <c r="AG108" s="79" t="s">
        <v>1973</v>
      </c>
      <c r="AH108" s="79"/>
      <c r="AI108" s="85" t="s">
        <v>1963</v>
      </c>
      <c r="AJ108" s="79" t="b">
        <v>0</v>
      </c>
      <c r="AK108" s="79">
        <v>0</v>
      </c>
      <c r="AL108" s="85" t="s">
        <v>1963</v>
      </c>
      <c r="AM108" s="79" t="s">
        <v>2002</v>
      </c>
      <c r="AN108" s="79" t="b">
        <v>0</v>
      </c>
      <c r="AO108" s="85" t="s">
        <v>1693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14</v>
      </c>
      <c r="BC108" s="78" t="str">
        <f>REPLACE(INDEX(GroupVertices[Group],MATCH(Edges[[#This Row],[Vertex 2]],GroupVertices[Vertex],0)),1,1,"")</f>
        <v>14</v>
      </c>
      <c r="BD108" s="48">
        <v>0</v>
      </c>
      <c r="BE108" s="49">
        <v>0</v>
      </c>
      <c r="BF108" s="48">
        <v>1</v>
      </c>
      <c r="BG108" s="49">
        <v>6.666666666666667</v>
      </c>
      <c r="BH108" s="48">
        <v>0</v>
      </c>
      <c r="BI108" s="49">
        <v>0</v>
      </c>
      <c r="BJ108" s="48">
        <v>14</v>
      </c>
      <c r="BK108" s="49">
        <v>93.33333333333333</v>
      </c>
      <c r="BL108" s="48">
        <v>15</v>
      </c>
    </row>
    <row r="109" spans="1:64" ht="15">
      <c r="A109" s="64" t="s">
        <v>308</v>
      </c>
      <c r="B109" s="64" t="s">
        <v>493</v>
      </c>
      <c r="C109" s="65" t="s">
        <v>5651</v>
      </c>
      <c r="D109" s="66">
        <v>3</v>
      </c>
      <c r="E109" s="67" t="s">
        <v>132</v>
      </c>
      <c r="F109" s="68">
        <v>35</v>
      </c>
      <c r="G109" s="65"/>
      <c r="H109" s="69"/>
      <c r="I109" s="70"/>
      <c r="J109" s="70"/>
      <c r="K109" s="34" t="s">
        <v>65</v>
      </c>
      <c r="L109" s="77">
        <v>109</v>
      </c>
      <c r="M109" s="77"/>
      <c r="N109" s="72"/>
      <c r="O109" s="79" t="s">
        <v>544</v>
      </c>
      <c r="P109" s="81">
        <v>43504.385243055556</v>
      </c>
      <c r="Q109" s="79" t="s">
        <v>571</v>
      </c>
      <c r="R109" s="83" t="s">
        <v>755</v>
      </c>
      <c r="S109" s="79" t="s">
        <v>809</v>
      </c>
      <c r="T109" s="79" t="s">
        <v>849</v>
      </c>
      <c r="U109" s="79"/>
      <c r="V109" s="83" t="s">
        <v>1073</v>
      </c>
      <c r="W109" s="81">
        <v>43504.385243055556</v>
      </c>
      <c r="X109" s="83" t="s">
        <v>1329</v>
      </c>
      <c r="Y109" s="79"/>
      <c r="Z109" s="79"/>
      <c r="AA109" s="85" t="s">
        <v>1694</v>
      </c>
      <c r="AB109" s="79"/>
      <c r="AC109" s="79" t="b">
        <v>0</v>
      </c>
      <c r="AD109" s="79">
        <v>0</v>
      </c>
      <c r="AE109" s="85" t="s">
        <v>1963</v>
      </c>
      <c r="AF109" s="79" t="b">
        <v>0</v>
      </c>
      <c r="AG109" s="79" t="s">
        <v>1973</v>
      </c>
      <c r="AH109" s="79"/>
      <c r="AI109" s="85" t="s">
        <v>1963</v>
      </c>
      <c r="AJ109" s="79" t="b">
        <v>0</v>
      </c>
      <c r="AK109" s="79">
        <v>0</v>
      </c>
      <c r="AL109" s="85" t="s">
        <v>1963</v>
      </c>
      <c r="AM109" s="79" t="s">
        <v>2001</v>
      </c>
      <c r="AN109" s="79" t="b">
        <v>0</v>
      </c>
      <c r="AO109" s="85" t="s">
        <v>1694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14</v>
      </c>
      <c r="BC109" s="78" t="str">
        <f>REPLACE(INDEX(GroupVertices[Group],MATCH(Edges[[#This Row],[Vertex 2]],GroupVertices[Vertex],0)),1,1,"")</f>
        <v>14</v>
      </c>
      <c r="BD109" s="48">
        <v>1</v>
      </c>
      <c r="BE109" s="49">
        <v>11.11111111111111</v>
      </c>
      <c r="BF109" s="48">
        <v>0</v>
      </c>
      <c r="BG109" s="49">
        <v>0</v>
      </c>
      <c r="BH109" s="48">
        <v>0</v>
      </c>
      <c r="BI109" s="49">
        <v>0</v>
      </c>
      <c r="BJ109" s="48">
        <v>8</v>
      </c>
      <c r="BK109" s="49">
        <v>88.88888888888889</v>
      </c>
      <c r="BL109" s="48">
        <v>9</v>
      </c>
    </row>
    <row r="110" spans="1:64" ht="15">
      <c r="A110" s="64" t="s">
        <v>309</v>
      </c>
      <c r="B110" s="64" t="s">
        <v>309</v>
      </c>
      <c r="C110" s="65" t="s">
        <v>5651</v>
      </c>
      <c r="D110" s="66">
        <v>3</v>
      </c>
      <c r="E110" s="67" t="s">
        <v>132</v>
      </c>
      <c r="F110" s="68">
        <v>35</v>
      </c>
      <c r="G110" s="65"/>
      <c r="H110" s="69"/>
      <c r="I110" s="70"/>
      <c r="J110" s="70"/>
      <c r="K110" s="34" t="s">
        <v>65</v>
      </c>
      <c r="L110" s="77">
        <v>110</v>
      </c>
      <c r="M110" s="77"/>
      <c r="N110" s="72"/>
      <c r="O110" s="79" t="s">
        <v>176</v>
      </c>
      <c r="P110" s="81">
        <v>43504.24303240741</v>
      </c>
      <c r="Q110" s="79" t="s">
        <v>572</v>
      </c>
      <c r="R110" s="83" t="s">
        <v>756</v>
      </c>
      <c r="S110" s="79" t="s">
        <v>813</v>
      </c>
      <c r="T110" s="79" t="s">
        <v>850</v>
      </c>
      <c r="U110" s="83" t="s">
        <v>929</v>
      </c>
      <c r="V110" s="83" t="s">
        <v>929</v>
      </c>
      <c r="W110" s="81">
        <v>43504.24303240741</v>
      </c>
      <c r="X110" s="83" t="s">
        <v>1330</v>
      </c>
      <c r="Y110" s="79"/>
      <c r="Z110" s="79"/>
      <c r="AA110" s="85" t="s">
        <v>1695</v>
      </c>
      <c r="AB110" s="79"/>
      <c r="AC110" s="79" t="b">
        <v>0</v>
      </c>
      <c r="AD110" s="79">
        <v>7</v>
      </c>
      <c r="AE110" s="85" t="s">
        <v>1963</v>
      </c>
      <c r="AF110" s="79" t="b">
        <v>0</v>
      </c>
      <c r="AG110" s="79" t="s">
        <v>1975</v>
      </c>
      <c r="AH110" s="79"/>
      <c r="AI110" s="85" t="s">
        <v>1963</v>
      </c>
      <c r="AJ110" s="79" t="b">
        <v>0</v>
      </c>
      <c r="AK110" s="79">
        <v>1</v>
      </c>
      <c r="AL110" s="85" t="s">
        <v>1963</v>
      </c>
      <c r="AM110" s="79" t="s">
        <v>1999</v>
      </c>
      <c r="AN110" s="79" t="b">
        <v>0</v>
      </c>
      <c r="AO110" s="85" t="s">
        <v>1695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33</v>
      </c>
      <c r="BC110" s="78" t="str">
        <f>REPLACE(INDEX(GroupVertices[Group],MATCH(Edges[[#This Row],[Vertex 2]],GroupVertices[Vertex],0)),1,1,"")</f>
        <v>33</v>
      </c>
      <c r="BD110" s="48">
        <v>0</v>
      </c>
      <c r="BE110" s="49">
        <v>0</v>
      </c>
      <c r="BF110" s="48">
        <v>0</v>
      </c>
      <c r="BG110" s="49">
        <v>0</v>
      </c>
      <c r="BH110" s="48">
        <v>0</v>
      </c>
      <c r="BI110" s="49">
        <v>0</v>
      </c>
      <c r="BJ110" s="48">
        <v>6</v>
      </c>
      <c r="BK110" s="49">
        <v>100</v>
      </c>
      <c r="BL110" s="48">
        <v>6</v>
      </c>
    </row>
    <row r="111" spans="1:64" ht="15">
      <c r="A111" s="64" t="s">
        <v>310</v>
      </c>
      <c r="B111" s="64" t="s">
        <v>309</v>
      </c>
      <c r="C111" s="65" t="s">
        <v>5651</v>
      </c>
      <c r="D111" s="66">
        <v>3</v>
      </c>
      <c r="E111" s="67" t="s">
        <v>132</v>
      </c>
      <c r="F111" s="68">
        <v>35</v>
      </c>
      <c r="G111" s="65"/>
      <c r="H111" s="69"/>
      <c r="I111" s="70"/>
      <c r="J111" s="70"/>
      <c r="K111" s="34" t="s">
        <v>65</v>
      </c>
      <c r="L111" s="77">
        <v>111</v>
      </c>
      <c r="M111" s="77"/>
      <c r="N111" s="72"/>
      <c r="O111" s="79" t="s">
        <v>544</v>
      </c>
      <c r="P111" s="81">
        <v>43504.435949074075</v>
      </c>
      <c r="Q111" s="79" t="s">
        <v>573</v>
      </c>
      <c r="R111" s="83" t="s">
        <v>756</v>
      </c>
      <c r="S111" s="79" t="s">
        <v>813</v>
      </c>
      <c r="T111" s="79" t="s">
        <v>850</v>
      </c>
      <c r="U111" s="79"/>
      <c r="V111" s="83" t="s">
        <v>1074</v>
      </c>
      <c r="W111" s="81">
        <v>43504.435949074075</v>
      </c>
      <c r="X111" s="83" t="s">
        <v>1331</v>
      </c>
      <c r="Y111" s="79"/>
      <c r="Z111" s="79"/>
      <c r="AA111" s="85" t="s">
        <v>1696</v>
      </c>
      <c r="AB111" s="79"/>
      <c r="AC111" s="79" t="b">
        <v>0</v>
      </c>
      <c r="AD111" s="79">
        <v>0</v>
      </c>
      <c r="AE111" s="85" t="s">
        <v>1963</v>
      </c>
      <c r="AF111" s="79" t="b">
        <v>0</v>
      </c>
      <c r="AG111" s="79" t="s">
        <v>1975</v>
      </c>
      <c r="AH111" s="79"/>
      <c r="AI111" s="85" t="s">
        <v>1963</v>
      </c>
      <c r="AJ111" s="79" t="b">
        <v>0</v>
      </c>
      <c r="AK111" s="79">
        <v>1</v>
      </c>
      <c r="AL111" s="85" t="s">
        <v>1695</v>
      </c>
      <c r="AM111" s="79" t="s">
        <v>1999</v>
      </c>
      <c r="AN111" s="79" t="b">
        <v>0</v>
      </c>
      <c r="AO111" s="85" t="s">
        <v>1695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33</v>
      </c>
      <c r="BC111" s="78" t="str">
        <f>REPLACE(INDEX(GroupVertices[Group],MATCH(Edges[[#This Row],[Vertex 2]],GroupVertices[Vertex],0)),1,1,"")</f>
        <v>33</v>
      </c>
      <c r="BD111" s="48">
        <v>0</v>
      </c>
      <c r="BE111" s="49">
        <v>0</v>
      </c>
      <c r="BF111" s="48">
        <v>0</v>
      </c>
      <c r="BG111" s="49">
        <v>0</v>
      </c>
      <c r="BH111" s="48">
        <v>0</v>
      </c>
      <c r="BI111" s="49">
        <v>0</v>
      </c>
      <c r="BJ111" s="48">
        <v>8</v>
      </c>
      <c r="BK111" s="49">
        <v>100</v>
      </c>
      <c r="BL111" s="48">
        <v>8</v>
      </c>
    </row>
    <row r="112" spans="1:64" ht="15">
      <c r="A112" s="64" t="s">
        <v>311</v>
      </c>
      <c r="B112" s="64" t="s">
        <v>311</v>
      </c>
      <c r="C112" s="65" t="s">
        <v>5651</v>
      </c>
      <c r="D112" s="66">
        <v>3</v>
      </c>
      <c r="E112" s="67" t="s">
        <v>132</v>
      </c>
      <c r="F112" s="68">
        <v>35</v>
      </c>
      <c r="G112" s="65"/>
      <c r="H112" s="69"/>
      <c r="I112" s="70"/>
      <c r="J112" s="70"/>
      <c r="K112" s="34" t="s">
        <v>65</v>
      </c>
      <c r="L112" s="77">
        <v>112</v>
      </c>
      <c r="M112" s="77"/>
      <c r="N112" s="72"/>
      <c r="O112" s="79" t="s">
        <v>176</v>
      </c>
      <c r="P112" s="81">
        <v>43502.82134259259</v>
      </c>
      <c r="Q112" s="79" t="s">
        <v>574</v>
      </c>
      <c r="R112" s="83" t="s">
        <v>757</v>
      </c>
      <c r="S112" s="79" t="s">
        <v>814</v>
      </c>
      <c r="T112" s="79" t="s">
        <v>851</v>
      </c>
      <c r="U112" s="79"/>
      <c r="V112" s="83" t="s">
        <v>1075</v>
      </c>
      <c r="W112" s="81">
        <v>43502.82134259259</v>
      </c>
      <c r="X112" s="83" t="s">
        <v>1332</v>
      </c>
      <c r="Y112" s="79"/>
      <c r="Z112" s="79"/>
      <c r="AA112" s="85" t="s">
        <v>1697</v>
      </c>
      <c r="AB112" s="79"/>
      <c r="AC112" s="79" t="b">
        <v>0</v>
      </c>
      <c r="AD112" s="79">
        <v>1</v>
      </c>
      <c r="AE112" s="85" t="s">
        <v>1963</v>
      </c>
      <c r="AF112" s="79" t="b">
        <v>0</v>
      </c>
      <c r="AG112" s="79" t="s">
        <v>1973</v>
      </c>
      <c r="AH112" s="79"/>
      <c r="AI112" s="85" t="s">
        <v>1963</v>
      </c>
      <c r="AJ112" s="79" t="b">
        <v>0</v>
      </c>
      <c r="AK112" s="79">
        <v>2</v>
      </c>
      <c r="AL112" s="85" t="s">
        <v>1963</v>
      </c>
      <c r="AM112" s="79" t="s">
        <v>1999</v>
      </c>
      <c r="AN112" s="79" t="b">
        <v>0</v>
      </c>
      <c r="AO112" s="85" t="s">
        <v>1697</v>
      </c>
      <c r="AP112" s="79" t="s">
        <v>2024</v>
      </c>
      <c r="AQ112" s="79">
        <v>0</v>
      </c>
      <c r="AR112" s="79">
        <v>0</v>
      </c>
      <c r="AS112" s="79"/>
      <c r="AT112" s="79"/>
      <c r="AU112" s="79"/>
      <c r="AV112" s="79"/>
      <c r="AW112" s="79"/>
      <c r="AX112" s="79"/>
      <c r="AY112" s="79"/>
      <c r="AZ112" s="79"/>
      <c r="BA112">
        <v>1</v>
      </c>
      <c r="BB112" s="78" t="str">
        <f>REPLACE(INDEX(GroupVertices[Group],MATCH(Edges[[#This Row],[Vertex 1]],GroupVertices[Vertex],0)),1,1,"")</f>
        <v>16</v>
      </c>
      <c r="BC112" s="78" t="str">
        <f>REPLACE(INDEX(GroupVertices[Group],MATCH(Edges[[#This Row],[Vertex 2]],GroupVertices[Vertex],0)),1,1,"")</f>
        <v>16</v>
      </c>
      <c r="BD112" s="48">
        <v>0</v>
      </c>
      <c r="BE112" s="49">
        <v>0</v>
      </c>
      <c r="BF112" s="48">
        <v>1</v>
      </c>
      <c r="BG112" s="49">
        <v>12.5</v>
      </c>
      <c r="BH112" s="48">
        <v>0</v>
      </c>
      <c r="BI112" s="49">
        <v>0</v>
      </c>
      <c r="BJ112" s="48">
        <v>7</v>
      </c>
      <c r="BK112" s="49">
        <v>87.5</v>
      </c>
      <c r="BL112" s="48">
        <v>8</v>
      </c>
    </row>
    <row r="113" spans="1:64" ht="15">
      <c r="A113" s="64" t="s">
        <v>312</v>
      </c>
      <c r="B113" s="64" t="s">
        <v>311</v>
      </c>
      <c r="C113" s="65" t="s">
        <v>5651</v>
      </c>
      <c r="D113" s="66">
        <v>3</v>
      </c>
      <c r="E113" s="67" t="s">
        <v>132</v>
      </c>
      <c r="F113" s="68">
        <v>35</v>
      </c>
      <c r="G113" s="65"/>
      <c r="H113" s="69"/>
      <c r="I113" s="70"/>
      <c r="J113" s="70"/>
      <c r="K113" s="34" t="s">
        <v>65</v>
      </c>
      <c r="L113" s="77">
        <v>113</v>
      </c>
      <c r="M113" s="77"/>
      <c r="N113" s="72"/>
      <c r="O113" s="79" t="s">
        <v>544</v>
      </c>
      <c r="P113" s="81">
        <v>43503.77576388889</v>
      </c>
      <c r="Q113" s="79" t="s">
        <v>575</v>
      </c>
      <c r="R113" s="83" t="s">
        <v>757</v>
      </c>
      <c r="S113" s="79" t="s">
        <v>814</v>
      </c>
      <c r="T113" s="79" t="s">
        <v>851</v>
      </c>
      <c r="U113" s="79"/>
      <c r="V113" s="83" t="s">
        <v>1076</v>
      </c>
      <c r="W113" s="81">
        <v>43503.77576388889</v>
      </c>
      <c r="X113" s="83" t="s">
        <v>1333</v>
      </c>
      <c r="Y113" s="79"/>
      <c r="Z113" s="79"/>
      <c r="AA113" s="85" t="s">
        <v>1698</v>
      </c>
      <c r="AB113" s="79"/>
      <c r="AC113" s="79" t="b">
        <v>0</v>
      </c>
      <c r="AD113" s="79">
        <v>0</v>
      </c>
      <c r="AE113" s="85" t="s">
        <v>1963</v>
      </c>
      <c r="AF113" s="79" t="b">
        <v>0</v>
      </c>
      <c r="AG113" s="79" t="s">
        <v>1973</v>
      </c>
      <c r="AH113" s="79"/>
      <c r="AI113" s="85" t="s">
        <v>1963</v>
      </c>
      <c r="AJ113" s="79" t="b">
        <v>0</v>
      </c>
      <c r="AK113" s="79">
        <v>2</v>
      </c>
      <c r="AL113" s="85" t="s">
        <v>1697</v>
      </c>
      <c r="AM113" s="79" t="s">
        <v>1999</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16</v>
      </c>
      <c r="BD113" s="48">
        <v>0</v>
      </c>
      <c r="BE113" s="49">
        <v>0</v>
      </c>
      <c r="BF113" s="48">
        <v>1</v>
      </c>
      <c r="BG113" s="49">
        <v>10</v>
      </c>
      <c r="BH113" s="48">
        <v>0</v>
      </c>
      <c r="BI113" s="49">
        <v>0</v>
      </c>
      <c r="BJ113" s="48">
        <v>9</v>
      </c>
      <c r="BK113" s="49">
        <v>90</v>
      </c>
      <c r="BL113" s="48">
        <v>10</v>
      </c>
    </row>
    <row r="114" spans="1:64" ht="15">
      <c r="A114" s="64" t="s">
        <v>312</v>
      </c>
      <c r="B114" s="64" t="s">
        <v>339</v>
      </c>
      <c r="C114" s="65" t="s">
        <v>5651</v>
      </c>
      <c r="D114" s="66">
        <v>3</v>
      </c>
      <c r="E114" s="67" t="s">
        <v>132</v>
      </c>
      <c r="F114" s="68">
        <v>35</v>
      </c>
      <c r="G114" s="65"/>
      <c r="H114" s="69"/>
      <c r="I114" s="70"/>
      <c r="J114" s="70"/>
      <c r="K114" s="34" t="s">
        <v>65</v>
      </c>
      <c r="L114" s="77">
        <v>114</v>
      </c>
      <c r="M114" s="77"/>
      <c r="N114" s="72"/>
      <c r="O114" s="79" t="s">
        <v>544</v>
      </c>
      <c r="P114" s="81">
        <v>43504.49334490741</v>
      </c>
      <c r="Q114" s="79" t="s">
        <v>576</v>
      </c>
      <c r="R114" s="79"/>
      <c r="S114" s="79"/>
      <c r="T114" s="79"/>
      <c r="U114" s="79"/>
      <c r="V114" s="83" t="s">
        <v>1076</v>
      </c>
      <c r="W114" s="81">
        <v>43504.49334490741</v>
      </c>
      <c r="X114" s="83" t="s">
        <v>1334</v>
      </c>
      <c r="Y114" s="79"/>
      <c r="Z114" s="79"/>
      <c r="AA114" s="85" t="s">
        <v>1699</v>
      </c>
      <c r="AB114" s="79"/>
      <c r="AC114" s="79" t="b">
        <v>0</v>
      </c>
      <c r="AD114" s="79">
        <v>0</v>
      </c>
      <c r="AE114" s="85" t="s">
        <v>1963</v>
      </c>
      <c r="AF114" s="79" t="b">
        <v>0</v>
      </c>
      <c r="AG114" s="79" t="s">
        <v>1973</v>
      </c>
      <c r="AH114" s="79"/>
      <c r="AI114" s="85" t="s">
        <v>1963</v>
      </c>
      <c r="AJ114" s="79" t="b">
        <v>0</v>
      </c>
      <c r="AK114" s="79">
        <v>2</v>
      </c>
      <c r="AL114" s="85" t="s">
        <v>1727</v>
      </c>
      <c r="AM114" s="79" t="s">
        <v>1999</v>
      </c>
      <c r="AN114" s="79" t="b">
        <v>0</v>
      </c>
      <c r="AO114" s="85" t="s">
        <v>1727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16</v>
      </c>
      <c r="BC114" s="78" t="str">
        <f>REPLACE(INDEX(GroupVertices[Group],MATCH(Edges[[#This Row],[Vertex 2]],GroupVertices[Vertex],0)),1,1,"")</f>
        <v>16</v>
      </c>
      <c r="BD114" s="48">
        <v>0</v>
      </c>
      <c r="BE114" s="49">
        <v>0</v>
      </c>
      <c r="BF114" s="48">
        <v>1</v>
      </c>
      <c r="BG114" s="49">
        <v>4</v>
      </c>
      <c r="BH114" s="48">
        <v>1</v>
      </c>
      <c r="BI114" s="49">
        <v>4</v>
      </c>
      <c r="BJ114" s="48">
        <v>24</v>
      </c>
      <c r="BK114" s="49">
        <v>96</v>
      </c>
      <c r="BL114" s="48">
        <v>25</v>
      </c>
    </row>
    <row r="115" spans="1:64" ht="15">
      <c r="A115" s="64" t="s">
        <v>313</v>
      </c>
      <c r="B115" s="64" t="s">
        <v>313</v>
      </c>
      <c r="C115" s="65" t="s">
        <v>5651</v>
      </c>
      <c r="D115" s="66">
        <v>3</v>
      </c>
      <c r="E115" s="67" t="s">
        <v>132</v>
      </c>
      <c r="F115" s="68">
        <v>35</v>
      </c>
      <c r="G115" s="65"/>
      <c r="H115" s="69"/>
      <c r="I115" s="70"/>
      <c r="J115" s="70"/>
      <c r="K115" s="34" t="s">
        <v>65</v>
      </c>
      <c r="L115" s="77">
        <v>115</v>
      </c>
      <c r="M115" s="77"/>
      <c r="N115" s="72"/>
      <c r="O115" s="79" t="s">
        <v>176</v>
      </c>
      <c r="P115" s="81">
        <v>43504.51047453703</v>
      </c>
      <c r="Q115" s="79" t="s">
        <v>577</v>
      </c>
      <c r="R115" s="83" t="s">
        <v>758</v>
      </c>
      <c r="S115" s="79" t="s">
        <v>815</v>
      </c>
      <c r="T115" s="79" t="s">
        <v>833</v>
      </c>
      <c r="U115" s="79"/>
      <c r="V115" s="83" t="s">
        <v>1077</v>
      </c>
      <c r="W115" s="81">
        <v>43504.51047453703</v>
      </c>
      <c r="X115" s="83" t="s">
        <v>1335</v>
      </c>
      <c r="Y115" s="79"/>
      <c r="Z115" s="79"/>
      <c r="AA115" s="85" t="s">
        <v>1700</v>
      </c>
      <c r="AB115" s="79"/>
      <c r="AC115" s="79" t="b">
        <v>0</v>
      </c>
      <c r="AD115" s="79">
        <v>0</v>
      </c>
      <c r="AE115" s="85" t="s">
        <v>1963</v>
      </c>
      <c r="AF115" s="79" t="b">
        <v>0</v>
      </c>
      <c r="AG115" s="79" t="s">
        <v>1973</v>
      </c>
      <c r="AH115" s="79"/>
      <c r="AI115" s="85" t="s">
        <v>1963</v>
      </c>
      <c r="AJ115" s="79" t="b">
        <v>0</v>
      </c>
      <c r="AK115" s="79">
        <v>0</v>
      </c>
      <c r="AL115" s="85" t="s">
        <v>1963</v>
      </c>
      <c r="AM115" s="79" t="s">
        <v>2008</v>
      </c>
      <c r="AN115" s="79" t="b">
        <v>0</v>
      </c>
      <c r="AO115" s="85" t="s">
        <v>1700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40</v>
      </c>
      <c r="BK115" s="49">
        <v>100</v>
      </c>
      <c r="BL115" s="48">
        <v>40</v>
      </c>
    </row>
    <row r="116" spans="1:64" ht="15">
      <c r="A116" s="64" t="s">
        <v>314</v>
      </c>
      <c r="B116" s="64" t="s">
        <v>339</v>
      </c>
      <c r="C116" s="65" t="s">
        <v>5651</v>
      </c>
      <c r="D116" s="66">
        <v>3</v>
      </c>
      <c r="E116" s="67" t="s">
        <v>132</v>
      </c>
      <c r="F116" s="68">
        <v>35</v>
      </c>
      <c r="G116" s="65"/>
      <c r="H116" s="69"/>
      <c r="I116" s="70"/>
      <c r="J116" s="70"/>
      <c r="K116" s="34" t="s">
        <v>65</v>
      </c>
      <c r="L116" s="77">
        <v>116</v>
      </c>
      <c r="M116" s="77"/>
      <c r="N116" s="72"/>
      <c r="O116" s="79" t="s">
        <v>544</v>
      </c>
      <c r="P116" s="81">
        <v>43504.59836805556</v>
      </c>
      <c r="Q116" s="79" t="s">
        <v>576</v>
      </c>
      <c r="R116" s="79"/>
      <c r="S116" s="79"/>
      <c r="T116" s="79"/>
      <c r="U116" s="79"/>
      <c r="V116" s="83" t="s">
        <v>1078</v>
      </c>
      <c r="W116" s="81">
        <v>43504.59836805556</v>
      </c>
      <c r="X116" s="83" t="s">
        <v>1336</v>
      </c>
      <c r="Y116" s="79"/>
      <c r="Z116" s="79"/>
      <c r="AA116" s="85" t="s">
        <v>1701</v>
      </c>
      <c r="AB116" s="79"/>
      <c r="AC116" s="79" t="b">
        <v>0</v>
      </c>
      <c r="AD116" s="79">
        <v>0</v>
      </c>
      <c r="AE116" s="85" t="s">
        <v>1963</v>
      </c>
      <c r="AF116" s="79" t="b">
        <v>0</v>
      </c>
      <c r="AG116" s="79" t="s">
        <v>1973</v>
      </c>
      <c r="AH116" s="79"/>
      <c r="AI116" s="85" t="s">
        <v>1963</v>
      </c>
      <c r="AJ116" s="79" t="b">
        <v>0</v>
      </c>
      <c r="AK116" s="79">
        <v>2</v>
      </c>
      <c r="AL116" s="85" t="s">
        <v>1727</v>
      </c>
      <c r="AM116" s="79" t="s">
        <v>1999</v>
      </c>
      <c r="AN116" s="79" t="b">
        <v>0</v>
      </c>
      <c r="AO116" s="85" t="s">
        <v>1727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16</v>
      </c>
      <c r="BC116" s="78" t="str">
        <f>REPLACE(INDEX(GroupVertices[Group],MATCH(Edges[[#This Row],[Vertex 2]],GroupVertices[Vertex],0)),1,1,"")</f>
        <v>16</v>
      </c>
      <c r="BD116" s="48">
        <v>0</v>
      </c>
      <c r="BE116" s="49">
        <v>0</v>
      </c>
      <c r="BF116" s="48">
        <v>1</v>
      </c>
      <c r="BG116" s="49">
        <v>4</v>
      </c>
      <c r="BH116" s="48">
        <v>1</v>
      </c>
      <c r="BI116" s="49">
        <v>4</v>
      </c>
      <c r="BJ116" s="48">
        <v>24</v>
      </c>
      <c r="BK116" s="49">
        <v>96</v>
      </c>
      <c r="BL116" s="48">
        <v>25</v>
      </c>
    </row>
    <row r="117" spans="1:64" ht="15">
      <c r="A117" s="64" t="s">
        <v>315</v>
      </c>
      <c r="B117" s="64" t="s">
        <v>334</v>
      </c>
      <c r="C117" s="65" t="s">
        <v>5651</v>
      </c>
      <c r="D117" s="66">
        <v>3</v>
      </c>
      <c r="E117" s="67" t="s">
        <v>132</v>
      </c>
      <c r="F117" s="68">
        <v>35</v>
      </c>
      <c r="G117" s="65"/>
      <c r="H117" s="69"/>
      <c r="I117" s="70"/>
      <c r="J117" s="70"/>
      <c r="K117" s="34" t="s">
        <v>65</v>
      </c>
      <c r="L117" s="77">
        <v>117</v>
      </c>
      <c r="M117" s="77"/>
      <c r="N117" s="72"/>
      <c r="O117" s="79" t="s">
        <v>544</v>
      </c>
      <c r="P117" s="81">
        <v>43504.77850694444</v>
      </c>
      <c r="Q117" s="79" t="s">
        <v>578</v>
      </c>
      <c r="R117" s="79"/>
      <c r="S117" s="79"/>
      <c r="T117" s="79" t="s">
        <v>852</v>
      </c>
      <c r="U117" s="79"/>
      <c r="V117" s="83" t="s">
        <v>1079</v>
      </c>
      <c r="W117" s="81">
        <v>43504.77850694444</v>
      </c>
      <c r="X117" s="83" t="s">
        <v>1337</v>
      </c>
      <c r="Y117" s="79"/>
      <c r="Z117" s="79"/>
      <c r="AA117" s="85" t="s">
        <v>1702</v>
      </c>
      <c r="AB117" s="79"/>
      <c r="AC117" s="79" t="b">
        <v>0</v>
      </c>
      <c r="AD117" s="79">
        <v>0</v>
      </c>
      <c r="AE117" s="85" t="s">
        <v>1963</v>
      </c>
      <c r="AF117" s="79" t="b">
        <v>1</v>
      </c>
      <c r="AG117" s="79" t="s">
        <v>1973</v>
      </c>
      <c r="AH117" s="79"/>
      <c r="AI117" s="85" t="s">
        <v>1984</v>
      </c>
      <c r="AJ117" s="79" t="b">
        <v>0</v>
      </c>
      <c r="AK117" s="79">
        <v>6</v>
      </c>
      <c r="AL117" s="85" t="s">
        <v>1721</v>
      </c>
      <c r="AM117" s="79" t="s">
        <v>2009</v>
      </c>
      <c r="AN117" s="79" t="b">
        <v>0</v>
      </c>
      <c r="AO117" s="85" t="s">
        <v>1721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13</v>
      </c>
      <c r="BC117" s="78" t="str">
        <f>REPLACE(INDEX(GroupVertices[Group],MATCH(Edges[[#This Row],[Vertex 2]],GroupVertices[Vertex],0)),1,1,"")</f>
        <v>13</v>
      </c>
      <c r="BD117" s="48">
        <v>0</v>
      </c>
      <c r="BE117" s="49">
        <v>0</v>
      </c>
      <c r="BF117" s="48">
        <v>0</v>
      </c>
      <c r="BG117" s="49">
        <v>0</v>
      </c>
      <c r="BH117" s="48">
        <v>0</v>
      </c>
      <c r="BI117" s="49">
        <v>0</v>
      </c>
      <c r="BJ117" s="48">
        <v>22</v>
      </c>
      <c r="BK117" s="49">
        <v>100</v>
      </c>
      <c r="BL117" s="48">
        <v>22</v>
      </c>
    </row>
    <row r="118" spans="1:64" ht="15">
      <c r="A118" s="64" t="s">
        <v>316</v>
      </c>
      <c r="B118" s="64" t="s">
        <v>334</v>
      </c>
      <c r="C118" s="65" t="s">
        <v>5651</v>
      </c>
      <c r="D118" s="66">
        <v>3</v>
      </c>
      <c r="E118" s="67" t="s">
        <v>132</v>
      </c>
      <c r="F118" s="68">
        <v>35</v>
      </c>
      <c r="G118" s="65"/>
      <c r="H118" s="69"/>
      <c r="I118" s="70"/>
      <c r="J118" s="70"/>
      <c r="K118" s="34" t="s">
        <v>65</v>
      </c>
      <c r="L118" s="77">
        <v>118</v>
      </c>
      <c r="M118" s="77"/>
      <c r="N118" s="72"/>
      <c r="O118" s="79" t="s">
        <v>544</v>
      </c>
      <c r="P118" s="81">
        <v>43504.77853009259</v>
      </c>
      <c r="Q118" s="79" t="s">
        <v>578</v>
      </c>
      <c r="R118" s="79"/>
      <c r="S118" s="79"/>
      <c r="T118" s="79" t="s">
        <v>852</v>
      </c>
      <c r="U118" s="79"/>
      <c r="V118" s="83" t="s">
        <v>1080</v>
      </c>
      <c r="W118" s="81">
        <v>43504.77853009259</v>
      </c>
      <c r="X118" s="83" t="s">
        <v>1338</v>
      </c>
      <c r="Y118" s="79"/>
      <c r="Z118" s="79"/>
      <c r="AA118" s="85" t="s">
        <v>1703</v>
      </c>
      <c r="AB118" s="79"/>
      <c r="AC118" s="79" t="b">
        <v>0</v>
      </c>
      <c r="AD118" s="79">
        <v>0</v>
      </c>
      <c r="AE118" s="85" t="s">
        <v>1963</v>
      </c>
      <c r="AF118" s="79" t="b">
        <v>1</v>
      </c>
      <c r="AG118" s="79" t="s">
        <v>1973</v>
      </c>
      <c r="AH118" s="79"/>
      <c r="AI118" s="85" t="s">
        <v>1984</v>
      </c>
      <c r="AJ118" s="79" t="b">
        <v>0</v>
      </c>
      <c r="AK118" s="79">
        <v>6</v>
      </c>
      <c r="AL118" s="85" t="s">
        <v>1721</v>
      </c>
      <c r="AM118" s="79" t="s">
        <v>2009</v>
      </c>
      <c r="AN118" s="79" t="b">
        <v>0</v>
      </c>
      <c r="AO118" s="85" t="s">
        <v>1721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13</v>
      </c>
      <c r="BC118" s="78" t="str">
        <f>REPLACE(INDEX(GroupVertices[Group],MATCH(Edges[[#This Row],[Vertex 2]],GroupVertices[Vertex],0)),1,1,"")</f>
        <v>13</v>
      </c>
      <c r="BD118" s="48">
        <v>0</v>
      </c>
      <c r="BE118" s="49">
        <v>0</v>
      </c>
      <c r="BF118" s="48">
        <v>0</v>
      </c>
      <c r="BG118" s="49">
        <v>0</v>
      </c>
      <c r="BH118" s="48">
        <v>0</v>
      </c>
      <c r="BI118" s="49">
        <v>0</v>
      </c>
      <c r="BJ118" s="48">
        <v>22</v>
      </c>
      <c r="BK118" s="49">
        <v>100</v>
      </c>
      <c r="BL118" s="48">
        <v>22</v>
      </c>
    </row>
    <row r="119" spans="1:64" ht="15">
      <c r="A119" s="64" t="s">
        <v>317</v>
      </c>
      <c r="B119" s="64" t="s">
        <v>334</v>
      </c>
      <c r="C119" s="65" t="s">
        <v>5651</v>
      </c>
      <c r="D119" s="66">
        <v>3</v>
      </c>
      <c r="E119" s="67" t="s">
        <v>132</v>
      </c>
      <c r="F119" s="68">
        <v>35</v>
      </c>
      <c r="G119" s="65"/>
      <c r="H119" s="69"/>
      <c r="I119" s="70"/>
      <c r="J119" s="70"/>
      <c r="K119" s="34" t="s">
        <v>65</v>
      </c>
      <c r="L119" s="77">
        <v>119</v>
      </c>
      <c r="M119" s="77"/>
      <c r="N119" s="72"/>
      <c r="O119" s="79" t="s">
        <v>544</v>
      </c>
      <c r="P119" s="81">
        <v>43504.78351851852</v>
      </c>
      <c r="Q119" s="79" t="s">
        <v>578</v>
      </c>
      <c r="R119" s="79"/>
      <c r="S119" s="79"/>
      <c r="T119" s="79" t="s">
        <v>852</v>
      </c>
      <c r="U119" s="79"/>
      <c r="V119" s="83" t="s">
        <v>1081</v>
      </c>
      <c r="W119" s="81">
        <v>43504.78351851852</v>
      </c>
      <c r="X119" s="83" t="s">
        <v>1339</v>
      </c>
      <c r="Y119" s="79"/>
      <c r="Z119" s="79"/>
      <c r="AA119" s="85" t="s">
        <v>1704</v>
      </c>
      <c r="AB119" s="79"/>
      <c r="AC119" s="79" t="b">
        <v>0</v>
      </c>
      <c r="AD119" s="79">
        <v>0</v>
      </c>
      <c r="AE119" s="85" t="s">
        <v>1963</v>
      </c>
      <c r="AF119" s="79" t="b">
        <v>1</v>
      </c>
      <c r="AG119" s="79" t="s">
        <v>1973</v>
      </c>
      <c r="AH119" s="79"/>
      <c r="AI119" s="85" t="s">
        <v>1984</v>
      </c>
      <c r="AJ119" s="79" t="b">
        <v>0</v>
      </c>
      <c r="AK119" s="79">
        <v>6</v>
      </c>
      <c r="AL119" s="85" t="s">
        <v>1721</v>
      </c>
      <c r="AM119" s="79" t="s">
        <v>2001</v>
      </c>
      <c r="AN119" s="79" t="b">
        <v>0</v>
      </c>
      <c r="AO119" s="85" t="s">
        <v>1721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13</v>
      </c>
      <c r="BC119" s="78" t="str">
        <f>REPLACE(INDEX(GroupVertices[Group],MATCH(Edges[[#This Row],[Vertex 2]],GroupVertices[Vertex],0)),1,1,"")</f>
        <v>13</v>
      </c>
      <c r="BD119" s="48">
        <v>0</v>
      </c>
      <c r="BE119" s="49">
        <v>0</v>
      </c>
      <c r="BF119" s="48">
        <v>0</v>
      </c>
      <c r="BG119" s="49">
        <v>0</v>
      </c>
      <c r="BH119" s="48">
        <v>0</v>
      </c>
      <c r="BI119" s="49">
        <v>0</v>
      </c>
      <c r="BJ119" s="48">
        <v>22</v>
      </c>
      <c r="BK119" s="49">
        <v>100</v>
      </c>
      <c r="BL119" s="48">
        <v>22</v>
      </c>
    </row>
    <row r="120" spans="1:64" ht="15">
      <c r="A120" s="64" t="s">
        <v>318</v>
      </c>
      <c r="B120" s="64" t="s">
        <v>318</v>
      </c>
      <c r="C120" s="65" t="s">
        <v>5651</v>
      </c>
      <c r="D120" s="66">
        <v>3</v>
      </c>
      <c r="E120" s="67" t="s">
        <v>132</v>
      </c>
      <c r="F120" s="68">
        <v>35</v>
      </c>
      <c r="G120" s="65"/>
      <c r="H120" s="69"/>
      <c r="I120" s="70"/>
      <c r="J120" s="70"/>
      <c r="K120" s="34" t="s">
        <v>65</v>
      </c>
      <c r="L120" s="77">
        <v>120</v>
      </c>
      <c r="M120" s="77"/>
      <c r="N120" s="72"/>
      <c r="O120" s="79" t="s">
        <v>176</v>
      </c>
      <c r="P120" s="81">
        <v>43504.83331018518</v>
      </c>
      <c r="Q120" s="79" t="s">
        <v>579</v>
      </c>
      <c r="R120" s="79"/>
      <c r="S120" s="79"/>
      <c r="T120" s="79" t="s">
        <v>853</v>
      </c>
      <c r="U120" s="79"/>
      <c r="V120" s="83" t="s">
        <v>1082</v>
      </c>
      <c r="W120" s="81">
        <v>43504.83331018518</v>
      </c>
      <c r="X120" s="83" t="s">
        <v>1340</v>
      </c>
      <c r="Y120" s="79"/>
      <c r="Z120" s="79"/>
      <c r="AA120" s="85" t="s">
        <v>1705</v>
      </c>
      <c r="AB120" s="79"/>
      <c r="AC120" s="79" t="b">
        <v>0</v>
      </c>
      <c r="AD120" s="79">
        <v>3</v>
      </c>
      <c r="AE120" s="85" t="s">
        <v>1963</v>
      </c>
      <c r="AF120" s="79" t="b">
        <v>0</v>
      </c>
      <c r="AG120" s="79" t="s">
        <v>1973</v>
      </c>
      <c r="AH120" s="79"/>
      <c r="AI120" s="85" t="s">
        <v>1963</v>
      </c>
      <c r="AJ120" s="79" t="b">
        <v>0</v>
      </c>
      <c r="AK120" s="79">
        <v>0</v>
      </c>
      <c r="AL120" s="85" t="s">
        <v>1963</v>
      </c>
      <c r="AM120" s="79" t="s">
        <v>2002</v>
      </c>
      <c r="AN120" s="79" t="b">
        <v>0</v>
      </c>
      <c r="AO120" s="85" t="s">
        <v>1705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v>0</v>
      </c>
      <c r="BE120" s="49">
        <v>0</v>
      </c>
      <c r="BF120" s="48">
        <v>3</v>
      </c>
      <c r="BG120" s="49">
        <v>18.75</v>
      </c>
      <c r="BH120" s="48">
        <v>0</v>
      </c>
      <c r="BI120" s="49">
        <v>0</v>
      </c>
      <c r="BJ120" s="48">
        <v>13</v>
      </c>
      <c r="BK120" s="49">
        <v>81.25</v>
      </c>
      <c r="BL120" s="48">
        <v>16</v>
      </c>
    </row>
    <row r="121" spans="1:64" ht="15">
      <c r="A121" s="64" t="s">
        <v>319</v>
      </c>
      <c r="B121" s="64" t="s">
        <v>334</v>
      </c>
      <c r="C121" s="65" t="s">
        <v>5651</v>
      </c>
      <c r="D121" s="66">
        <v>3</v>
      </c>
      <c r="E121" s="67" t="s">
        <v>132</v>
      </c>
      <c r="F121" s="68">
        <v>35</v>
      </c>
      <c r="G121" s="65"/>
      <c r="H121" s="69"/>
      <c r="I121" s="70"/>
      <c r="J121" s="70"/>
      <c r="K121" s="34" t="s">
        <v>65</v>
      </c>
      <c r="L121" s="77">
        <v>121</v>
      </c>
      <c r="M121" s="77"/>
      <c r="N121" s="72"/>
      <c r="O121" s="79" t="s">
        <v>544</v>
      </c>
      <c r="P121" s="81">
        <v>43504.84700231482</v>
      </c>
      <c r="Q121" s="79" t="s">
        <v>578</v>
      </c>
      <c r="R121" s="79"/>
      <c r="S121" s="79"/>
      <c r="T121" s="79" t="s">
        <v>852</v>
      </c>
      <c r="U121" s="79"/>
      <c r="V121" s="83" t="s">
        <v>1083</v>
      </c>
      <c r="W121" s="81">
        <v>43504.84700231482</v>
      </c>
      <c r="X121" s="83" t="s">
        <v>1341</v>
      </c>
      <c r="Y121" s="79"/>
      <c r="Z121" s="79"/>
      <c r="AA121" s="85" t="s">
        <v>1706</v>
      </c>
      <c r="AB121" s="79"/>
      <c r="AC121" s="79" t="b">
        <v>0</v>
      </c>
      <c r="AD121" s="79">
        <v>0</v>
      </c>
      <c r="AE121" s="85" t="s">
        <v>1963</v>
      </c>
      <c r="AF121" s="79" t="b">
        <v>1</v>
      </c>
      <c r="AG121" s="79" t="s">
        <v>1973</v>
      </c>
      <c r="AH121" s="79"/>
      <c r="AI121" s="85" t="s">
        <v>1984</v>
      </c>
      <c r="AJ121" s="79" t="b">
        <v>0</v>
      </c>
      <c r="AK121" s="79">
        <v>6</v>
      </c>
      <c r="AL121" s="85" t="s">
        <v>1721</v>
      </c>
      <c r="AM121" s="79" t="s">
        <v>1999</v>
      </c>
      <c r="AN121" s="79" t="b">
        <v>0</v>
      </c>
      <c r="AO121" s="85" t="s">
        <v>1721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13</v>
      </c>
      <c r="BC121" s="78" t="str">
        <f>REPLACE(INDEX(GroupVertices[Group],MATCH(Edges[[#This Row],[Vertex 2]],GroupVertices[Vertex],0)),1,1,"")</f>
        <v>13</v>
      </c>
      <c r="BD121" s="48">
        <v>0</v>
      </c>
      <c r="BE121" s="49">
        <v>0</v>
      </c>
      <c r="BF121" s="48">
        <v>0</v>
      </c>
      <c r="BG121" s="49">
        <v>0</v>
      </c>
      <c r="BH121" s="48">
        <v>0</v>
      </c>
      <c r="BI121" s="49">
        <v>0</v>
      </c>
      <c r="BJ121" s="48">
        <v>22</v>
      </c>
      <c r="BK121" s="49">
        <v>100</v>
      </c>
      <c r="BL121" s="48">
        <v>22</v>
      </c>
    </row>
    <row r="122" spans="1:64" ht="15">
      <c r="A122" s="64" t="s">
        <v>320</v>
      </c>
      <c r="B122" s="64" t="s">
        <v>334</v>
      </c>
      <c r="C122" s="65" t="s">
        <v>5651</v>
      </c>
      <c r="D122" s="66">
        <v>3</v>
      </c>
      <c r="E122" s="67" t="s">
        <v>132</v>
      </c>
      <c r="F122" s="68">
        <v>35</v>
      </c>
      <c r="G122" s="65"/>
      <c r="H122" s="69"/>
      <c r="I122" s="70"/>
      <c r="J122" s="70"/>
      <c r="K122" s="34" t="s">
        <v>65</v>
      </c>
      <c r="L122" s="77">
        <v>122</v>
      </c>
      <c r="M122" s="77"/>
      <c r="N122" s="72"/>
      <c r="O122" s="79" t="s">
        <v>544</v>
      </c>
      <c r="P122" s="81">
        <v>43504.876226851855</v>
      </c>
      <c r="Q122" s="79" t="s">
        <v>578</v>
      </c>
      <c r="R122" s="79"/>
      <c r="S122" s="79"/>
      <c r="T122" s="79" t="s">
        <v>852</v>
      </c>
      <c r="U122" s="79"/>
      <c r="V122" s="83" t="s">
        <v>1084</v>
      </c>
      <c r="W122" s="81">
        <v>43504.876226851855</v>
      </c>
      <c r="X122" s="83" t="s">
        <v>1342</v>
      </c>
      <c r="Y122" s="79"/>
      <c r="Z122" s="79"/>
      <c r="AA122" s="85" t="s">
        <v>1707</v>
      </c>
      <c r="AB122" s="79"/>
      <c r="AC122" s="79" t="b">
        <v>0</v>
      </c>
      <c r="AD122" s="79">
        <v>0</v>
      </c>
      <c r="AE122" s="85" t="s">
        <v>1963</v>
      </c>
      <c r="AF122" s="79" t="b">
        <v>1</v>
      </c>
      <c r="AG122" s="79" t="s">
        <v>1973</v>
      </c>
      <c r="AH122" s="79"/>
      <c r="AI122" s="85" t="s">
        <v>1984</v>
      </c>
      <c r="AJ122" s="79" t="b">
        <v>0</v>
      </c>
      <c r="AK122" s="79">
        <v>6</v>
      </c>
      <c r="AL122" s="85" t="s">
        <v>1721</v>
      </c>
      <c r="AM122" s="79" t="s">
        <v>2001</v>
      </c>
      <c r="AN122" s="79" t="b">
        <v>0</v>
      </c>
      <c r="AO122" s="85" t="s">
        <v>1721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13</v>
      </c>
      <c r="BC122" s="78" t="str">
        <f>REPLACE(INDEX(GroupVertices[Group],MATCH(Edges[[#This Row],[Vertex 2]],GroupVertices[Vertex],0)),1,1,"")</f>
        <v>13</v>
      </c>
      <c r="BD122" s="48">
        <v>0</v>
      </c>
      <c r="BE122" s="49">
        <v>0</v>
      </c>
      <c r="BF122" s="48">
        <v>0</v>
      </c>
      <c r="BG122" s="49">
        <v>0</v>
      </c>
      <c r="BH122" s="48">
        <v>0</v>
      </c>
      <c r="BI122" s="49">
        <v>0</v>
      </c>
      <c r="BJ122" s="48">
        <v>22</v>
      </c>
      <c r="BK122" s="49">
        <v>100</v>
      </c>
      <c r="BL122" s="48">
        <v>22</v>
      </c>
    </row>
    <row r="123" spans="1:64" ht="15">
      <c r="A123" s="64" t="s">
        <v>321</v>
      </c>
      <c r="B123" s="64" t="s">
        <v>481</v>
      </c>
      <c r="C123" s="65" t="s">
        <v>5651</v>
      </c>
      <c r="D123" s="66">
        <v>3</v>
      </c>
      <c r="E123" s="67" t="s">
        <v>132</v>
      </c>
      <c r="F123" s="68">
        <v>35</v>
      </c>
      <c r="G123" s="65"/>
      <c r="H123" s="69"/>
      <c r="I123" s="70"/>
      <c r="J123" s="70"/>
      <c r="K123" s="34" t="s">
        <v>65</v>
      </c>
      <c r="L123" s="77">
        <v>123</v>
      </c>
      <c r="M123" s="77"/>
      <c r="N123" s="72"/>
      <c r="O123" s="79" t="s">
        <v>544</v>
      </c>
      <c r="P123" s="81">
        <v>43505.37008101852</v>
      </c>
      <c r="Q123" s="79" t="s">
        <v>580</v>
      </c>
      <c r="R123" s="79"/>
      <c r="S123" s="79"/>
      <c r="T123" s="79" t="s">
        <v>854</v>
      </c>
      <c r="U123" s="79"/>
      <c r="V123" s="83" t="s">
        <v>1085</v>
      </c>
      <c r="W123" s="81">
        <v>43505.37008101852</v>
      </c>
      <c r="X123" s="83" t="s">
        <v>1343</v>
      </c>
      <c r="Y123" s="79"/>
      <c r="Z123" s="79"/>
      <c r="AA123" s="85" t="s">
        <v>1708</v>
      </c>
      <c r="AB123" s="79"/>
      <c r="AC123" s="79" t="b">
        <v>0</v>
      </c>
      <c r="AD123" s="79">
        <v>0</v>
      </c>
      <c r="AE123" s="85" t="s">
        <v>1963</v>
      </c>
      <c r="AF123" s="79" t="b">
        <v>0</v>
      </c>
      <c r="AG123" s="79" t="s">
        <v>1974</v>
      </c>
      <c r="AH123" s="79"/>
      <c r="AI123" s="85" t="s">
        <v>1963</v>
      </c>
      <c r="AJ123" s="79" t="b">
        <v>0</v>
      </c>
      <c r="AK123" s="79">
        <v>3</v>
      </c>
      <c r="AL123" s="85" t="s">
        <v>1932</v>
      </c>
      <c r="AM123" s="79" t="s">
        <v>1999</v>
      </c>
      <c r="AN123" s="79" t="b">
        <v>0</v>
      </c>
      <c r="AO123" s="85" t="s">
        <v>1932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0</v>
      </c>
      <c r="BE123" s="49">
        <v>0</v>
      </c>
      <c r="BF123" s="48">
        <v>1</v>
      </c>
      <c r="BG123" s="49">
        <v>4.3478260869565215</v>
      </c>
      <c r="BH123" s="48">
        <v>0</v>
      </c>
      <c r="BI123" s="49">
        <v>0</v>
      </c>
      <c r="BJ123" s="48">
        <v>22</v>
      </c>
      <c r="BK123" s="49">
        <v>95.65217391304348</v>
      </c>
      <c r="BL123" s="48">
        <v>23</v>
      </c>
    </row>
    <row r="124" spans="1:64" ht="15">
      <c r="A124" s="64" t="s">
        <v>322</v>
      </c>
      <c r="B124" s="64" t="s">
        <v>481</v>
      </c>
      <c r="C124" s="65" t="s">
        <v>5651</v>
      </c>
      <c r="D124" s="66">
        <v>3</v>
      </c>
      <c r="E124" s="67" t="s">
        <v>132</v>
      </c>
      <c r="F124" s="68">
        <v>35</v>
      </c>
      <c r="G124" s="65"/>
      <c r="H124" s="69"/>
      <c r="I124" s="70"/>
      <c r="J124" s="70"/>
      <c r="K124" s="34" t="s">
        <v>65</v>
      </c>
      <c r="L124" s="77">
        <v>124</v>
      </c>
      <c r="M124" s="77"/>
      <c r="N124" s="72"/>
      <c r="O124" s="79" t="s">
        <v>544</v>
      </c>
      <c r="P124" s="81">
        <v>43505.523194444446</v>
      </c>
      <c r="Q124" s="79" t="s">
        <v>581</v>
      </c>
      <c r="R124" s="79"/>
      <c r="S124" s="79"/>
      <c r="T124" s="79" t="s">
        <v>855</v>
      </c>
      <c r="U124" s="79"/>
      <c r="V124" s="83" t="s">
        <v>999</v>
      </c>
      <c r="W124" s="81">
        <v>43505.523194444446</v>
      </c>
      <c r="X124" s="83" t="s">
        <v>1344</v>
      </c>
      <c r="Y124" s="79"/>
      <c r="Z124" s="79"/>
      <c r="AA124" s="85" t="s">
        <v>1709</v>
      </c>
      <c r="AB124" s="79"/>
      <c r="AC124" s="79" t="b">
        <v>0</v>
      </c>
      <c r="AD124" s="79">
        <v>0</v>
      </c>
      <c r="AE124" s="85" t="s">
        <v>1963</v>
      </c>
      <c r="AF124" s="79" t="b">
        <v>0</v>
      </c>
      <c r="AG124" s="79" t="s">
        <v>1974</v>
      </c>
      <c r="AH124" s="79"/>
      <c r="AI124" s="85" t="s">
        <v>1963</v>
      </c>
      <c r="AJ124" s="79" t="b">
        <v>0</v>
      </c>
      <c r="AK124" s="79">
        <v>3</v>
      </c>
      <c r="AL124" s="85" t="s">
        <v>1933</v>
      </c>
      <c r="AM124" s="79" t="s">
        <v>2003</v>
      </c>
      <c r="AN124" s="79" t="b">
        <v>0</v>
      </c>
      <c r="AO124" s="85" t="s">
        <v>1933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v>0</v>
      </c>
      <c r="BE124" s="49">
        <v>0</v>
      </c>
      <c r="BF124" s="48">
        <v>0</v>
      </c>
      <c r="BG124" s="49">
        <v>0</v>
      </c>
      <c r="BH124" s="48">
        <v>0</v>
      </c>
      <c r="BI124" s="49">
        <v>0</v>
      </c>
      <c r="BJ124" s="48">
        <v>26</v>
      </c>
      <c r="BK124" s="49">
        <v>100</v>
      </c>
      <c r="BL124" s="48">
        <v>26</v>
      </c>
    </row>
    <row r="125" spans="1:64" ht="15">
      <c r="A125" s="64" t="s">
        <v>323</v>
      </c>
      <c r="B125" s="64" t="s">
        <v>296</v>
      </c>
      <c r="C125" s="65" t="s">
        <v>5651</v>
      </c>
      <c r="D125" s="66">
        <v>3</v>
      </c>
      <c r="E125" s="67" t="s">
        <v>132</v>
      </c>
      <c r="F125" s="68">
        <v>35</v>
      </c>
      <c r="G125" s="65"/>
      <c r="H125" s="69"/>
      <c r="I125" s="70"/>
      <c r="J125" s="70"/>
      <c r="K125" s="34" t="s">
        <v>65</v>
      </c>
      <c r="L125" s="77">
        <v>125</v>
      </c>
      <c r="M125" s="77"/>
      <c r="N125" s="72"/>
      <c r="O125" s="79" t="s">
        <v>544</v>
      </c>
      <c r="P125" s="81">
        <v>43505.62105324074</v>
      </c>
      <c r="Q125" s="79" t="s">
        <v>567</v>
      </c>
      <c r="R125" s="79"/>
      <c r="S125" s="79"/>
      <c r="T125" s="79" t="s">
        <v>844</v>
      </c>
      <c r="U125" s="79"/>
      <c r="V125" s="83" t="s">
        <v>1086</v>
      </c>
      <c r="W125" s="81">
        <v>43505.62105324074</v>
      </c>
      <c r="X125" s="83" t="s">
        <v>1345</v>
      </c>
      <c r="Y125" s="79"/>
      <c r="Z125" s="79"/>
      <c r="AA125" s="85" t="s">
        <v>1710</v>
      </c>
      <c r="AB125" s="79"/>
      <c r="AC125" s="79" t="b">
        <v>0</v>
      </c>
      <c r="AD125" s="79">
        <v>0</v>
      </c>
      <c r="AE125" s="85" t="s">
        <v>1963</v>
      </c>
      <c r="AF125" s="79" t="b">
        <v>0</v>
      </c>
      <c r="AG125" s="79" t="s">
        <v>1973</v>
      </c>
      <c r="AH125" s="79"/>
      <c r="AI125" s="85" t="s">
        <v>1963</v>
      </c>
      <c r="AJ125" s="79" t="b">
        <v>0</v>
      </c>
      <c r="AK125" s="79">
        <v>4</v>
      </c>
      <c r="AL125" s="85" t="s">
        <v>1680</v>
      </c>
      <c r="AM125" s="79" t="s">
        <v>2002</v>
      </c>
      <c r="AN125" s="79" t="b">
        <v>0</v>
      </c>
      <c r="AO125" s="85" t="s">
        <v>1680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10</v>
      </c>
      <c r="BD125" s="48">
        <v>0</v>
      </c>
      <c r="BE125" s="49">
        <v>0</v>
      </c>
      <c r="BF125" s="48">
        <v>0</v>
      </c>
      <c r="BG125" s="49">
        <v>0</v>
      </c>
      <c r="BH125" s="48">
        <v>0</v>
      </c>
      <c r="BI125" s="49">
        <v>0</v>
      </c>
      <c r="BJ125" s="48">
        <v>16</v>
      </c>
      <c r="BK125" s="49">
        <v>100</v>
      </c>
      <c r="BL125" s="48">
        <v>16</v>
      </c>
    </row>
    <row r="126" spans="1:64" ht="15">
      <c r="A126" s="64" t="s">
        <v>324</v>
      </c>
      <c r="B126" s="64" t="s">
        <v>324</v>
      </c>
      <c r="C126" s="65" t="s">
        <v>5651</v>
      </c>
      <c r="D126" s="66">
        <v>3</v>
      </c>
      <c r="E126" s="67" t="s">
        <v>132</v>
      </c>
      <c r="F126" s="68">
        <v>35</v>
      </c>
      <c r="G126" s="65"/>
      <c r="H126" s="69"/>
      <c r="I126" s="70"/>
      <c r="J126" s="70"/>
      <c r="K126" s="34" t="s">
        <v>65</v>
      </c>
      <c r="L126" s="77">
        <v>126</v>
      </c>
      <c r="M126" s="77"/>
      <c r="N126" s="72"/>
      <c r="O126" s="79" t="s">
        <v>176</v>
      </c>
      <c r="P126" s="81">
        <v>43505.65547453704</v>
      </c>
      <c r="Q126" s="79" t="s">
        <v>582</v>
      </c>
      <c r="R126" s="79"/>
      <c r="S126" s="79"/>
      <c r="T126" s="79" t="s">
        <v>856</v>
      </c>
      <c r="U126" s="79"/>
      <c r="V126" s="83" t="s">
        <v>1087</v>
      </c>
      <c r="W126" s="81">
        <v>43505.65547453704</v>
      </c>
      <c r="X126" s="83" t="s">
        <v>1346</v>
      </c>
      <c r="Y126" s="79"/>
      <c r="Z126" s="79"/>
      <c r="AA126" s="85" t="s">
        <v>1711</v>
      </c>
      <c r="AB126" s="79"/>
      <c r="AC126" s="79" t="b">
        <v>0</v>
      </c>
      <c r="AD126" s="79">
        <v>0</v>
      </c>
      <c r="AE126" s="85" t="s">
        <v>1963</v>
      </c>
      <c r="AF126" s="79" t="b">
        <v>0</v>
      </c>
      <c r="AG126" s="79" t="s">
        <v>1974</v>
      </c>
      <c r="AH126" s="79"/>
      <c r="AI126" s="85" t="s">
        <v>1963</v>
      </c>
      <c r="AJ126" s="79" t="b">
        <v>0</v>
      </c>
      <c r="AK126" s="79">
        <v>0</v>
      </c>
      <c r="AL126" s="85" t="s">
        <v>1963</v>
      </c>
      <c r="AM126" s="79" t="s">
        <v>1999</v>
      </c>
      <c r="AN126" s="79" t="b">
        <v>0</v>
      </c>
      <c r="AO126" s="85" t="s">
        <v>1711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0</v>
      </c>
      <c r="BE126" s="49">
        <v>0</v>
      </c>
      <c r="BF126" s="48">
        <v>0</v>
      </c>
      <c r="BG126" s="49">
        <v>0</v>
      </c>
      <c r="BH126" s="48">
        <v>0</v>
      </c>
      <c r="BI126" s="49">
        <v>0</v>
      </c>
      <c r="BJ126" s="48">
        <v>7</v>
      </c>
      <c r="BK126" s="49">
        <v>100</v>
      </c>
      <c r="BL126" s="48">
        <v>7</v>
      </c>
    </row>
    <row r="127" spans="1:64" ht="15">
      <c r="A127" s="64" t="s">
        <v>325</v>
      </c>
      <c r="B127" s="64" t="s">
        <v>296</v>
      </c>
      <c r="C127" s="65" t="s">
        <v>5651</v>
      </c>
      <c r="D127" s="66">
        <v>3</v>
      </c>
      <c r="E127" s="67" t="s">
        <v>132</v>
      </c>
      <c r="F127" s="68">
        <v>35</v>
      </c>
      <c r="G127" s="65"/>
      <c r="H127" s="69"/>
      <c r="I127" s="70"/>
      <c r="J127" s="70"/>
      <c r="K127" s="34" t="s">
        <v>65</v>
      </c>
      <c r="L127" s="77">
        <v>127</v>
      </c>
      <c r="M127" s="77"/>
      <c r="N127" s="72"/>
      <c r="O127" s="79" t="s">
        <v>544</v>
      </c>
      <c r="P127" s="81">
        <v>43505.71892361111</v>
      </c>
      <c r="Q127" s="79" t="s">
        <v>567</v>
      </c>
      <c r="R127" s="79"/>
      <c r="S127" s="79"/>
      <c r="T127" s="79" t="s">
        <v>844</v>
      </c>
      <c r="U127" s="79"/>
      <c r="V127" s="83" t="s">
        <v>1088</v>
      </c>
      <c r="W127" s="81">
        <v>43505.71892361111</v>
      </c>
      <c r="X127" s="83" t="s">
        <v>1347</v>
      </c>
      <c r="Y127" s="79"/>
      <c r="Z127" s="79"/>
      <c r="AA127" s="85" t="s">
        <v>1712</v>
      </c>
      <c r="AB127" s="79"/>
      <c r="AC127" s="79" t="b">
        <v>0</v>
      </c>
      <c r="AD127" s="79">
        <v>0</v>
      </c>
      <c r="AE127" s="85" t="s">
        <v>1963</v>
      </c>
      <c r="AF127" s="79" t="b">
        <v>0</v>
      </c>
      <c r="AG127" s="79" t="s">
        <v>1973</v>
      </c>
      <c r="AH127" s="79"/>
      <c r="AI127" s="85" t="s">
        <v>1963</v>
      </c>
      <c r="AJ127" s="79" t="b">
        <v>0</v>
      </c>
      <c r="AK127" s="79">
        <v>4</v>
      </c>
      <c r="AL127" s="85" t="s">
        <v>1680</v>
      </c>
      <c r="AM127" s="79" t="s">
        <v>2001</v>
      </c>
      <c r="AN127" s="79" t="b">
        <v>0</v>
      </c>
      <c r="AO127" s="85" t="s">
        <v>1680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v>0</v>
      </c>
      <c r="BE127" s="49">
        <v>0</v>
      </c>
      <c r="BF127" s="48">
        <v>0</v>
      </c>
      <c r="BG127" s="49">
        <v>0</v>
      </c>
      <c r="BH127" s="48">
        <v>0</v>
      </c>
      <c r="BI127" s="49">
        <v>0</v>
      </c>
      <c r="BJ127" s="48">
        <v>16</v>
      </c>
      <c r="BK127" s="49">
        <v>100</v>
      </c>
      <c r="BL127" s="48">
        <v>16</v>
      </c>
    </row>
    <row r="128" spans="1:64" ht="15">
      <c r="A128" s="64" t="s">
        <v>326</v>
      </c>
      <c r="B128" s="64" t="s">
        <v>499</v>
      </c>
      <c r="C128" s="65" t="s">
        <v>5651</v>
      </c>
      <c r="D128" s="66">
        <v>3</v>
      </c>
      <c r="E128" s="67" t="s">
        <v>132</v>
      </c>
      <c r="F128" s="68">
        <v>35</v>
      </c>
      <c r="G128" s="65"/>
      <c r="H128" s="69"/>
      <c r="I128" s="70"/>
      <c r="J128" s="70"/>
      <c r="K128" s="34" t="s">
        <v>65</v>
      </c>
      <c r="L128" s="77">
        <v>128</v>
      </c>
      <c r="M128" s="77"/>
      <c r="N128" s="72"/>
      <c r="O128" s="79" t="s">
        <v>544</v>
      </c>
      <c r="P128" s="81">
        <v>43505.78351851852</v>
      </c>
      <c r="Q128" s="79" t="s">
        <v>583</v>
      </c>
      <c r="R128" s="83" t="s">
        <v>759</v>
      </c>
      <c r="S128" s="79" t="s">
        <v>807</v>
      </c>
      <c r="T128" s="79" t="s">
        <v>857</v>
      </c>
      <c r="U128" s="79"/>
      <c r="V128" s="83" t="s">
        <v>1089</v>
      </c>
      <c r="W128" s="81">
        <v>43505.78351851852</v>
      </c>
      <c r="X128" s="83" t="s">
        <v>1348</v>
      </c>
      <c r="Y128" s="79"/>
      <c r="Z128" s="79"/>
      <c r="AA128" s="85" t="s">
        <v>1713</v>
      </c>
      <c r="AB128" s="79"/>
      <c r="AC128" s="79" t="b">
        <v>0</v>
      </c>
      <c r="AD128" s="79">
        <v>0</v>
      </c>
      <c r="AE128" s="85" t="s">
        <v>1963</v>
      </c>
      <c r="AF128" s="79" t="b">
        <v>1</v>
      </c>
      <c r="AG128" s="79" t="s">
        <v>1973</v>
      </c>
      <c r="AH128" s="79"/>
      <c r="AI128" s="85" t="s">
        <v>1985</v>
      </c>
      <c r="AJ128" s="79" t="b">
        <v>0</v>
      </c>
      <c r="AK128" s="79">
        <v>0</v>
      </c>
      <c r="AL128" s="85" t="s">
        <v>1963</v>
      </c>
      <c r="AM128" s="79" t="s">
        <v>1999</v>
      </c>
      <c r="AN128" s="79" t="b">
        <v>0</v>
      </c>
      <c r="AO128" s="85" t="s">
        <v>1713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18</v>
      </c>
      <c r="BC128" s="78" t="str">
        <f>REPLACE(INDEX(GroupVertices[Group],MATCH(Edges[[#This Row],[Vertex 2]],GroupVertices[Vertex],0)),1,1,"")</f>
        <v>18</v>
      </c>
      <c r="BD128" s="48"/>
      <c r="BE128" s="49"/>
      <c r="BF128" s="48"/>
      <c r="BG128" s="49"/>
      <c r="BH128" s="48"/>
      <c r="BI128" s="49"/>
      <c r="BJ128" s="48"/>
      <c r="BK128" s="49"/>
      <c r="BL128" s="48"/>
    </row>
    <row r="129" spans="1:64" ht="15">
      <c r="A129" s="64" t="s">
        <v>326</v>
      </c>
      <c r="B129" s="64" t="s">
        <v>500</v>
      </c>
      <c r="C129" s="65" t="s">
        <v>5651</v>
      </c>
      <c r="D129" s="66">
        <v>3</v>
      </c>
      <c r="E129" s="67" t="s">
        <v>132</v>
      </c>
      <c r="F129" s="68">
        <v>35</v>
      </c>
      <c r="G129" s="65"/>
      <c r="H129" s="69"/>
      <c r="I129" s="70"/>
      <c r="J129" s="70"/>
      <c r="K129" s="34" t="s">
        <v>65</v>
      </c>
      <c r="L129" s="77">
        <v>129</v>
      </c>
      <c r="M129" s="77"/>
      <c r="N129" s="72"/>
      <c r="O129" s="79" t="s">
        <v>544</v>
      </c>
      <c r="P129" s="81">
        <v>43505.78351851852</v>
      </c>
      <c r="Q129" s="79" t="s">
        <v>583</v>
      </c>
      <c r="R129" s="83" t="s">
        <v>759</v>
      </c>
      <c r="S129" s="79" t="s">
        <v>807</v>
      </c>
      <c r="T129" s="79" t="s">
        <v>857</v>
      </c>
      <c r="U129" s="79"/>
      <c r="V129" s="83" t="s">
        <v>1089</v>
      </c>
      <c r="W129" s="81">
        <v>43505.78351851852</v>
      </c>
      <c r="X129" s="83" t="s">
        <v>1348</v>
      </c>
      <c r="Y129" s="79"/>
      <c r="Z129" s="79"/>
      <c r="AA129" s="85" t="s">
        <v>1713</v>
      </c>
      <c r="AB129" s="79"/>
      <c r="AC129" s="79" t="b">
        <v>0</v>
      </c>
      <c r="AD129" s="79">
        <v>0</v>
      </c>
      <c r="AE129" s="85" t="s">
        <v>1963</v>
      </c>
      <c r="AF129" s="79" t="b">
        <v>1</v>
      </c>
      <c r="AG129" s="79" t="s">
        <v>1973</v>
      </c>
      <c r="AH129" s="79"/>
      <c r="AI129" s="85" t="s">
        <v>1985</v>
      </c>
      <c r="AJ129" s="79" t="b">
        <v>0</v>
      </c>
      <c r="AK129" s="79">
        <v>0</v>
      </c>
      <c r="AL129" s="85" t="s">
        <v>1963</v>
      </c>
      <c r="AM129" s="79" t="s">
        <v>1999</v>
      </c>
      <c r="AN129" s="79" t="b">
        <v>0</v>
      </c>
      <c r="AO129" s="85" t="s">
        <v>1713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18</v>
      </c>
      <c r="BC129" s="78" t="str">
        <f>REPLACE(INDEX(GroupVertices[Group],MATCH(Edges[[#This Row],[Vertex 2]],GroupVertices[Vertex],0)),1,1,"")</f>
        <v>18</v>
      </c>
      <c r="BD129" s="48"/>
      <c r="BE129" s="49"/>
      <c r="BF129" s="48"/>
      <c r="BG129" s="49"/>
      <c r="BH129" s="48"/>
      <c r="BI129" s="49"/>
      <c r="BJ129" s="48"/>
      <c r="BK129" s="49"/>
      <c r="BL129" s="48"/>
    </row>
    <row r="130" spans="1:64" ht="15">
      <c r="A130" s="64" t="s">
        <v>326</v>
      </c>
      <c r="B130" s="64" t="s">
        <v>501</v>
      </c>
      <c r="C130" s="65" t="s">
        <v>5651</v>
      </c>
      <c r="D130" s="66">
        <v>3</v>
      </c>
      <c r="E130" s="67" t="s">
        <v>132</v>
      </c>
      <c r="F130" s="68">
        <v>35</v>
      </c>
      <c r="G130" s="65"/>
      <c r="H130" s="69"/>
      <c r="I130" s="70"/>
      <c r="J130" s="70"/>
      <c r="K130" s="34" t="s">
        <v>65</v>
      </c>
      <c r="L130" s="77">
        <v>130</v>
      </c>
      <c r="M130" s="77"/>
      <c r="N130" s="72"/>
      <c r="O130" s="79" t="s">
        <v>544</v>
      </c>
      <c r="P130" s="81">
        <v>43505.78351851852</v>
      </c>
      <c r="Q130" s="79" t="s">
        <v>583</v>
      </c>
      <c r="R130" s="83" t="s">
        <v>759</v>
      </c>
      <c r="S130" s="79" t="s">
        <v>807</v>
      </c>
      <c r="T130" s="79" t="s">
        <v>857</v>
      </c>
      <c r="U130" s="79"/>
      <c r="V130" s="83" t="s">
        <v>1089</v>
      </c>
      <c r="W130" s="81">
        <v>43505.78351851852</v>
      </c>
      <c r="X130" s="83" t="s">
        <v>1348</v>
      </c>
      <c r="Y130" s="79"/>
      <c r="Z130" s="79"/>
      <c r="AA130" s="85" t="s">
        <v>1713</v>
      </c>
      <c r="AB130" s="79"/>
      <c r="AC130" s="79" t="b">
        <v>0</v>
      </c>
      <c r="AD130" s="79">
        <v>0</v>
      </c>
      <c r="AE130" s="85" t="s">
        <v>1963</v>
      </c>
      <c r="AF130" s="79" t="b">
        <v>1</v>
      </c>
      <c r="AG130" s="79" t="s">
        <v>1973</v>
      </c>
      <c r="AH130" s="79"/>
      <c r="AI130" s="85" t="s">
        <v>1985</v>
      </c>
      <c r="AJ130" s="79" t="b">
        <v>0</v>
      </c>
      <c r="AK130" s="79">
        <v>0</v>
      </c>
      <c r="AL130" s="85" t="s">
        <v>1963</v>
      </c>
      <c r="AM130" s="79" t="s">
        <v>1999</v>
      </c>
      <c r="AN130" s="79" t="b">
        <v>0</v>
      </c>
      <c r="AO130" s="85" t="s">
        <v>1713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18</v>
      </c>
      <c r="BC130" s="78" t="str">
        <f>REPLACE(INDEX(GroupVertices[Group],MATCH(Edges[[#This Row],[Vertex 2]],GroupVertices[Vertex],0)),1,1,"")</f>
        <v>18</v>
      </c>
      <c r="BD130" s="48">
        <v>0</v>
      </c>
      <c r="BE130" s="49">
        <v>0</v>
      </c>
      <c r="BF130" s="48">
        <v>0</v>
      </c>
      <c r="BG130" s="49">
        <v>0</v>
      </c>
      <c r="BH130" s="48">
        <v>0</v>
      </c>
      <c r="BI130" s="49">
        <v>0</v>
      </c>
      <c r="BJ130" s="48">
        <v>22</v>
      </c>
      <c r="BK130" s="49">
        <v>100</v>
      </c>
      <c r="BL130" s="48">
        <v>22</v>
      </c>
    </row>
    <row r="131" spans="1:64" ht="15">
      <c r="A131" s="64" t="s">
        <v>327</v>
      </c>
      <c r="B131" s="64" t="s">
        <v>481</v>
      </c>
      <c r="C131" s="65" t="s">
        <v>5651</v>
      </c>
      <c r="D131" s="66">
        <v>3</v>
      </c>
      <c r="E131" s="67" t="s">
        <v>132</v>
      </c>
      <c r="F131" s="68">
        <v>35</v>
      </c>
      <c r="G131" s="65"/>
      <c r="H131" s="69"/>
      <c r="I131" s="70"/>
      <c r="J131" s="70"/>
      <c r="K131" s="34" t="s">
        <v>65</v>
      </c>
      <c r="L131" s="77">
        <v>131</v>
      </c>
      <c r="M131" s="77"/>
      <c r="N131" s="72"/>
      <c r="O131" s="79" t="s">
        <v>544</v>
      </c>
      <c r="P131" s="81">
        <v>43505.95119212963</v>
      </c>
      <c r="Q131" s="79" t="s">
        <v>581</v>
      </c>
      <c r="R131" s="79"/>
      <c r="S131" s="79"/>
      <c r="T131" s="79" t="s">
        <v>855</v>
      </c>
      <c r="U131" s="79"/>
      <c r="V131" s="83" t="s">
        <v>1090</v>
      </c>
      <c r="W131" s="81">
        <v>43505.95119212963</v>
      </c>
      <c r="X131" s="83" t="s">
        <v>1349</v>
      </c>
      <c r="Y131" s="79"/>
      <c r="Z131" s="79"/>
      <c r="AA131" s="85" t="s">
        <v>1714</v>
      </c>
      <c r="AB131" s="79"/>
      <c r="AC131" s="79" t="b">
        <v>0</v>
      </c>
      <c r="AD131" s="79">
        <v>0</v>
      </c>
      <c r="AE131" s="85" t="s">
        <v>1963</v>
      </c>
      <c r="AF131" s="79" t="b">
        <v>0</v>
      </c>
      <c r="AG131" s="79" t="s">
        <v>1974</v>
      </c>
      <c r="AH131" s="79"/>
      <c r="AI131" s="85" t="s">
        <v>1963</v>
      </c>
      <c r="AJ131" s="79" t="b">
        <v>0</v>
      </c>
      <c r="AK131" s="79">
        <v>3</v>
      </c>
      <c r="AL131" s="85" t="s">
        <v>1933</v>
      </c>
      <c r="AM131" s="79" t="s">
        <v>2002</v>
      </c>
      <c r="AN131" s="79" t="b">
        <v>0</v>
      </c>
      <c r="AO131" s="85" t="s">
        <v>1933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6</v>
      </c>
      <c r="BC131" s="78" t="str">
        <f>REPLACE(INDEX(GroupVertices[Group],MATCH(Edges[[#This Row],[Vertex 2]],GroupVertices[Vertex],0)),1,1,"")</f>
        <v>6</v>
      </c>
      <c r="BD131" s="48">
        <v>0</v>
      </c>
      <c r="BE131" s="49">
        <v>0</v>
      </c>
      <c r="BF131" s="48">
        <v>0</v>
      </c>
      <c r="BG131" s="49">
        <v>0</v>
      </c>
      <c r="BH131" s="48">
        <v>0</v>
      </c>
      <c r="BI131" s="49">
        <v>0</v>
      </c>
      <c r="BJ131" s="48">
        <v>26</v>
      </c>
      <c r="BK131" s="49">
        <v>100</v>
      </c>
      <c r="BL131" s="48">
        <v>26</v>
      </c>
    </row>
    <row r="132" spans="1:64" ht="15">
      <c r="A132" s="64" t="s">
        <v>328</v>
      </c>
      <c r="B132" s="64" t="s">
        <v>334</v>
      </c>
      <c r="C132" s="65" t="s">
        <v>5651</v>
      </c>
      <c r="D132" s="66">
        <v>3</v>
      </c>
      <c r="E132" s="67" t="s">
        <v>132</v>
      </c>
      <c r="F132" s="68">
        <v>35</v>
      </c>
      <c r="G132" s="65"/>
      <c r="H132" s="69"/>
      <c r="I132" s="70"/>
      <c r="J132" s="70"/>
      <c r="K132" s="34" t="s">
        <v>65</v>
      </c>
      <c r="L132" s="77">
        <v>132</v>
      </c>
      <c r="M132" s="77"/>
      <c r="N132" s="72"/>
      <c r="O132" s="79" t="s">
        <v>544</v>
      </c>
      <c r="P132" s="81">
        <v>43505.98241898148</v>
      </c>
      <c r="Q132" s="79" t="s">
        <v>578</v>
      </c>
      <c r="R132" s="79"/>
      <c r="S132" s="79"/>
      <c r="T132" s="79" t="s">
        <v>852</v>
      </c>
      <c r="U132" s="79"/>
      <c r="V132" s="83" t="s">
        <v>1091</v>
      </c>
      <c r="W132" s="81">
        <v>43505.98241898148</v>
      </c>
      <c r="X132" s="83" t="s">
        <v>1350</v>
      </c>
      <c r="Y132" s="79"/>
      <c r="Z132" s="79"/>
      <c r="AA132" s="85" t="s">
        <v>1715</v>
      </c>
      <c r="AB132" s="79"/>
      <c r="AC132" s="79" t="b">
        <v>0</v>
      </c>
      <c r="AD132" s="79">
        <v>0</v>
      </c>
      <c r="AE132" s="85" t="s">
        <v>1963</v>
      </c>
      <c r="AF132" s="79" t="b">
        <v>1</v>
      </c>
      <c r="AG132" s="79" t="s">
        <v>1973</v>
      </c>
      <c r="AH132" s="79"/>
      <c r="AI132" s="85" t="s">
        <v>1984</v>
      </c>
      <c r="AJ132" s="79" t="b">
        <v>0</v>
      </c>
      <c r="AK132" s="79">
        <v>7</v>
      </c>
      <c r="AL132" s="85" t="s">
        <v>1721</v>
      </c>
      <c r="AM132" s="79" t="s">
        <v>2000</v>
      </c>
      <c r="AN132" s="79" t="b">
        <v>0</v>
      </c>
      <c r="AO132" s="85" t="s">
        <v>1721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13</v>
      </c>
      <c r="BC132" s="78" t="str">
        <f>REPLACE(INDEX(GroupVertices[Group],MATCH(Edges[[#This Row],[Vertex 2]],GroupVertices[Vertex],0)),1,1,"")</f>
        <v>13</v>
      </c>
      <c r="BD132" s="48">
        <v>0</v>
      </c>
      <c r="BE132" s="49">
        <v>0</v>
      </c>
      <c r="BF132" s="48">
        <v>0</v>
      </c>
      <c r="BG132" s="49">
        <v>0</v>
      </c>
      <c r="BH132" s="48">
        <v>0</v>
      </c>
      <c r="BI132" s="49">
        <v>0</v>
      </c>
      <c r="BJ132" s="48">
        <v>22</v>
      </c>
      <c r="BK132" s="49">
        <v>100</v>
      </c>
      <c r="BL132" s="48">
        <v>22</v>
      </c>
    </row>
    <row r="133" spans="1:64" ht="15">
      <c r="A133" s="64" t="s">
        <v>329</v>
      </c>
      <c r="B133" s="64" t="s">
        <v>329</v>
      </c>
      <c r="C133" s="65" t="s">
        <v>5651</v>
      </c>
      <c r="D133" s="66">
        <v>3</v>
      </c>
      <c r="E133" s="67" t="s">
        <v>132</v>
      </c>
      <c r="F133" s="68">
        <v>35</v>
      </c>
      <c r="G133" s="65"/>
      <c r="H133" s="69"/>
      <c r="I133" s="70"/>
      <c r="J133" s="70"/>
      <c r="K133" s="34" t="s">
        <v>65</v>
      </c>
      <c r="L133" s="77">
        <v>133</v>
      </c>
      <c r="M133" s="77"/>
      <c r="N133" s="72"/>
      <c r="O133" s="79" t="s">
        <v>176</v>
      </c>
      <c r="P133" s="81">
        <v>43505.98981481481</v>
      </c>
      <c r="Q133" s="79" t="s">
        <v>584</v>
      </c>
      <c r="R133" s="79"/>
      <c r="S133" s="79"/>
      <c r="T133" s="79" t="s">
        <v>858</v>
      </c>
      <c r="U133" s="79"/>
      <c r="V133" s="83" t="s">
        <v>1092</v>
      </c>
      <c r="W133" s="81">
        <v>43505.98981481481</v>
      </c>
      <c r="X133" s="83" t="s">
        <v>1351</v>
      </c>
      <c r="Y133" s="79"/>
      <c r="Z133" s="79"/>
      <c r="AA133" s="85" t="s">
        <v>1716</v>
      </c>
      <c r="AB133" s="79"/>
      <c r="AC133" s="79" t="b">
        <v>0</v>
      </c>
      <c r="AD133" s="79">
        <v>0</v>
      </c>
      <c r="AE133" s="85" t="s">
        <v>1963</v>
      </c>
      <c r="AF133" s="79" t="b">
        <v>0</v>
      </c>
      <c r="AG133" s="79" t="s">
        <v>1974</v>
      </c>
      <c r="AH133" s="79"/>
      <c r="AI133" s="85" t="s">
        <v>1963</v>
      </c>
      <c r="AJ133" s="79" t="b">
        <v>0</v>
      </c>
      <c r="AK133" s="79">
        <v>0</v>
      </c>
      <c r="AL133" s="85" t="s">
        <v>1963</v>
      </c>
      <c r="AM133" s="79" t="s">
        <v>2010</v>
      </c>
      <c r="AN133" s="79" t="b">
        <v>0</v>
      </c>
      <c r="AO133" s="85" t="s">
        <v>1716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29</v>
      </c>
      <c r="BK133" s="49">
        <v>100</v>
      </c>
      <c r="BL133" s="48">
        <v>29</v>
      </c>
    </row>
    <row r="134" spans="1:64" ht="15">
      <c r="A134" s="64" t="s">
        <v>330</v>
      </c>
      <c r="B134" s="64" t="s">
        <v>502</v>
      </c>
      <c r="C134" s="65" t="s">
        <v>5651</v>
      </c>
      <c r="D134" s="66">
        <v>3</v>
      </c>
      <c r="E134" s="67" t="s">
        <v>132</v>
      </c>
      <c r="F134" s="68">
        <v>35</v>
      </c>
      <c r="G134" s="65"/>
      <c r="H134" s="69"/>
      <c r="I134" s="70"/>
      <c r="J134" s="70"/>
      <c r="K134" s="34" t="s">
        <v>65</v>
      </c>
      <c r="L134" s="77">
        <v>134</v>
      </c>
      <c r="M134" s="77"/>
      <c r="N134" s="72"/>
      <c r="O134" s="79" t="s">
        <v>545</v>
      </c>
      <c r="P134" s="81">
        <v>43506.03984953704</v>
      </c>
      <c r="Q134" s="79" t="s">
        <v>585</v>
      </c>
      <c r="R134" s="79"/>
      <c r="S134" s="79"/>
      <c r="T134" s="79" t="s">
        <v>859</v>
      </c>
      <c r="U134" s="79"/>
      <c r="V134" s="83" t="s">
        <v>1093</v>
      </c>
      <c r="W134" s="81">
        <v>43506.03984953704</v>
      </c>
      <c r="X134" s="83" t="s">
        <v>1352</v>
      </c>
      <c r="Y134" s="79"/>
      <c r="Z134" s="79"/>
      <c r="AA134" s="85" t="s">
        <v>1717</v>
      </c>
      <c r="AB134" s="85" t="s">
        <v>1959</v>
      </c>
      <c r="AC134" s="79" t="b">
        <v>0</v>
      </c>
      <c r="AD134" s="79">
        <v>0</v>
      </c>
      <c r="AE134" s="85" t="s">
        <v>1965</v>
      </c>
      <c r="AF134" s="79" t="b">
        <v>0</v>
      </c>
      <c r="AG134" s="79" t="s">
        <v>1976</v>
      </c>
      <c r="AH134" s="79"/>
      <c r="AI134" s="85" t="s">
        <v>1963</v>
      </c>
      <c r="AJ134" s="79" t="b">
        <v>0</v>
      </c>
      <c r="AK134" s="79">
        <v>0</v>
      </c>
      <c r="AL134" s="85" t="s">
        <v>1963</v>
      </c>
      <c r="AM134" s="79" t="s">
        <v>1999</v>
      </c>
      <c r="AN134" s="79" t="b">
        <v>0</v>
      </c>
      <c r="AO134" s="85" t="s">
        <v>1959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32</v>
      </c>
      <c r="BC134" s="78" t="str">
        <f>REPLACE(INDEX(GroupVertices[Group],MATCH(Edges[[#This Row],[Vertex 2]],GroupVertices[Vertex],0)),1,1,"")</f>
        <v>32</v>
      </c>
      <c r="BD134" s="48">
        <v>0</v>
      </c>
      <c r="BE134" s="49">
        <v>0</v>
      </c>
      <c r="BF134" s="48">
        <v>0</v>
      </c>
      <c r="BG134" s="49">
        <v>0</v>
      </c>
      <c r="BH134" s="48">
        <v>0</v>
      </c>
      <c r="BI134" s="49">
        <v>0</v>
      </c>
      <c r="BJ134" s="48">
        <v>4</v>
      </c>
      <c r="BK134" s="49">
        <v>100</v>
      </c>
      <c r="BL134" s="48">
        <v>4</v>
      </c>
    </row>
    <row r="135" spans="1:64" ht="15">
      <c r="A135" s="64" t="s">
        <v>331</v>
      </c>
      <c r="B135" s="64" t="s">
        <v>331</v>
      </c>
      <c r="C135" s="65" t="s">
        <v>5651</v>
      </c>
      <c r="D135" s="66">
        <v>3</v>
      </c>
      <c r="E135" s="67" t="s">
        <v>132</v>
      </c>
      <c r="F135" s="68">
        <v>35</v>
      </c>
      <c r="G135" s="65"/>
      <c r="H135" s="69"/>
      <c r="I135" s="70"/>
      <c r="J135" s="70"/>
      <c r="K135" s="34" t="s">
        <v>65</v>
      </c>
      <c r="L135" s="77">
        <v>135</v>
      </c>
      <c r="M135" s="77"/>
      <c r="N135" s="72"/>
      <c r="O135" s="79" t="s">
        <v>176</v>
      </c>
      <c r="P135" s="81">
        <v>43506.15694444445</v>
      </c>
      <c r="Q135" s="79" t="s">
        <v>586</v>
      </c>
      <c r="R135" s="83" t="s">
        <v>760</v>
      </c>
      <c r="S135" s="79" t="s">
        <v>807</v>
      </c>
      <c r="T135" s="79" t="s">
        <v>860</v>
      </c>
      <c r="U135" s="79"/>
      <c r="V135" s="83" t="s">
        <v>1094</v>
      </c>
      <c r="W135" s="81">
        <v>43506.15694444445</v>
      </c>
      <c r="X135" s="83" t="s">
        <v>1353</v>
      </c>
      <c r="Y135" s="79"/>
      <c r="Z135" s="79"/>
      <c r="AA135" s="85" t="s">
        <v>1718</v>
      </c>
      <c r="AB135" s="79"/>
      <c r="AC135" s="79" t="b">
        <v>0</v>
      </c>
      <c r="AD135" s="79">
        <v>5</v>
      </c>
      <c r="AE135" s="85" t="s">
        <v>1963</v>
      </c>
      <c r="AF135" s="79" t="b">
        <v>1</v>
      </c>
      <c r="AG135" s="79" t="s">
        <v>1973</v>
      </c>
      <c r="AH135" s="79"/>
      <c r="AI135" s="85" t="s">
        <v>1986</v>
      </c>
      <c r="AJ135" s="79" t="b">
        <v>0</v>
      </c>
      <c r="AK135" s="79">
        <v>2</v>
      </c>
      <c r="AL135" s="85" t="s">
        <v>1963</v>
      </c>
      <c r="AM135" s="79" t="s">
        <v>1999</v>
      </c>
      <c r="AN135" s="79" t="b">
        <v>0</v>
      </c>
      <c r="AO135" s="85" t="s">
        <v>1718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31</v>
      </c>
      <c r="BC135" s="78" t="str">
        <f>REPLACE(INDEX(GroupVertices[Group],MATCH(Edges[[#This Row],[Vertex 2]],GroupVertices[Vertex],0)),1,1,"")</f>
        <v>31</v>
      </c>
      <c r="BD135" s="48">
        <v>0</v>
      </c>
      <c r="BE135" s="49">
        <v>0</v>
      </c>
      <c r="BF135" s="48">
        <v>1</v>
      </c>
      <c r="BG135" s="49">
        <v>9.090909090909092</v>
      </c>
      <c r="BH135" s="48">
        <v>0</v>
      </c>
      <c r="BI135" s="49">
        <v>0</v>
      </c>
      <c r="BJ135" s="48">
        <v>10</v>
      </c>
      <c r="BK135" s="49">
        <v>90.9090909090909</v>
      </c>
      <c r="BL135" s="48">
        <v>11</v>
      </c>
    </row>
    <row r="136" spans="1:64" ht="15">
      <c r="A136" s="64" t="s">
        <v>332</v>
      </c>
      <c r="B136" s="64" t="s">
        <v>331</v>
      </c>
      <c r="C136" s="65" t="s">
        <v>5651</v>
      </c>
      <c r="D136" s="66">
        <v>3</v>
      </c>
      <c r="E136" s="67" t="s">
        <v>132</v>
      </c>
      <c r="F136" s="68">
        <v>35</v>
      </c>
      <c r="G136" s="65"/>
      <c r="H136" s="69"/>
      <c r="I136" s="70"/>
      <c r="J136" s="70"/>
      <c r="K136" s="34" t="s">
        <v>65</v>
      </c>
      <c r="L136" s="77">
        <v>136</v>
      </c>
      <c r="M136" s="77"/>
      <c r="N136" s="72"/>
      <c r="O136" s="79" t="s">
        <v>544</v>
      </c>
      <c r="P136" s="81">
        <v>43506.15746527778</v>
      </c>
      <c r="Q136" s="79" t="s">
        <v>587</v>
      </c>
      <c r="R136" s="83" t="s">
        <v>760</v>
      </c>
      <c r="S136" s="79" t="s">
        <v>807</v>
      </c>
      <c r="T136" s="79" t="s">
        <v>860</v>
      </c>
      <c r="U136" s="79"/>
      <c r="V136" s="83" t="s">
        <v>1095</v>
      </c>
      <c r="W136" s="81">
        <v>43506.15746527778</v>
      </c>
      <c r="X136" s="83" t="s">
        <v>1354</v>
      </c>
      <c r="Y136" s="79"/>
      <c r="Z136" s="79"/>
      <c r="AA136" s="85" t="s">
        <v>1719</v>
      </c>
      <c r="AB136" s="79"/>
      <c r="AC136" s="79" t="b">
        <v>0</v>
      </c>
      <c r="AD136" s="79">
        <v>0</v>
      </c>
      <c r="AE136" s="85" t="s">
        <v>1963</v>
      </c>
      <c r="AF136" s="79" t="b">
        <v>1</v>
      </c>
      <c r="AG136" s="79" t="s">
        <v>1973</v>
      </c>
      <c r="AH136" s="79"/>
      <c r="AI136" s="85" t="s">
        <v>1986</v>
      </c>
      <c r="AJ136" s="79" t="b">
        <v>0</v>
      </c>
      <c r="AK136" s="79">
        <v>2</v>
      </c>
      <c r="AL136" s="85" t="s">
        <v>1718</v>
      </c>
      <c r="AM136" s="79" t="s">
        <v>2001</v>
      </c>
      <c r="AN136" s="79" t="b">
        <v>0</v>
      </c>
      <c r="AO136" s="85" t="s">
        <v>1718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31</v>
      </c>
      <c r="BC136" s="78" t="str">
        <f>REPLACE(INDEX(GroupVertices[Group],MATCH(Edges[[#This Row],[Vertex 2]],GroupVertices[Vertex],0)),1,1,"")</f>
        <v>31</v>
      </c>
      <c r="BD136" s="48">
        <v>0</v>
      </c>
      <c r="BE136" s="49">
        <v>0</v>
      </c>
      <c r="BF136" s="48">
        <v>1</v>
      </c>
      <c r="BG136" s="49">
        <v>7.6923076923076925</v>
      </c>
      <c r="BH136" s="48">
        <v>0</v>
      </c>
      <c r="BI136" s="49">
        <v>0</v>
      </c>
      <c r="BJ136" s="48">
        <v>12</v>
      </c>
      <c r="BK136" s="49">
        <v>92.3076923076923</v>
      </c>
      <c r="BL136" s="48">
        <v>13</v>
      </c>
    </row>
    <row r="137" spans="1:64" ht="15">
      <c r="A137" s="64" t="s">
        <v>333</v>
      </c>
      <c r="B137" s="64" t="s">
        <v>481</v>
      </c>
      <c r="C137" s="65" t="s">
        <v>5651</v>
      </c>
      <c r="D137" s="66">
        <v>3</v>
      </c>
      <c r="E137" s="67" t="s">
        <v>132</v>
      </c>
      <c r="F137" s="68">
        <v>35</v>
      </c>
      <c r="G137" s="65"/>
      <c r="H137" s="69"/>
      <c r="I137" s="70"/>
      <c r="J137" s="70"/>
      <c r="K137" s="34" t="s">
        <v>65</v>
      </c>
      <c r="L137" s="77">
        <v>137</v>
      </c>
      <c r="M137" s="77"/>
      <c r="N137" s="72"/>
      <c r="O137" s="79" t="s">
        <v>544</v>
      </c>
      <c r="P137" s="81">
        <v>43506.2746412037</v>
      </c>
      <c r="Q137" s="79" t="s">
        <v>580</v>
      </c>
      <c r="R137" s="79"/>
      <c r="S137" s="79"/>
      <c r="T137" s="79" t="s">
        <v>854</v>
      </c>
      <c r="U137" s="79"/>
      <c r="V137" s="83" t="s">
        <v>1096</v>
      </c>
      <c r="W137" s="81">
        <v>43506.2746412037</v>
      </c>
      <c r="X137" s="83" t="s">
        <v>1355</v>
      </c>
      <c r="Y137" s="79"/>
      <c r="Z137" s="79"/>
      <c r="AA137" s="85" t="s">
        <v>1720</v>
      </c>
      <c r="AB137" s="79"/>
      <c r="AC137" s="79" t="b">
        <v>0</v>
      </c>
      <c r="AD137" s="79">
        <v>0</v>
      </c>
      <c r="AE137" s="85" t="s">
        <v>1963</v>
      </c>
      <c r="AF137" s="79" t="b">
        <v>0</v>
      </c>
      <c r="AG137" s="79" t="s">
        <v>1974</v>
      </c>
      <c r="AH137" s="79"/>
      <c r="AI137" s="85" t="s">
        <v>1963</v>
      </c>
      <c r="AJ137" s="79" t="b">
        <v>0</v>
      </c>
      <c r="AK137" s="79">
        <v>4</v>
      </c>
      <c r="AL137" s="85" t="s">
        <v>1932</v>
      </c>
      <c r="AM137" s="79" t="s">
        <v>2002</v>
      </c>
      <c r="AN137" s="79" t="b">
        <v>0</v>
      </c>
      <c r="AO137" s="85" t="s">
        <v>1932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v>0</v>
      </c>
      <c r="BE137" s="49">
        <v>0</v>
      </c>
      <c r="BF137" s="48">
        <v>1</v>
      </c>
      <c r="BG137" s="49">
        <v>4.3478260869565215</v>
      </c>
      <c r="BH137" s="48">
        <v>0</v>
      </c>
      <c r="BI137" s="49">
        <v>0</v>
      </c>
      <c r="BJ137" s="48">
        <v>22</v>
      </c>
      <c r="BK137" s="49">
        <v>95.65217391304348</v>
      </c>
      <c r="BL137" s="48">
        <v>23</v>
      </c>
    </row>
    <row r="138" spans="1:64" ht="15">
      <c r="A138" s="64" t="s">
        <v>334</v>
      </c>
      <c r="B138" s="64" t="s">
        <v>334</v>
      </c>
      <c r="C138" s="65" t="s">
        <v>5651</v>
      </c>
      <c r="D138" s="66">
        <v>3</v>
      </c>
      <c r="E138" s="67" t="s">
        <v>132</v>
      </c>
      <c r="F138" s="68">
        <v>35</v>
      </c>
      <c r="G138" s="65"/>
      <c r="H138" s="69"/>
      <c r="I138" s="70"/>
      <c r="J138" s="70"/>
      <c r="K138" s="34" t="s">
        <v>65</v>
      </c>
      <c r="L138" s="77">
        <v>138</v>
      </c>
      <c r="M138" s="77"/>
      <c r="N138" s="72"/>
      <c r="O138" s="79" t="s">
        <v>176</v>
      </c>
      <c r="P138" s="81">
        <v>43504.77546296296</v>
      </c>
      <c r="Q138" s="79" t="s">
        <v>588</v>
      </c>
      <c r="R138" s="83" t="s">
        <v>761</v>
      </c>
      <c r="S138" s="79" t="s">
        <v>807</v>
      </c>
      <c r="T138" s="79" t="s">
        <v>861</v>
      </c>
      <c r="U138" s="79"/>
      <c r="V138" s="83" t="s">
        <v>1097</v>
      </c>
      <c r="W138" s="81">
        <v>43504.77546296296</v>
      </c>
      <c r="X138" s="83" t="s">
        <v>1356</v>
      </c>
      <c r="Y138" s="79"/>
      <c r="Z138" s="79"/>
      <c r="AA138" s="85" t="s">
        <v>1721</v>
      </c>
      <c r="AB138" s="79"/>
      <c r="AC138" s="79" t="b">
        <v>0</v>
      </c>
      <c r="AD138" s="79">
        <v>17</v>
      </c>
      <c r="AE138" s="85" t="s">
        <v>1963</v>
      </c>
      <c r="AF138" s="79" t="b">
        <v>1</v>
      </c>
      <c r="AG138" s="79" t="s">
        <v>1973</v>
      </c>
      <c r="AH138" s="79"/>
      <c r="AI138" s="85" t="s">
        <v>1984</v>
      </c>
      <c r="AJ138" s="79" t="b">
        <v>0</v>
      </c>
      <c r="AK138" s="79">
        <v>6</v>
      </c>
      <c r="AL138" s="85" t="s">
        <v>1963</v>
      </c>
      <c r="AM138" s="79" t="s">
        <v>2001</v>
      </c>
      <c r="AN138" s="79" t="b">
        <v>0</v>
      </c>
      <c r="AO138" s="85" t="s">
        <v>1721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13</v>
      </c>
      <c r="BC138" s="78" t="str">
        <f>REPLACE(INDEX(GroupVertices[Group],MATCH(Edges[[#This Row],[Vertex 2]],GroupVertices[Vertex],0)),1,1,"")</f>
        <v>13</v>
      </c>
      <c r="BD138" s="48">
        <v>0</v>
      </c>
      <c r="BE138" s="49">
        <v>0</v>
      </c>
      <c r="BF138" s="48">
        <v>0</v>
      </c>
      <c r="BG138" s="49">
        <v>0</v>
      </c>
      <c r="BH138" s="48">
        <v>0</v>
      </c>
      <c r="BI138" s="49">
        <v>0</v>
      </c>
      <c r="BJ138" s="48">
        <v>25</v>
      </c>
      <c r="BK138" s="49">
        <v>100</v>
      </c>
      <c r="BL138" s="48">
        <v>25</v>
      </c>
    </row>
    <row r="139" spans="1:64" ht="15">
      <c r="A139" s="64" t="s">
        <v>335</v>
      </c>
      <c r="B139" s="64" t="s">
        <v>334</v>
      </c>
      <c r="C139" s="65" t="s">
        <v>5651</v>
      </c>
      <c r="D139" s="66">
        <v>3</v>
      </c>
      <c r="E139" s="67" t="s">
        <v>132</v>
      </c>
      <c r="F139" s="68">
        <v>35</v>
      </c>
      <c r="G139" s="65"/>
      <c r="H139" s="69"/>
      <c r="I139" s="70"/>
      <c r="J139" s="70"/>
      <c r="K139" s="34" t="s">
        <v>65</v>
      </c>
      <c r="L139" s="77">
        <v>139</v>
      </c>
      <c r="M139" s="77"/>
      <c r="N139" s="72"/>
      <c r="O139" s="79" t="s">
        <v>544</v>
      </c>
      <c r="P139" s="81">
        <v>43507.132152777776</v>
      </c>
      <c r="Q139" s="79" t="s">
        <v>578</v>
      </c>
      <c r="R139" s="79"/>
      <c r="S139" s="79"/>
      <c r="T139" s="79" t="s">
        <v>852</v>
      </c>
      <c r="U139" s="79"/>
      <c r="V139" s="83" t="s">
        <v>1098</v>
      </c>
      <c r="W139" s="81">
        <v>43507.132152777776</v>
      </c>
      <c r="X139" s="83" t="s">
        <v>1357</v>
      </c>
      <c r="Y139" s="79"/>
      <c r="Z139" s="79"/>
      <c r="AA139" s="85" t="s">
        <v>1722</v>
      </c>
      <c r="AB139" s="79"/>
      <c r="AC139" s="79" t="b">
        <v>0</v>
      </c>
      <c r="AD139" s="79">
        <v>0</v>
      </c>
      <c r="AE139" s="85" t="s">
        <v>1963</v>
      </c>
      <c r="AF139" s="79" t="b">
        <v>1</v>
      </c>
      <c r="AG139" s="79" t="s">
        <v>1973</v>
      </c>
      <c r="AH139" s="79"/>
      <c r="AI139" s="85" t="s">
        <v>1984</v>
      </c>
      <c r="AJ139" s="79" t="b">
        <v>0</v>
      </c>
      <c r="AK139" s="79">
        <v>8</v>
      </c>
      <c r="AL139" s="85" t="s">
        <v>1721</v>
      </c>
      <c r="AM139" s="79" t="s">
        <v>2001</v>
      </c>
      <c r="AN139" s="79" t="b">
        <v>0</v>
      </c>
      <c r="AO139" s="85" t="s">
        <v>1721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13</v>
      </c>
      <c r="BC139" s="78" t="str">
        <f>REPLACE(INDEX(GroupVertices[Group],MATCH(Edges[[#This Row],[Vertex 2]],GroupVertices[Vertex],0)),1,1,"")</f>
        <v>13</v>
      </c>
      <c r="BD139" s="48">
        <v>0</v>
      </c>
      <c r="BE139" s="49">
        <v>0</v>
      </c>
      <c r="BF139" s="48">
        <v>0</v>
      </c>
      <c r="BG139" s="49">
        <v>0</v>
      </c>
      <c r="BH139" s="48">
        <v>0</v>
      </c>
      <c r="BI139" s="49">
        <v>0</v>
      </c>
      <c r="BJ139" s="48">
        <v>22</v>
      </c>
      <c r="BK139" s="49">
        <v>100</v>
      </c>
      <c r="BL139" s="48">
        <v>22</v>
      </c>
    </row>
    <row r="140" spans="1:64" ht="15">
      <c r="A140" s="64" t="s">
        <v>336</v>
      </c>
      <c r="B140" s="64" t="s">
        <v>336</v>
      </c>
      <c r="C140" s="65" t="s">
        <v>5651</v>
      </c>
      <c r="D140" s="66">
        <v>3</v>
      </c>
      <c r="E140" s="67" t="s">
        <v>132</v>
      </c>
      <c r="F140" s="68">
        <v>35</v>
      </c>
      <c r="G140" s="65"/>
      <c r="H140" s="69"/>
      <c r="I140" s="70"/>
      <c r="J140" s="70"/>
      <c r="K140" s="34" t="s">
        <v>65</v>
      </c>
      <c r="L140" s="77">
        <v>140</v>
      </c>
      <c r="M140" s="77"/>
      <c r="N140" s="72"/>
      <c r="O140" s="79" t="s">
        <v>176</v>
      </c>
      <c r="P140" s="81">
        <v>43503.58319444444</v>
      </c>
      <c r="Q140" s="79" t="s">
        <v>589</v>
      </c>
      <c r="R140" s="83" t="s">
        <v>762</v>
      </c>
      <c r="S140" s="79" t="s">
        <v>807</v>
      </c>
      <c r="T140" s="79" t="s">
        <v>862</v>
      </c>
      <c r="U140" s="79"/>
      <c r="V140" s="83" t="s">
        <v>1099</v>
      </c>
      <c r="W140" s="81">
        <v>43503.58319444444</v>
      </c>
      <c r="X140" s="83" t="s">
        <v>1358</v>
      </c>
      <c r="Y140" s="79"/>
      <c r="Z140" s="79"/>
      <c r="AA140" s="85" t="s">
        <v>1723</v>
      </c>
      <c r="AB140" s="79"/>
      <c r="AC140" s="79" t="b">
        <v>0</v>
      </c>
      <c r="AD140" s="79">
        <v>259</v>
      </c>
      <c r="AE140" s="85" t="s">
        <v>1963</v>
      </c>
      <c r="AF140" s="79" t="b">
        <v>1</v>
      </c>
      <c r="AG140" s="79" t="s">
        <v>1973</v>
      </c>
      <c r="AH140" s="79"/>
      <c r="AI140" s="85" t="s">
        <v>1983</v>
      </c>
      <c r="AJ140" s="79" t="b">
        <v>0</v>
      </c>
      <c r="AK140" s="79">
        <v>86</v>
      </c>
      <c r="AL140" s="85" t="s">
        <v>1963</v>
      </c>
      <c r="AM140" s="79" t="s">
        <v>2011</v>
      </c>
      <c r="AN140" s="79" t="b">
        <v>0</v>
      </c>
      <c r="AO140" s="85" t="s">
        <v>1723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37</v>
      </c>
      <c r="BK140" s="49">
        <v>100</v>
      </c>
      <c r="BL140" s="48">
        <v>37</v>
      </c>
    </row>
    <row r="141" spans="1:64" ht="15">
      <c r="A141" s="64" t="s">
        <v>337</v>
      </c>
      <c r="B141" s="64" t="s">
        <v>336</v>
      </c>
      <c r="C141" s="65" t="s">
        <v>5651</v>
      </c>
      <c r="D141" s="66">
        <v>3</v>
      </c>
      <c r="E141" s="67" t="s">
        <v>132</v>
      </c>
      <c r="F141" s="68">
        <v>35</v>
      </c>
      <c r="G141" s="65"/>
      <c r="H141" s="69"/>
      <c r="I141" s="70"/>
      <c r="J141" s="70"/>
      <c r="K141" s="34" t="s">
        <v>65</v>
      </c>
      <c r="L141" s="77">
        <v>141</v>
      </c>
      <c r="M141" s="77"/>
      <c r="N141" s="72"/>
      <c r="O141" s="79" t="s">
        <v>544</v>
      </c>
      <c r="P141" s="81">
        <v>43507.15078703704</v>
      </c>
      <c r="Q141" s="79" t="s">
        <v>558</v>
      </c>
      <c r="R141" s="79"/>
      <c r="S141" s="79"/>
      <c r="T141" s="79"/>
      <c r="U141" s="79"/>
      <c r="V141" s="83" t="s">
        <v>1100</v>
      </c>
      <c r="W141" s="81">
        <v>43507.15078703704</v>
      </c>
      <c r="X141" s="83" t="s">
        <v>1359</v>
      </c>
      <c r="Y141" s="79"/>
      <c r="Z141" s="79"/>
      <c r="AA141" s="85" t="s">
        <v>1724</v>
      </c>
      <c r="AB141" s="79"/>
      <c r="AC141" s="79" t="b">
        <v>0</v>
      </c>
      <c r="AD141" s="79">
        <v>0</v>
      </c>
      <c r="AE141" s="85" t="s">
        <v>1963</v>
      </c>
      <c r="AF141" s="79" t="b">
        <v>1</v>
      </c>
      <c r="AG141" s="79" t="s">
        <v>1973</v>
      </c>
      <c r="AH141" s="79"/>
      <c r="AI141" s="85" t="s">
        <v>1983</v>
      </c>
      <c r="AJ141" s="79" t="b">
        <v>0</v>
      </c>
      <c r="AK141" s="79">
        <v>87</v>
      </c>
      <c r="AL141" s="85" t="s">
        <v>1723</v>
      </c>
      <c r="AM141" s="79" t="s">
        <v>2001</v>
      </c>
      <c r="AN141" s="79" t="b">
        <v>0</v>
      </c>
      <c r="AO141" s="85" t="s">
        <v>1723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20</v>
      </c>
      <c r="BK141" s="49">
        <v>100</v>
      </c>
      <c r="BL141" s="48">
        <v>20</v>
      </c>
    </row>
    <row r="142" spans="1:64" ht="15">
      <c r="A142" s="64" t="s">
        <v>338</v>
      </c>
      <c r="B142" s="64" t="s">
        <v>338</v>
      </c>
      <c r="C142" s="65" t="s">
        <v>5652</v>
      </c>
      <c r="D142" s="66">
        <v>5.333333333333334</v>
      </c>
      <c r="E142" s="67" t="s">
        <v>136</v>
      </c>
      <c r="F142" s="68">
        <v>27.333333333333332</v>
      </c>
      <c r="G142" s="65"/>
      <c r="H142" s="69"/>
      <c r="I142" s="70"/>
      <c r="J142" s="70"/>
      <c r="K142" s="34" t="s">
        <v>65</v>
      </c>
      <c r="L142" s="77">
        <v>142</v>
      </c>
      <c r="M142" s="77"/>
      <c r="N142" s="72"/>
      <c r="O142" s="79" t="s">
        <v>176</v>
      </c>
      <c r="P142" s="81">
        <v>43506.96234953704</v>
      </c>
      <c r="Q142" s="79" t="s">
        <v>590</v>
      </c>
      <c r="R142" s="79"/>
      <c r="S142" s="79"/>
      <c r="T142" s="79" t="s">
        <v>863</v>
      </c>
      <c r="U142" s="83" t="s">
        <v>930</v>
      </c>
      <c r="V142" s="83" t="s">
        <v>930</v>
      </c>
      <c r="W142" s="81">
        <v>43506.96234953704</v>
      </c>
      <c r="X142" s="83" t="s">
        <v>1360</v>
      </c>
      <c r="Y142" s="79"/>
      <c r="Z142" s="79"/>
      <c r="AA142" s="85" t="s">
        <v>1725</v>
      </c>
      <c r="AB142" s="79"/>
      <c r="AC142" s="79" t="b">
        <v>0</v>
      </c>
      <c r="AD142" s="79">
        <v>2</v>
      </c>
      <c r="AE142" s="85" t="s">
        <v>1963</v>
      </c>
      <c r="AF142" s="79" t="b">
        <v>0</v>
      </c>
      <c r="AG142" s="79" t="s">
        <v>1973</v>
      </c>
      <c r="AH142" s="79"/>
      <c r="AI142" s="85" t="s">
        <v>1963</v>
      </c>
      <c r="AJ142" s="79" t="b">
        <v>0</v>
      </c>
      <c r="AK142" s="79">
        <v>0</v>
      </c>
      <c r="AL142" s="85" t="s">
        <v>1963</v>
      </c>
      <c r="AM142" s="79" t="s">
        <v>2001</v>
      </c>
      <c r="AN142" s="79" t="b">
        <v>0</v>
      </c>
      <c r="AO142" s="85" t="s">
        <v>1725</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15</v>
      </c>
      <c r="BK142" s="49">
        <v>100</v>
      </c>
      <c r="BL142" s="48">
        <v>15</v>
      </c>
    </row>
    <row r="143" spans="1:64" ht="15">
      <c r="A143" s="64" t="s">
        <v>338</v>
      </c>
      <c r="B143" s="64" t="s">
        <v>338</v>
      </c>
      <c r="C143" s="65" t="s">
        <v>5652</v>
      </c>
      <c r="D143" s="66">
        <v>5.333333333333334</v>
      </c>
      <c r="E143" s="67" t="s">
        <v>136</v>
      </c>
      <c r="F143" s="68">
        <v>27.333333333333332</v>
      </c>
      <c r="G143" s="65"/>
      <c r="H143" s="69"/>
      <c r="I143" s="70"/>
      <c r="J143" s="70"/>
      <c r="K143" s="34" t="s">
        <v>65</v>
      </c>
      <c r="L143" s="77">
        <v>143</v>
      </c>
      <c r="M143" s="77"/>
      <c r="N143" s="72"/>
      <c r="O143" s="79" t="s">
        <v>176</v>
      </c>
      <c r="P143" s="81">
        <v>43507.31548611111</v>
      </c>
      <c r="Q143" s="79" t="s">
        <v>591</v>
      </c>
      <c r="R143" s="79"/>
      <c r="S143" s="79"/>
      <c r="T143" s="79" t="s">
        <v>833</v>
      </c>
      <c r="U143" s="83" t="s">
        <v>931</v>
      </c>
      <c r="V143" s="83" t="s">
        <v>931</v>
      </c>
      <c r="W143" s="81">
        <v>43507.31548611111</v>
      </c>
      <c r="X143" s="83" t="s">
        <v>1361</v>
      </c>
      <c r="Y143" s="79"/>
      <c r="Z143" s="79"/>
      <c r="AA143" s="85" t="s">
        <v>1726</v>
      </c>
      <c r="AB143" s="85" t="s">
        <v>1725</v>
      </c>
      <c r="AC143" s="79" t="b">
        <v>0</v>
      </c>
      <c r="AD143" s="79">
        <v>2</v>
      </c>
      <c r="AE143" s="85" t="s">
        <v>1966</v>
      </c>
      <c r="AF143" s="79" t="b">
        <v>0</v>
      </c>
      <c r="AG143" s="79" t="s">
        <v>1973</v>
      </c>
      <c r="AH143" s="79"/>
      <c r="AI143" s="85" t="s">
        <v>1963</v>
      </c>
      <c r="AJ143" s="79" t="b">
        <v>0</v>
      </c>
      <c r="AK143" s="79">
        <v>0</v>
      </c>
      <c r="AL143" s="85" t="s">
        <v>1963</v>
      </c>
      <c r="AM143" s="79" t="s">
        <v>2001</v>
      </c>
      <c r="AN143" s="79" t="b">
        <v>0</v>
      </c>
      <c r="AO143" s="85" t="s">
        <v>1725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2</v>
      </c>
      <c r="BK143" s="49">
        <v>100</v>
      </c>
      <c r="BL143" s="48">
        <v>2</v>
      </c>
    </row>
    <row r="144" spans="1:64" ht="15">
      <c r="A144" s="64" t="s">
        <v>339</v>
      </c>
      <c r="B144" s="64" t="s">
        <v>339</v>
      </c>
      <c r="C144" s="65" t="s">
        <v>5651</v>
      </c>
      <c r="D144" s="66">
        <v>3</v>
      </c>
      <c r="E144" s="67" t="s">
        <v>132</v>
      </c>
      <c r="F144" s="68">
        <v>35</v>
      </c>
      <c r="G144" s="65"/>
      <c r="H144" s="69"/>
      <c r="I144" s="70"/>
      <c r="J144" s="70"/>
      <c r="K144" s="34" t="s">
        <v>65</v>
      </c>
      <c r="L144" s="77">
        <v>144</v>
      </c>
      <c r="M144" s="77"/>
      <c r="N144" s="72"/>
      <c r="O144" s="79" t="s">
        <v>176</v>
      </c>
      <c r="P144" s="81">
        <v>43504.48945601852</v>
      </c>
      <c r="Q144" s="79" t="s">
        <v>592</v>
      </c>
      <c r="R144" s="79"/>
      <c r="S144" s="79"/>
      <c r="T144" s="79" t="s">
        <v>864</v>
      </c>
      <c r="U144" s="83" t="s">
        <v>932</v>
      </c>
      <c r="V144" s="83" t="s">
        <v>932</v>
      </c>
      <c r="W144" s="81">
        <v>43504.48945601852</v>
      </c>
      <c r="X144" s="83" t="s">
        <v>1362</v>
      </c>
      <c r="Y144" s="79"/>
      <c r="Z144" s="79"/>
      <c r="AA144" s="85" t="s">
        <v>1727</v>
      </c>
      <c r="AB144" s="79"/>
      <c r="AC144" s="79" t="b">
        <v>0</v>
      </c>
      <c r="AD144" s="79">
        <v>7</v>
      </c>
      <c r="AE144" s="85" t="s">
        <v>1963</v>
      </c>
      <c r="AF144" s="79" t="b">
        <v>0</v>
      </c>
      <c r="AG144" s="79" t="s">
        <v>1973</v>
      </c>
      <c r="AH144" s="79"/>
      <c r="AI144" s="85" t="s">
        <v>1963</v>
      </c>
      <c r="AJ144" s="79" t="b">
        <v>0</v>
      </c>
      <c r="AK144" s="79">
        <v>2</v>
      </c>
      <c r="AL144" s="85" t="s">
        <v>1963</v>
      </c>
      <c r="AM144" s="79" t="s">
        <v>2012</v>
      </c>
      <c r="AN144" s="79" t="b">
        <v>0</v>
      </c>
      <c r="AO144" s="85" t="s">
        <v>1727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16</v>
      </c>
      <c r="BC144" s="78" t="str">
        <f>REPLACE(INDEX(GroupVertices[Group],MATCH(Edges[[#This Row],[Vertex 2]],GroupVertices[Vertex],0)),1,1,"")</f>
        <v>16</v>
      </c>
      <c r="BD144" s="48">
        <v>0</v>
      </c>
      <c r="BE144" s="49">
        <v>0</v>
      </c>
      <c r="BF144" s="48">
        <v>1</v>
      </c>
      <c r="BG144" s="49">
        <v>2.5</v>
      </c>
      <c r="BH144" s="48">
        <v>1</v>
      </c>
      <c r="BI144" s="49">
        <v>2.5</v>
      </c>
      <c r="BJ144" s="48">
        <v>39</v>
      </c>
      <c r="BK144" s="49">
        <v>97.5</v>
      </c>
      <c r="BL144" s="48">
        <v>40</v>
      </c>
    </row>
    <row r="145" spans="1:64" ht="15">
      <c r="A145" s="64" t="s">
        <v>340</v>
      </c>
      <c r="B145" s="64" t="s">
        <v>339</v>
      </c>
      <c r="C145" s="65" t="s">
        <v>5651</v>
      </c>
      <c r="D145" s="66">
        <v>3</v>
      </c>
      <c r="E145" s="67" t="s">
        <v>132</v>
      </c>
      <c r="F145" s="68">
        <v>35</v>
      </c>
      <c r="G145" s="65"/>
      <c r="H145" s="69"/>
      <c r="I145" s="70"/>
      <c r="J145" s="70"/>
      <c r="K145" s="34" t="s">
        <v>65</v>
      </c>
      <c r="L145" s="77">
        <v>145</v>
      </c>
      <c r="M145" s="77"/>
      <c r="N145" s="72"/>
      <c r="O145" s="79" t="s">
        <v>544</v>
      </c>
      <c r="P145" s="81">
        <v>43507.682800925926</v>
      </c>
      <c r="Q145" s="79" t="s">
        <v>576</v>
      </c>
      <c r="R145" s="79"/>
      <c r="S145" s="79"/>
      <c r="T145" s="79"/>
      <c r="U145" s="79"/>
      <c r="V145" s="83" t="s">
        <v>1101</v>
      </c>
      <c r="W145" s="81">
        <v>43507.682800925926</v>
      </c>
      <c r="X145" s="83" t="s">
        <v>1363</v>
      </c>
      <c r="Y145" s="79"/>
      <c r="Z145" s="79"/>
      <c r="AA145" s="85" t="s">
        <v>1728</v>
      </c>
      <c r="AB145" s="79"/>
      <c r="AC145" s="79" t="b">
        <v>0</v>
      </c>
      <c r="AD145" s="79">
        <v>0</v>
      </c>
      <c r="AE145" s="85" t="s">
        <v>1963</v>
      </c>
      <c r="AF145" s="79" t="b">
        <v>0</v>
      </c>
      <c r="AG145" s="79" t="s">
        <v>1973</v>
      </c>
      <c r="AH145" s="79"/>
      <c r="AI145" s="85" t="s">
        <v>1963</v>
      </c>
      <c r="AJ145" s="79" t="b">
        <v>0</v>
      </c>
      <c r="AK145" s="79">
        <v>4</v>
      </c>
      <c r="AL145" s="85" t="s">
        <v>1727</v>
      </c>
      <c r="AM145" s="79" t="s">
        <v>1999</v>
      </c>
      <c r="AN145" s="79" t="b">
        <v>0</v>
      </c>
      <c r="AO145" s="85" t="s">
        <v>1727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16</v>
      </c>
      <c r="BC145" s="78" t="str">
        <f>REPLACE(INDEX(GroupVertices[Group],MATCH(Edges[[#This Row],[Vertex 2]],GroupVertices[Vertex],0)),1,1,"")</f>
        <v>16</v>
      </c>
      <c r="BD145" s="48">
        <v>0</v>
      </c>
      <c r="BE145" s="49">
        <v>0</v>
      </c>
      <c r="BF145" s="48">
        <v>1</v>
      </c>
      <c r="BG145" s="49">
        <v>4</v>
      </c>
      <c r="BH145" s="48">
        <v>1</v>
      </c>
      <c r="BI145" s="49">
        <v>4</v>
      </c>
      <c r="BJ145" s="48">
        <v>24</v>
      </c>
      <c r="BK145" s="49">
        <v>96</v>
      </c>
      <c r="BL145" s="48">
        <v>25</v>
      </c>
    </row>
    <row r="146" spans="1:64" ht="15">
      <c r="A146" s="64" t="s">
        <v>341</v>
      </c>
      <c r="B146" s="64" t="s">
        <v>503</v>
      </c>
      <c r="C146" s="65" t="s">
        <v>5651</v>
      </c>
      <c r="D146" s="66">
        <v>3</v>
      </c>
      <c r="E146" s="67" t="s">
        <v>132</v>
      </c>
      <c r="F146" s="68">
        <v>35</v>
      </c>
      <c r="G146" s="65"/>
      <c r="H146" s="69"/>
      <c r="I146" s="70"/>
      <c r="J146" s="70"/>
      <c r="K146" s="34" t="s">
        <v>65</v>
      </c>
      <c r="L146" s="77">
        <v>146</v>
      </c>
      <c r="M146" s="77"/>
      <c r="N146" s="72"/>
      <c r="O146" s="79" t="s">
        <v>544</v>
      </c>
      <c r="P146" s="81">
        <v>43508.64699074074</v>
      </c>
      <c r="Q146" s="79" t="s">
        <v>593</v>
      </c>
      <c r="R146" s="79"/>
      <c r="S146" s="79"/>
      <c r="T146" s="79"/>
      <c r="U146" s="79"/>
      <c r="V146" s="83" t="s">
        <v>1102</v>
      </c>
      <c r="W146" s="81">
        <v>43508.64699074074</v>
      </c>
      <c r="X146" s="83" t="s">
        <v>1364</v>
      </c>
      <c r="Y146" s="79"/>
      <c r="Z146" s="79"/>
      <c r="AA146" s="85" t="s">
        <v>1729</v>
      </c>
      <c r="AB146" s="79"/>
      <c r="AC146" s="79" t="b">
        <v>0</v>
      </c>
      <c r="AD146" s="79">
        <v>0</v>
      </c>
      <c r="AE146" s="85" t="s">
        <v>1963</v>
      </c>
      <c r="AF146" s="79" t="b">
        <v>0</v>
      </c>
      <c r="AG146" s="79" t="s">
        <v>1973</v>
      </c>
      <c r="AH146" s="79"/>
      <c r="AI146" s="85" t="s">
        <v>1963</v>
      </c>
      <c r="AJ146" s="79" t="b">
        <v>0</v>
      </c>
      <c r="AK146" s="79">
        <v>3</v>
      </c>
      <c r="AL146" s="85" t="s">
        <v>1948</v>
      </c>
      <c r="AM146" s="79" t="s">
        <v>2001</v>
      </c>
      <c r="AN146" s="79" t="b">
        <v>0</v>
      </c>
      <c r="AO146" s="85" t="s">
        <v>1948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11</v>
      </c>
      <c r="BC146" s="78" t="str">
        <f>REPLACE(INDEX(GroupVertices[Group],MATCH(Edges[[#This Row],[Vertex 2]],GroupVertices[Vertex],0)),1,1,"")</f>
        <v>11</v>
      </c>
      <c r="BD146" s="48"/>
      <c r="BE146" s="49"/>
      <c r="BF146" s="48"/>
      <c r="BG146" s="49"/>
      <c r="BH146" s="48"/>
      <c r="BI146" s="49"/>
      <c r="BJ146" s="48"/>
      <c r="BK146" s="49"/>
      <c r="BL146" s="48"/>
    </row>
    <row r="147" spans="1:64" ht="15">
      <c r="A147" s="64" t="s">
        <v>341</v>
      </c>
      <c r="B147" s="64" t="s">
        <v>485</v>
      </c>
      <c r="C147" s="65" t="s">
        <v>5651</v>
      </c>
      <c r="D147" s="66">
        <v>3</v>
      </c>
      <c r="E147" s="67" t="s">
        <v>132</v>
      </c>
      <c r="F147" s="68">
        <v>35</v>
      </c>
      <c r="G147" s="65"/>
      <c r="H147" s="69"/>
      <c r="I147" s="70"/>
      <c r="J147" s="70"/>
      <c r="K147" s="34" t="s">
        <v>65</v>
      </c>
      <c r="L147" s="77">
        <v>147</v>
      </c>
      <c r="M147" s="77"/>
      <c r="N147" s="72"/>
      <c r="O147" s="79" t="s">
        <v>544</v>
      </c>
      <c r="P147" s="81">
        <v>43508.64699074074</v>
      </c>
      <c r="Q147" s="79" t="s">
        <v>593</v>
      </c>
      <c r="R147" s="79"/>
      <c r="S147" s="79"/>
      <c r="T147" s="79"/>
      <c r="U147" s="79"/>
      <c r="V147" s="83" t="s">
        <v>1102</v>
      </c>
      <c r="W147" s="81">
        <v>43508.64699074074</v>
      </c>
      <c r="X147" s="83" t="s">
        <v>1364</v>
      </c>
      <c r="Y147" s="79"/>
      <c r="Z147" s="79"/>
      <c r="AA147" s="85" t="s">
        <v>1729</v>
      </c>
      <c r="AB147" s="79"/>
      <c r="AC147" s="79" t="b">
        <v>0</v>
      </c>
      <c r="AD147" s="79">
        <v>0</v>
      </c>
      <c r="AE147" s="85" t="s">
        <v>1963</v>
      </c>
      <c r="AF147" s="79" t="b">
        <v>0</v>
      </c>
      <c r="AG147" s="79" t="s">
        <v>1973</v>
      </c>
      <c r="AH147" s="79"/>
      <c r="AI147" s="85" t="s">
        <v>1963</v>
      </c>
      <c r="AJ147" s="79" t="b">
        <v>0</v>
      </c>
      <c r="AK147" s="79">
        <v>3</v>
      </c>
      <c r="AL147" s="85" t="s">
        <v>1948</v>
      </c>
      <c r="AM147" s="79" t="s">
        <v>2001</v>
      </c>
      <c r="AN147" s="79" t="b">
        <v>0</v>
      </c>
      <c r="AO147" s="85" t="s">
        <v>1948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11</v>
      </c>
      <c r="BC147" s="78" t="str">
        <f>REPLACE(INDEX(GroupVertices[Group],MATCH(Edges[[#This Row],[Vertex 2]],GroupVertices[Vertex],0)),1,1,"")</f>
        <v>11</v>
      </c>
      <c r="BD147" s="48">
        <v>1</v>
      </c>
      <c r="BE147" s="49">
        <v>4.761904761904762</v>
      </c>
      <c r="BF147" s="48">
        <v>0</v>
      </c>
      <c r="BG147" s="49">
        <v>0</v>
      </c>
      <c r="BH147" s="48">
        <v>0</v>
      </c>
      <c r="BI147" s="49">
        <v>0</v>
      </c>
      <c r="BJ147" s="48">
        <v>20</v>
      </c>
      <c r="BK147" s="49">
        <v>95.23809523809524</v>
      </c>
      <c r="BL147" s="48">
        <v>21</v>
      </c>
    </row>
    <row r="148" spans="1:64" ht="15">
      <c r="A148" s="64" t="s">
        <v>342</v>
      </c>
      <c r="B148" s="64" t="s">
        <v>504</v>
      </c>
      <c r="C148" s="65" t="s">
        <v>5651</v>
      </c>
      <c r="D148" s="66">
        <v>3</v>
      </c>
      <c r="E148" s="67" t="s">
        <v>132</v>
      </c>
      <c r="F148" s="68">
        <v>35</v>
      </c>
      <c r="G148" s="65"/>
      <c r="H148" s="69"/>
      <c r="I148" s="70"/>
      <c r="J148" s="70"/>
      <c r="K148" s="34" t="s">
        <v>65</v>
      </c>
      <c r="L148" s="77">
        <v>148</v>
      </c>
      <c r="M148" s="77"/>
      <c r="N148" s="72"/>
      <c r="O148" s="79" t="s">
        <v>544</v>
      </c>
      <c r="P148" s="81">
        <v>43508.733402777776</v>
      </c>
      <c r="Q148" s="79" t="s">
        <v>594</v>
      </c>
      <c r="R148" s="79"/>
      <c r="S148" s="79"/>
      <c r="T148" s="79" t="s">
        <v>865</v>
      </c>
      <c r="U148" s="79"/>
      <c r="V148" s="83" t="s">
        <v>1103</v>
      </c>
      <c r="W148" s="81">
        <v>43508.733402777776</v>
      </c>
      <c r="X148" s="83" t="s">
        <v>1365</v>
      </c>
      <c r="Y148" s="79"/>
      <c r="Z148" s="79"/>
      <c r="AA148" s="85" t="s">
        <v>1730</v>
      </c>
      <c r="AB148" s="79"/>
      <c r="AC148" s="79" t="b">
        <v>0</v>
      </c>
      <c r="AD148" s="79">
        <v>0</v>
      </c>
      <c r="AE148" s="85" t="s">
        <v>1963</v>
      </c>
      <c r="AF148" s="79" t="b">
        <v>0</v>
      </c>
      <c r="AG148" s="79" t="s">
        <v>1973</v>
      </c>
      <c r="AH148" s="79"/>
      <c r="AI148" s="85" t="s">
        <v>1963</v>
      </c>
      <c r="AJ148" s="79" t="b">
        <v>0</v>
      </c>
      <c r="AK148" s="79">
        <v>0</v>
      </c>
      <c r="AL148" s="85" t="s">
        <v>1769</v>
      </c>
      <c r="AM148" s="79" t="s">
        <v>2011</v>
      </c>
      <c r="AN148" s="79" t="b">
        <v>0</v>
      </c>
      <c r="AO148" s="85" t="s">
        <v>1769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10</v>
      </c>
      <c r="BC148" s="78" t="str">
        <f>REPLACE(INDEX(GroupVertices[Group],MATCH(Edges[[#This Row],[Vertex 2]],GroupVertices[Vertex],0)),1,1,"")</f>
        <v>10</v>
      </c>
      <c r="BD148" s="48"/>
      <c r="BE148" s="49"/>
      <c r="BF148" s="48"/>
      <c r="BG148" s="49"/>
      <c r="BH148" s="48"/>
      <c r="BI148" s="49"/>
      <c r="BJ148" s="48"/>
      <c r="BK148" s="49"/>
      <c r="BL148" s="48"/>
    </row>
    <row r="149" spans="1:64" ht="15">
      <c r="A149" s="64" t="s">
        <v>342</v>
      </c>
      <c r="B149" s="64" t="s">
        <v>381</v>
      </c>
      <c r="C149" s="65" t="s">
        <v>5651</v>
      </c>
      <c r="D149" s="66">
        <v>3</v>
      </c>
      <c r="E149" s="67" t="s">
        <v>132</v>
      </c>
      <c r="F149" s="68">
        <v>35</v>
      </c>
      <c r="G149" s="65"/>
      <c r="H149" s="69"/>
      <c r="I149" s="70"/>
      <c r="J149" s="70"/>
      <c r="K149" s="34" t="s">
        <v>65</v>
      </c>
      <c r="L149" s="77">
        <v>149</v>
      </c>
      <c r="M149" s="77"/>
      <c r="N149" s="72"/>
      <c r="O149" s="79" t="s">
        <v>544</v>
      </c>
      <c r="P149" s="81">
        <v>43508.733402777776</v>
      </c>
      <c r="Q149" s="79" t="s">
        <v>594</v>
      </c>
      <c r="R149" s="79"/>
      <c r="S149" s="79"/>
      <c r="T149" s="79" t="s">
        <v>865</v>
      </c>
      <c r="U149" s="79"/>
      <c r="V149" s="83" t="s">
        <v>1103</v>
      </c>
      <c r="W149" s="81">
        <v>43508.733402777776</v>
      </c>
      <c r="X149" s="83" t="s">
        <v>1365</v>
      </c>
      <c r="Y149" s="79"/>
      <c r="Z149" s="79"/>
      <c r="AA149" s="85" t="s">
        <v>1730</v>
      </c>
      <c r="AB149" s="79"/>
      <c r="AC149" s="79" t="b">
        <v>0</v>
      </c>
      <c r="AD149" s="79">
        <v>0</v>
      </c>
      <c r="AE149" s="85" t="s">
        <v>1963</v>
      </c>
      <c r="AF149" s="79" t="b">
        <v>0</v>
      </c>
      <c r="AG149" s="79" t="s">
        <v>1973</v>
      </c>
      <c r="AH149" s="79"/>
      <c r="AI149" s="85" t="s">
        <v>1963</v>
      </c>
      <c r="AJ149" s="79" t="b">
        <v>0</v>
      </c>
      <c r="AK149" s="79">
        <v>0</v>
      </c>
      <c r="AL149" s="85" t="s">
        <v>1769</v>
      </c>
      <c r="AM149" s="79" t="s">
        <v>2011</v>
      </c>
      <c r="AN149" s="79" t="b">
        <v>0</v>
      </c>
      <c r="AO149" s="85" t="s">
        <v>1769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10</v>
      </c>
      <c r="BC149" s="78" t="str">
        <f>REPLACE(INDEX(GroupVertices[Group],MATCH(Edges[[#This Row],[Vertex 2]],GroupVertices[Vertex],0)),1,1,"")</f>
        <v>10</v>
      </c>
      <c r="BD149" s="48">
        <v>1</v>
      </c>
      <c r="BE149" s="49">
        <v>4.545454545454546</v>
      </c>
      <c r="BF149" s="48">
        <v>0</v>
      </c>
      <c r="BG149" s="49">
        <v>0</v>
      </c>
      <c r="BH149" s="48">
        <v>0</v>
      </c>
      <c r="BI149" s="49">
        <v>0</v>
      </c>
      <c r="BJ149" s="48">
        <v>21</v>
      </c>
      <c r="BK149" s="49">
        <v>95.45454545454545</v>
      </c>
      <c r="BL149" s="48">
        <v>22</v>
      </c>
    </row>
    <row r="150" spans="1:64" ht="15">
      <c r="A150" s="64" t="s">
        <v>343</v>
      </c>
      <c r="B150" s="64" t="s">
        <v>454</v>
      </c>
      <c r="C150" s="65" t="s">
        <v>5651</v>
      </c>
      <c r="D150" s="66">
        <v>3</v>
      </c>
      <c r="E150" s="67" t="s">
        <v>132</v>
      </c>
      <c r="F150" s="68">
        <v>35</v>
      </c>
      <c r="G150" s="65"/>
      <c r="H150" s="69"/>
      <c r="I150" s="70"/>
      <c r="J150" s="70"/>
      <c r="K150" s="34" t="s">
        <v>65</v>
      </c>
      <c r="L150" s="77">
        <v>150</v>
      </c>
      <c r="M150" s="77"/>
      <c r="N150" s="72"/>
      <c r="O150" s="79" t="s">
        <v>544</v>
      </c>
      <c r="P150" s="81">
        <v>43508.74055555555</v>
      </c>
      <c r="Q150" s="79" t="s">
        <v>595</v>
      </c>
      <c r="R150" s="79"/>
      <c r="S150" s="79"/>
      <c r="T150" s="79" t="s">
        <v>866</v>
      </c>
      <c r="U150" s="79"/>
      <c r="V150" s="83" t="s">
        <v>1104</v>
      </c>
      <c r="W150" s="81">
        <v>43508.74055555555</v>
      </c>
      <c r="X150" s="83" t="s">
        <v>1366</v>
      </c>
      <c r="Y150" s="79"/>
      <c r="Z150" s="79"/>
      <c r="AA150" s="85" t="s">
        <v>1731</v>
      </c>
      <c r="AB150" s="79"/>
      <c r="AC150" s="79" t="b">
        <v>0</v>
      </c>
      <c r="AD150" s="79">
        <v>0</v>
      </c>
      <c r="AE150" s="85" t="s">
        <v>1963</v>
      </c>
      <c r="AF150" s="79" t="b">
        <v>0</v>
      </c>
      <c r="AG150" s="79" t="s">
        <v>1973</v>
      </c>
      <c r="AH150" s="79"/>
      <c r="AI150" s="85" t="s">
        <v>1963</v>
      </c>
      <c r="AJ150" s="79" t="b">
        <v>0</v>
      </c>
      <c r="AK150" s="79">
        <v>4</v>
      </c>
      <c r="AL150" s="85" t="s">
        <v>1874</v>
      </c>
      <c r="AM150" s="79" t="s">
        <v>2001</v>
      </c>
      <c r="AN150" s="79" t="b">
        <v>0</v>
      </c>
      <c r="AO150" s="85" t="s">
        <v>1874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v>0</v>
      </c>
      <c r="BE150" s="49">
        <v>0</v>
      </c>
      <c r="BF150" s="48">
        <v>0</v>
      </c>
      <c r="BG150" s="49">
        <v>0</v>
      </c>
      <c r="BH150" s="48">
        <v>0</v>
      </c>
      <c r="BI150" s="49">
        <v>0</v>
      </c>
      <c r="BJ150" s="48">
        <v>22</v>
      </c>
      <c r="BK150" s="49">
        <v>100</v>
      </c>
      <c r="BL150" s="48">
        <v>22</v>
      </c>
    </row>
    <row r="151" spans="1:64" ht="15">
      <c r="A151" s="64" t="s">
        <v>344</v>
      </c>
      <c r="B151" s="64" t="s">
        <v>503</v>
      </c>
      <c r="C151" s="65" t="s">
        <v>5651</v>
      </c>
      <c r="D151" s="66">
        <v>3</v>
      </c>
      <c r="E151" s="67" t="s">
        <v>132</v>
      </c>
      <c r="F151" s="68">
        <v>35</v>
      </c>
      <c r="G151" s="65"/>
      <c r="H151" s="69"/>
      <c r="I151" s="70"/>
      <c r="J151" s="70"/>
      <c r="K151" s="34" t="s">
        <v>65</v>
      </c>
      <c r="L151" s="77">
        <v>151</v>
      </c>
      <c r="M151" s="77"/>
      <c r="N151" s="72"/>
      <c r="O151" s="79" t="s">
        <v>544</v>
      </c>
      <c r="P151" s="81">
        <v>43508.77444444445</v>
      </c>
      <c r="Q151" s="79" t="s">
        <v>593</v>
      </c>
      <c r="R151" s="79"/>
      <c r="S151" s="79"/>
      <c r="T151" s="79"/>
      <c r="U151" s="79"/>
      <c r="V151" s="83" t="s">
        <v>1105</v>
      </c>
      <c r="W151" s="81">
        <v>43508.77444444445</v>
      </c>
      <c r="X151" s="83" t="s">
        <v>1367</v>
      </c>
      <c r="Y151" s="79"/>
      <c r="Z151" s="79"/>
      <c r="AA151" s="85" t="s">
        <v>1732</v>
      </c>
      <c r="AB151" s="79"/>
      <c r="AC151" s="79" t="b">
        <v>0</v>
      </c>
      <c r="AD151" s="79">
        <v>0</v>
      </c>
      <c r="AE151" s="85" t="s">
        <v>1963</v>
      </c>
      <c r="AF151" s="79" t="b">
        <v>0</v>
      </c>
      <c r="AG151" s="79" t="s">
        <v>1973</v>
      </c>
      <c r="AH151" s="79"/>
      <c r="AI151" s="85" t="s">
        <v>1963</v>
      </c>
      <c r="AJ151" s="79" t="b">
        <v>0</v>
      </c>
      <c r="AK151" s="79">
        <v>3</v>
      </c>
      <c r="AL151" s="85" t="s">
        <v>1948</v>
      </c>
      <c r="AM151" s="79" t="s">
        <v>1999</v>
      </c>
      <c r="AN151" s="79" t="b">
        <v>0</v>
      </c>
      <c r="AO151" s="85" t="s">
        <v>1948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11</v>
      </c>
      <c r="BC151" s="78" t="str">
        <f>REPLACE(INDEX(GroupVertices[Group],MATCH(Edges[[#This Row],[Vertex 2]],GroupVertices[Vertex],0)),1,1,"")</f>
        <v>11</v>
      </c>
      <c r="BD151" s="48"/>
      <c r="BE151" s="49"/>
      <c r="BF151" s="48"/>
      <c r="BG151" s="49"/>
      <c r="BH151" s="48"/>
      <c r="BI151" s="49"/>
      <c r="BJ151" s="48"/>
      <c r="BK151" s="49"/>
      <c r="BL151" s="48"/>
    </row>
    <row r="152" spans="1:64" ht="15">
      <c r="A152" s="64" t="s">
        <v>344</v>
      </c>
      <c r="B152" s="64" t="s">
        <v>485</v>
      </c>
      <c r="C152" s="65" t="s">
        <v>5651</v>
      </c>
      <c r="D152" s="66">
        <v>3</v>
      </c>
      <c r="E152" s="67" t="s">
        <v>132</v>
      </c>
      <c r="F152" s="68">
        <v>35</v>
      </c>
      <c r="G152" s="65"/>
      <c r="H152" s="69"/>
      <c r="I152" s="70"/>
      <c r="J152" s="70"/>
      <c r="K152" s="34" t="s">
        <v>65</v>
      </c>
      <c r="L152" s="77">
        <v>152</v>
      </c>
      <c r="M152" s="77"/>
      <c r="N152" s="72"/>
      <c r="O152" s="79" t="s">
        <v>544</v>
      </c>
      <c r="P152" s="81">
        <v>43508.77444444445</v>
      </c>
      <c r="Q152" s="79" t="s">
        <v>593</v>
      </c>
      <c r="R152" s="79"/>
      <c r="S152" s="79"/>
      <c r="T152" s="79"/>
      <c r="U152" s="79"/>
      <c r="V152" s="83" t="s">
        <v>1105</v>
      </c>
      <c r="W152" s="81">
        <v>43508.77444444445</v>
      </c>
      <c r="X152" s="83" t="s">
        <v>1367</v>
      </c>
      <c r="Y152" s="79"/>
      <c r="Z152" s="79"/>
      <c r="AA152" s="85" t="s">
        <v>1732</v>
      </c>
      <c r="AB152" s="79"/>
      <c r="AC152" s="79" t="b">
        <v>0</v>
      </c>
      <c r="AD152" s="79">
        <v>0</v>
      </c>
      <c r="AE152" s="85" t="s">
        <v>1963</v>
      </c>
      <c r="AF152" s="79" t="b">
        <v>0</v>
      </c>
      <c r="AG152" s="79" t="s">
        <v>1973</v>
      </c>
      <c r="AH152" s="79"/>
      <c r="AI152" s="85" t="s">
        <v>1963</v>
      </c>
      <c r="AJ152" s="79" t="b">
        <v>0</v>
      </c>
      <c r="AK152" s="79">
        <v>3</v>
      </c>
      <c r="AL152" s="85" t="s">
        <v>1948</v>
      </c>
      <c r="AM152" s="79" t="s">
        <v>1999</v>
      </c>
      <c r="AN152" s="79" t="b">
        <v>0</v>
      </c>
      <c r="AO152" s="85" t="s">
        <v>1948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11</v>
      </c>
      <c r="BC152" s="78" t="str">
        <f>REPLACE(INDEX(GroupVertices[Group],MATCH(Edges[[#This Row],[Vertex 2]],GroupVertices[Vertex],0)),1,1,"")</f>
        <v>11</v>
      </c>
      <c r="BD152" s="48">
        <v>1</v>
      </c>
      <c r="BE152" s="49">
        <v>4.761904761904762</v>
      </c>
      <c r="BF152" s="48">
        <v>0</v>
      </c>
      <c r="BG152" s="49">
        <v>0</v>
      </c>
      <c r="BH152" s="48">
        <v>0</v>
      </c>
      <c r="BI152" s="49">
        <v>0</v>
      </c>
      <c r="BJ152" s="48">
        <v>20</v>
      </c>
      <c r="BK152" s="49">
        <v>95.23809523809524</v>
      </c>
      <c r="BL152" s="48">
        <v>21</v>
      </c>
    </row>
    <row r="153" spans="1:64" ht="15">
      <c r="A153" s="64" t="s">
        <v>345</v>
      </c>
      <c r="B153" s="64" t="s">
        <v>457</v>
      </c>
      <c r="C153" s="65" t="s">
        <v>5651</v>
      </c>
      <c r="D153" s="66">
        <v>3</v>
      </c>
      <c r="E153" s="67" t="s">
        <v>132</v>
      </c>
      <c r="F153" s="68">
        <v>35</v>
      </c>
      <c r="G153" s="65"/>
      <c r="H153" s="69"/>
      <c r="I153" s="70"/>
      <c r="J153" s="70"/>
      <c r="K153" s="34" t="s">
        <v>65</v>
      </c>
      <c r="L153" s="77">
        <v>153</v>
      </c>
      <c r="M153" s="77"/>
      <c r="N153" s="72"/>
      <c r="O153" s="79" t="s">
        <v>544</v>
      </c>
      <c r="P153" s="81">
        <v>43508.775358796294</v>
      </c>
      <c r="Q153" s="79" t="s">
        <v>596</v>
      </c>
      <c r="R153" s="79"/>
      <c r="S153" s="79"/>
      <c r="T153" s="79" t="s">
        <v>867</v>
      </c>
      <c r="U153" s="79"/>
      <c r="V153" s="83" t="s">
        <v>999</v>
      </c>
      <c r="W153" s="81">
        <v>43508.775358796294</v>
      </c>
      <c r="X153" s="83" t="s">
        <v>1368</v>
      </c>
      <c r="Y153" s="79"/>
      <c r="Z153" s="79"/>
      <c r="AA153" s="85" t="s">
        <v>1733</v>
      </c>
      <c r="AB153" s="79"/>
      <c r="AC153" s="79" t="b">
        <v>0</v>
      </c>
      <c r="AD153" s="79">
        <v>0</v>
      </c>
      <c r="AE153" s="85" t="s">
        <v>1963</v>
      </c>
      <c r="AF153" s="79" t="b">
        <v>0</v>
      </c>
      <c r="AG153" s="79" t="s">
        <v>1973</v>
      </c>
      <c r="AH153" s="79"/>
      <c r="AI153" s="85" t="s">
        <v>1963</v>
      </c>
      <c r="AJ153" s="79" t="b">
        <v>0</v>
      </c>
      <c r="AK153" s="79">
        <v>0</v>
      </c>
      <c r="AL153" s="85" t="s">
        <v>1880</v>
      </c>
      <c r="AM153" s="79" t="s">
        <v>2000</v>
      </c>
      <c r="AN153" s="79" t="b">
        <v>0</v>
      </c>
      <c r="AO153" s="85" t="s">
        <v>1880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8</v>
      </c>
      <c r="BD153" s="48">
        <v>0</v>
      </c>
      <c r="BE153" s="49">
        <v>0</v>
      </c>
      <c r="BF153" s="48">
        <v>1</v>
      </c>
      <c r="BG153" s="49">
        <v>5</v>
      </c>
      <c r="BH153" s="48">
        <v>0</v>
      </c>
      <c r="BI153" s="49">
        <v>0</v>
      </c>
      <c r="BJ153" s="48">
        <v>19</v>
      </c>
      <c r="BK153" s="49">
        <v>95</v>
      </c>
      <c r="BL153" s="48">
        <v>20</v>
      </c>
    </row>
    <row r="154" spans="1:64" ht="15">
      <c r="A154" s="64" t="s">
        <v>346</v>
      </c>
      <c r="B154" s="64" t="s">
        <v>454</v>
      </c>
      <c r="C154" s="65" t="s">
        <v>5651</v>
      </c>
      <c r="D154" s="66">
        <v>3</v>
      </c>
      <c r="E154" s="67" t="s">
        <v>132</v>
      </c>
      <c r="F154" s="68">
        <v>35</v>
      </c>
      <c r="G154" s="65"/>
      <c r="H154" s="69"/>
      <c r="I154" s="70"/>
      <c r="J154" s="70"/>
      <c r="K154" s="34" t="s">
        <v>65</v>
      </c>
      <c r="L154" s="77">
        <v>154</v>
      </c>
      <c r="M154" s="77"/>
      <c r="N154" s="72"/>
      <c r="O154" s="79" t="s">
        <v>544</v>
      </c>
      <c r="P154" s="81">
        <v>43508.781643518516</v>
      </c>
      <c r="Q154" s="79" t="s">
        <v>595</v>
      </c>
      <c r="R154" s="79"/>
      <c r="S154" s="79"/>
      <c r="T154" s="79" t="s">
        <v>866</v>
      </c>
      <c r="U154" s="79"/>
      <c r="V154" s="83" t="s">
        <v>1106</v>
      </c>
      <c r="W154" s="81">
        <v>43508.781643518516</v>
      </c>
      <c r="X154" s="83" t="s">
        <v>1369</v>
      </c>
      <c r="Y154" s="79"/>
      <c r="Z154" s="79"/>
      <c r="AA154" s="85" t="s">
        <v>1734</v>
      </c>
      <c r="AB154" s="79"/>
      <c r="AC154" s="79" t="b">
        <v>0</v>
      </c>
      <c r="AD154" s="79">
        <v>0</v>
      </c>
      <c r="AE154" s="85" t="s">
        <v>1963</v>
      </c>
      <c r="AF154" s="79" t="b">
        <v>0</v>
      </c>
      <c r="AG154" s="79" t="s">
        <v>1973</v>
      </c>
      <c r="AH154" s="79"/>
      <c r="AI154" s="85" t="s">
        <v>1963</v>
      </c>
      <c r="AJ154" s="79" t="b">
        <v>0</v>
      </c>
      <c r="AK154" s="79">
        <v>4</v>
      </c>
      <c r="AL154" s="85" t="s">
        <v>1874</v>
      </c>
      <c r="AM154" s="79" t="s">
        <v>2002</v>
      </c>
      <c r="AN154" s="79" t="b">
        <v>0</v>
      </c>
      <c r="AO154" s="85" t="s">
        <v>1874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9</v>
      </c>
      <c r="BC154" s="78" t="str">
        <f>REPLACE(INDEX(GroupVertices[Group],MATCH(Edges[[#This Row],[Vertex 2]],GroupVertices[Vertex],0)),1,1,"")</f>
        <v>9</v>
      </c>
      <c r="BD154" s="48">
        <v>0</v>
      </c>
      <c r="BE154" s="49">
        <v>0</v>
      </c>
      <c r="BF154" s="48">
        <v>0</v>
      </c>
      <c r="BG154" s="49">
        <v>0</v>
      </c>
      <c r="BH154" s="48">
        <v>0</v>
      </c>
      <c r="BI154" s="49">
        <v>0</v>
      </c>
      <c r="BJ154" s="48">
        <v>22</v>
      </c>
      <c r="BK154" s="49">
        <v>100</v>
      </c>
      <c r="BL154" s="48">
        <v>22</v>
      </c>
    </row>
    <row r="155" spans="1:64" ht="15">
      <c r="A155" s="64" t="s">
        <v>347</v>
      </c>
      <c r="B155" s="64" t="s">
        <v>383</v>
      </c>
      <c r="C155" s="65" t="s">
        <v>5651</v>
      </c>
      <c r="D155" s="66">
        <v>3</v>
      </c>
      <c r="E155" s="67" t="s">
        <v>132</v>
      </c>
      <c r="F155" s="68">
        <v>35</v>
      </c>
      <c r="G155" s="65"/>
      <c r="H155" s="69"/>
      <c r="I155" s="70"/>
      <c r="J155" s="70"/>
      <c r="K155" s="34" t="s">
        <v>65</v>
      </c>
      <c r="L155" s="77">
        <v>155</v>
      </c>
      <c r="M155" s="77"/>
      <c r="N155" s="72"/>
      <c r="O155" s="79" t="s">
        <v>544</v>
      </c>
      <c r="P155" s="81">
        <v>43508.7824537037</v>
      </c>
      <c r="Q155" s="79" t="s">
        <v>597</v>
      </c>
      <c r="R155" s="79"/>
      <c r="S155" s="79"/>
      <c r="T155" s="79" t="s">
        <v>868</v>
      </c>
      <c r="U155" s="79"/>
      <c r="V155" s="83" t="s">
        <v>1107</v>
      </c>
      <c r="W155" s="81">
        <v>43508.7824537037</v>
      </c>
      <c r="X155" s="83" t="s">
        <v>1370</v>
      </c>
      <c r="Y155" s="79"/>
      <c r="Z155" s="79"/>
      <c r="AA155" s="85" t="s">
        <v>1735</v>
      </c>
      <c r="AB155" s="79"/>
      <c r="AC155" s="79" t="b">
        <v>0</v>
      </c>
      <c r="AD155" s="79">
        <v>0</v>
      </c>
      <c r="AE155" s="85" t="s">
        <v>1963</v>
      </c>
      <c r="AF155" s="79" t="b">
        <v>1</v>
      </c>
      <c r="AG155" s="79" t="s">
        <v>1973</v>
      </c>
      <c r="AH155" s="79"/>
      <c r="AI155" s="85" t="s">
        <v>1987</v>
      </c>
      <c r="AJ155" s="79" t="b">
        <v>0</v>
      </c>
      <c r="AK155" s="79">
        <v>43</v>
      </c>
      <c r="AL155" s="85" t="s">
        <v>1772</v>
      </c>
      <c r="AM155" s="79" t="s">
        <v>2001</v>
      </c>
      <c r="AN155" s="79" t="b">
        <v>0</v>
      </c>
      <c r="AO155" s="85" t="s">
        <v>1772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22</v>
      </c>
      <c r="BK155" s="49">
        <v>100</v>
      </c>
      <c r="BL155" s="48">
        <v>22</v>
      </c>
    </row>
    <row r="156" spans="1:64" ht="15">
      <c r="A156" s="64" t="s">
        <v>348</v>
      </c>
      <c r="B156" s="64" t="s">
        <v>383</v>
      </c>
      <c r="C156" s="65" t="s">
        <v>5651</v>
      </c>
      <c r="D156" s="66">
        <v>3</v>
      </c>
      <c r="E156" s="67" t="s">
        <v>132</v>
      </c>
      <c r="F156" s="68">
        <v>35</v>
      </c>
      <c r="G156" s="65"/>
      <c r="H156" s="69"/>
      <c r="I156" s="70"/>
      <c r="J156" s="70"/>
      <c r="K156" s="34" t="s">
        <v>65</v>
      </c>
      <c r="L156" s="77">
        <v>156</v>
      </c>
      <c r="M156" s="77"/>
      <c r="N156" s="72"/>
      <c r="O156" s="79" t="s">
        <v>544</v>
      </c>
      <c r="P156" s="81">
        <v>43508.78258101852</v>
      </c>
      <c r="Q156" s="79" t="s">
        <v>597</v>
      </c>
      <c r="R156" s="79"/>
      <c r="S156" s="79"/>
      <c r="T156" s="79" t="s">
        <v>868</v>
      </c>
      <c r="U156" s="79"/>
      <c r="V156" s="83" t="s">
        <v>1108</v>
      </c>
      <c r="W156" s="81">
        <v>43508.78258101852</v>
      </c>
      <c r="X156" s="83" t="s">
        <v>1371</v>
      </c>
      <c r="Y156" s="79"/>
      <c r="Z156" s="79"/>
      <c r="AA156" s="85" t="s">
        <v>1736</v>
      </c>
      <c r="AB156" s="79"/>
      <c r="AC156" s="79" t="b">
        <v>0</v>
      </c>
      <c r="AD156" s="79">
        <v>0</v>
      </c>
      <c r="AE156" s="85" t="s">
        <v>1963</v>
      </c>
      <c r="AF156" s="79" t="b">
        <v>1</v>
      </c>
      <c r="AG156" s="79" t="s">
        <v>1973</v>
      </c>
      <c r="AH156" s="79"/>
      <c r="AI156" s="85" t="s">
        <v>1987</v>
      </c>
      <c r="AJ156" s="79" t="b">
        <v>0</v>
      </c>
      <c r="AK156" s="79">
        <v>43</v>
      </c>
      <c r="AL156" s="85" t="s">
        <v>1772</v>
      </c>
      <c r="AM156" s="79" t="s">
        <v>1999</v>
      </c>
      <c r="AN156" s="79" t="b">
        <v>0</v>
      </c>
      <c r="AO156" s="85" t="s">
        <v>1772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22</v>
      </c>
      <c r="BK156" s="49">
        <v>100</v>
      </c>
      <c r="BL156" s="48">
        <v>22</v>
      </c>
    </row>
    <row r="157" spans="1:64" ht="15">
      <c r="A157" s="64" t="s">
        <v>349</v>
      </c>
      <c r="B157" s="64" t="s">
        <v>383</v>
      </c>
      <c r="C157" s="65" t="s">
        <v>5651</v>
      </c>
      <c r="D157" s="66">
        <v>3</v>
      </c>
      <c r="E157" s="67" t="s">
        <v>132</v>
      </c>
      <c r="F157" s="68">
        <v>35</v>
      </c>
      <c r="G157" s="65"/>
      <c r="H157" s="69"/>
      <c r="I157" s="70"/>
      <c r="J157" s="70"/>
      <c r="K157" s="34" t="s">
        <v>65</v>
      </c>
      <c r="L157" s="77">
        <v>157</v>
      </c>
      <c r="M157" s="77"/>
      <c r="N157" s="72"/>
      <c r="O157" s="79" t="s">
        <v>544</v>
      </c>
      <c r="P157" s="81">
        <v>43508.782905092594</v>
      </c>
      <c r="Q157" s="79" t="s">
        <v>597</v>
      </c>
      <c r="R157" s="79"/>
      <c r="S157" s="79"/>
      <c r="T157" s="79" t="s">
        <v>868</v>
      </c>
      <c r="U157" s="79"/>
      <c r="V157" s="83" t="s">
        <v>1109</v>
      </c>
      <c r="W157" s="81">
        <v>43508.782905092594</v>
      </c>
      <c r="X157" s="83" t="s">
        <v>1372</v>
      </c>
      <c r="Y157" s="79"/>
      <c r="Z157" s="79"/>
      <c r="AA157" s="85" t="s">
        <v>1737</v>
      </c>
      <c r="AB157" s="79"/>
      <c r="AC157" s="79" t="b">
        <v>0</v>
      </c>
      <c r="AD157" s="79">
        <v>0</v>
      </c>
      <c r="AE157" s="85" t="s">
        <v>1963</v>
      </c>
      <c r="AF157" s="79" t="b">
        <v>1</v>
      </c>
      <c r="AG157" s="79" t="s">
        <v>1973</v>
      </c>
      <c r="AH157" s="79"/>
      <c r="AI157" s="85" t="s">
        <v>1987</v>
      </c>
      <c r="AJ157" s="79" t="b">
        <v>0</v>
      </c>
      <c r="AK157" s="79">
        <v>43</v>
      </c>
      <c r="AL157" s="85" t="s">
        <v>1772</v>
      </c>
      <c r="AM157" s="79" t="s">
        <v>2002</v>
      </c>
      <c r="AN157" s="79" t="b">
        <v>0</v>
      </c>
      <c r="AO157" s="85" t="s">
        <v>1772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22</v>
      </c>
      <c r="BK157" s="49">
        <v>100</v>
      </c>
      <c r="BL157" s="48">
        <v>22</v>
      </c>
    </row>
    <row r="158" spans="1:64" ht="15">
      <c r="A158" s="64" t="s">
        <v>350</v>
      </c>
      <c r="B158" s="64" t="s">
        <v>383</v>
      </c>
      <c r="C158" s="65" t="s">
        <v>5651</v>
      </c>
      <c r="D158" s="66">
        <v>3</v>
      </c>
      <c r="E158" s="67" t="s">
        <v>132</v>
      </c>
      <c r="F158" s="68">
        <v>35</v>
      </c>
      <c r="G158" s="65"/>
      <c r="H158" s="69"/>
      <c r="I158" s="70"/>
      <c r="J158" s="70"/>
      <c r="K158" s="34" t="s">
        <v>65</v>
      </c>
      <c r="L158" s="77">
        <v>158</v>
      </c>
      <c r="M158" s="77"/>
      <c r="N158" s="72"/>
      <c r="O158" s="79" t="s">
        <v>544</v>
      </c>
      <c r="P158" s="81">
        <v>43508.783159722225</v>
      </c>
      <c r="Q158" s="79" t="s">
        <v>597</v>
      </c>
      <c r="R158" s="79"/>
      <c r="S158" s="79"/>
      <c r="T158" s="79" t="s">
        <v>868</v>
      </c>
      <c r="U158" s="79"/>
      <c r="V158" s="83" t="s">
        <v>1110</v>
      </c>
      <c r="W158" s="81">
        <v>43508.783159722225</v>
      </c>
      <c r="X158" s="83" t="s">
        <v>1373</v>
      </c>
      <c r="Y158" s="79"/>
      <c r="Z158" s="79"/>
      <c r="AA158" s="85" t="s">
        <v>1738</v>
      </c>
      <c r="AB158" s="79"/>
      <c r="AC158" s="79" t="b">
        <v>0</v>
      </c>
      <c r="AD158" s="79">
        <v>0</v>
      </c>
      <c r="AE158" s="85" t="s">
        <v>1963</v>
      </c>
      <c r="AF158" s="79" t="b">
        <v>1</v>
      </c>
      <c r="AG158" s="79" t="s">
        <v>1973</v>
      </c>
      <c r="AH158" s="79"/>
      <c r="AI158" s="85" t="s">
        <v>1987</v>
      </c>
      <c r="AJ158" s="79" t="b">
        <v>0</v>
      </c>
      <c r="AK158" s="79">
        <v>43</v>
      </c>
      <c r="AL158" s="85" t="s">
        <v>1772</v>
      </c>
      <c r="AM158" s="79" t="s">
        <v>2002</v>
      </c>
      <c r="AN158" s="79" t="b">
        <v>0</v>
      </c>
      <c r="AO158" s="85" t="s">
        <v>1772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22</v>
      </c>
      <c r="BK158" s="49">
        <v>100</v>
      </c>
      <c r="BL158" s="48">
        <v>22</v>
      </c>
    </row>
    <row r="159" spans="1:64" ht="15">
      <c r="A159" s="64" t="s">
        <v>351</v>
      </c>
      <c r="B159" s="64" t="s">
        <v>383</v>
      </c>
      <c r="C159" s="65" t="s">
        <v>5651</v>
      </c>
      <c r="D159" s="66">
        <v>3</v>
      </c>
      <c r="E159" s="67" t="s">
        <v>132</v>
      </c>
      <c r="F159" s="68">
        <v>35</v>
      </c>
      <c r="G159" s="65"/>
      <c r="H159" s="69"/>
      <c r="I159" s="70"/>
      <c r="J159" s="70"/>
      <c r="K159" s="34" t="s">
        <v>65</v>
      </c>
      <c r="L159" s="77">
        <v>159</v>
      </c>
      <c r="M159" s="77"/>
      <c r="N159" s="72"/>
      <c r="O159" s="79" t="s">
        <v>544</v>
      </c>
      <c r="P159" s="81">
        <v>43508.78328703704</v>
      </c>
      <c r="Q159" s="79" t="s">
        <v>597</v>
      </c>
      <c r="R159" s="79"/>
      <c r="S159" s="79"/>
      <c r="T159" s="79" t="s">
        <v>868</v>
      </c>
      <c r="U159" s="79"/>
      <c r="V159" s="83" t="s">
        <v>1111</v>
      </c>
      <c r="W159" s="81">
        <v>43508.78328703704</v>
      </c>
      <c r="X159" s="83" t="s">
        <v>1374</v>
      </c>
      <c r="Y159" s="79"/>
      <c r="Z159" s="79"/>
      <c r="AA159" s="85" t="s">
        <v>1739</v>
      </c>
      <c r="AB159" s="79"/>
      <c r="AC159" s="79" t="b">
        <v>0</v>
      </c>
      <c r="AD159" s="79">
        <v>0</v>
      </c>
      <c r="AE159" s="85" t="s">
        <v>1963</v>
      </c>
      <c r="AF159" s="79" t="b">
        <v>1</v>
      </c>
      <c r="AG159" s="79" t="s">
        <v>1973</v>
      </c>
      <c r="AH159" s="79"/>
      <c r="AI159" s="85" t="s">
        <v>1987</v>
      </c>
      <c r="AJ159" s="79" t="b">
        <v>0</v>
      </c>
      <c r="AK159" s="79">
        <v>43</v>
      </c>
      <c r="AL159" s="85" t="s">
        <v>1772</v>
      </c>
      <c r="AM159" s="79" t="s">
        <v>1999</v>
      </c>
      <c r="AN159" s="79" t="b">
        <v>0</v>
      </c>
      <c r="AO159" s="85" t="s">
        <v>1772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22</v>
      </c>
      <c r="BK159" s="49">
        <v>100</v>
      </c>
      <c r="BL159" s="48">
        <v>22</v>
      </c>
    </row>
    <row r="160" spans="1:64" ht="15">
      <c r="A160" s="64" t="s">
        <v>352</v>
      </c>
      <c r="B160" s="64" t="s">
        <v>383</v>
      </c>
      <c r="C160" s="65" t="s">
        <v>5651</v>
      </c>
      <c r="D160" s="66">
        <v>3</v>
      </c>
      <c r="E160" s="67" t="s">
        <v>132</v>
      </c>
      <c r="F160" s="68">
        <v>35</v>
      </c>
      <c r="G160" s="65"/>
      <c r="H160" s="69"/>
      <c r="I160" s="70"/>
      <c r="J160" s="70"/>
      <c r="K160" s="34" t="s">
        <v>65</v>
      </c>
      <c r="L160" s="77">
        <v>160</v>
      </c>
      <c r="M160" s="77"/>
      <c r="N160" s="72"/>
      <c r="O160" s="79" t="s">
        <v>544</v>
      </c>
      <c r="P160" s="81">
        <v>43508.785092592596</v>
      </c>
      <c r="Q160" s="79" t="s">
        <v>597</v>
      </c>
      <c r="R160" s="79"/>
      <c r="S160" s="79"/>
      <c r="T160" s="79" t="s">
        <v>868</v>
      </c>
      <c r="U160" s="79"/>
      <c r="V160" s="83" t="s">
        <v>1112</v>
      </c>
      <c r="W160" s="81">
        <v>43508.785092592596</v>
      </c>
      <c r="X160" s="83" t="s">
        <v>1375</v>
      </c>
      <c r="Y160" s="79"/>
      <c r="Z160" s="79"/>
      <c r="AA160" s="85" t="s">
        <v>1740</v>
      </c>
      <c r="AB160" s="79"/>
      <c r="AC160" s="79" t="b">
        <v>0</v>
      </c>
      <c r="AD160" s="79">
        <v>0</v>
      </c>
      <c r="AE160" s="85" t="s">
        <v>1963</v>
      </c>
      <c r="AF160" s="79" t="b">
        <v>1</v>
      </c>
      <c r="AG160" s="79" t="s">
        <v>1973</v>
      </c>
      <c r="AH160" s="79"/>
      <c r="AI160" s="85" t="s">
        <v>1987</v>
      </c>
      <c r="AJ160" s="79" t="b">
        <v>0</v>
      </c>
      <c r="AK160" s="79">
        <v>43</v>
      </c>
      <c r="AL160" s="85" t="s">
        <v>1772</v>
      </c>
      <c r="AM160" s="79" t="s">
        <v>2002</v>
      </c>
      <c r="AN160" s="79" t="b">
        <v>0</v>
      </c>
      <c r="AO160" s="85" t="s">
        <v>1772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22</v>
      </c>
      <c r="BK160" s="49">
        <v>100</v>
      </c>
      <c r="BL160" s="48">
        <v>22</v>
      </c>
    </row>
    <row r="161" spans="1:64" ht="15">
      <c r="A161" s="64" t="s">
        <v>353</v>
      </c>
      <c r="B161" s="64" t="s">
        <v>383</v>
      </c>
      <c r="C161" s="65" t="s">
        <v>5651</v>
      </c>
      <c r="D161" s="66">
        <v>3</v>
      </c>
      <c r="E161" s="67" t="s">
        <v>132</v>
      </c>
      <c r="F161" s="68">
        <v>35</v>
      </c>
      <c r="G161" s="65"/>
      <c r="H161" s="69"/>
      <c r="I161" s="70"/>
      <c r="J161" s="70"/>
      <c r="K161" s="34" t="s">
        <v>65</v>
      </c>
      <c r="L161" s="77">
        <v>161</v>
      </c>
      <c r="M161" s="77"/>
      <c r="N161" s="72"/>
      <c r="O161" s="79" t="s">
        <v>544</v>
      </c>
      <c r="P161" s="81">
        <v>43508.786261574074</v>
      </c>
      <c r="Q161" s="79" t="s">
        <v>597</v>
      </c>
      <c r="R161" s="79"/>
      <c r="S161" s="79"/>
      <c r="T161" s="79" t="s">
        <v>868</v>
      </c>
      <c r="U161" s="79"/>
      <c r="V161" s="83" t="s">
        <v>1113</v>
      </c>
      <c r="W161" s="81">
        <v>43508.786261574074</v>
      </c>
      <c r="X161" s="83" t="s">
        <v>1376</v>
      </c>
      <c r="Y161" s="79"/>
      <c r="Z161" s="79"/>
      <c r="AA161" s="85" t="s">
        <v>1741</v>
      </c>
      <c r="AB161" s="79"/>
      <c r="AC161" s="79" t="b">
        <v>0</v>
      </c>
      <c r="AD161" s="79">
        <v>0</v>
      </c>
      <c r="AE161" s="85" t="s">
        <v>1963</v>
      </c>
      <c r="AF161" s="79" t="b">
        <v>1</v>
      </c>
      <c r="AG161" s="79" t="s">
        <v>1973</v>
      </c>
      <c r="AH161" s="79"/>
      <c r="AI161" s="85" t="s">
        <v>1987</v>
      </c>
      <c r="AJ161" s="79" t="b">
        <v>0</v>
      </c>
      <c r="AK161" s="79">
        <v>43</v>
      </c>
      <c r="AL161" s="85" t="s">
        <v>1772</v>
      </c>
      <c r="AM161" s="79" t="s">
        <v>1999</v>
      </c>
      <c r="AN161" s="79" t="b">
        <v>0</v>
      </c>
      <c r="AO161" s="85" t="s">
        <v>1772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22</v>
      </c>
      <c r="BK161" s="49">
        <v>100</v>
      </c>
      <c r="BL161" s="48">
        <v>22</v>
      </c>
    </row>
    <row r="162" spans="1:64" ht="15">
      <c r="A162" s="64" t="s">
        <v>354</v>
      </c>
      <c r="B162" s="64" t="s">
        <v>383</v>
      </c>
      <c r="C162" s="65" t="s">
        <v>5651</v>
      </c>
      <c r="D162" s="66">
        <v>3</v>
      </c>
      <c r="E162" s="67" t="s">
        <v>132</v>
      </c>
      <c r="F162" s="68">
        <v>35</v>
      </c>
      <c r="G162" s="65"/>
      <c r="H162" s="69"/>
      <c r="I162" s="70"/>
      <c r="J162" s="70"/>
      <c r="K162" s="34" t="s">
        <v>65</v>
      </c>
      <c r="L162" s="77">
        <v>162</v>
      </c>
      <c r="M162" s="77"/>
      <c r="N162" s="72"/>
      <c r="O162" s="79" t="s">
        <v>544</v>
      </c>
      <c r="P162" s="81">
        <v>43508.78771990741</v>
      </c>
      <c r="Q162" s="79" t="s">
        <v>597</v>
      </c>
      <c r="R162" s="79"/>
      <c r="S162" s="79"/>
      <c r="T162" s="79" t="s">
        <v>868</v>
      </c>
      <c r="U162" s="79"/>
      <c r="V162" s="83" t="s">
        <v>1114</v>
      </c>
      <c r="W162" s="81">
        <v>43508.78771990741</v>
      </c>
      <c r="X162" s="83" t="s">
        <v>1377</v>
      </c>
      <c r="Y162" s="79"/>
      <c r="Z162" s="79"/>
      <c r="AA162" s="85" t="s">
        <v>1742</v>
      </c>
      <c r="AB162" s="79"/>
      <c r="AC162" s="79" t="b">
        <v>0</v>
      </c>
      <c r="AD162" s="79">
        <v>0</v>
      </c>
      <c r="AE162" s="85" t="s">
        <v>1963</v>
      </c>
      <c r="AF162" s="79" t="b">
        <v>1</v>
      </c>
      <c r="AG162" s="79" t="s">
        <v>1973</v>
      </c>
      <c r="AH162" s="79"/>
      <c r="AI162" s="85" t="s">
        <v>1987</v>
      </c>
      <c r="AJ162" s="79" t="b">
        <v>0</v>
      </c>
      <c r="AK162" s="79">
        <v>43</v>
      </c>
      <c r="AL162" s="85" t="s">
        <v>1772</v>
      </c>
      <c r="AM162" s="79" t="s">
        <v>2002</v>
      </c>
      <c r="AN162" s="79" t="b">
        <v>0</v>
      </c>
      <c r="AO162" s="85" t="s">
        <v>1772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22</v>
      </c>
      <c r="BK162" s="49">
        <v>100</v>
      </c>
      <c r="BL162" s="48">
        <v>22</v>
      </c>
    </row>
    <row r="163" spans="1:64" ht="15">
      <c r="A163" s="64" t="s">
        <v>355</v>
      </c>
      <c r="B163" s="64" t="s">
        <v>383</v>
      </c>
      <c r="C163" s="65" t="s">
        <v>5651</v>
      </c>
      <c r="D163" s="66">
        <v>3</v>
      </c>
      <c r="E163" s="67" t="s">
        <v>132</v>
      </c>
      <c r="F163" s="68">
        <v>35</v>
      </c>
      <c r="G163" s="65"/>
      <c r="H163" s="69"/>
      <c r="I163" s="70"/>
      <c r="J163" s="70"/>
      <c r="K163" s="34" t="s">
        <v>65</v>
      </c>
      <c r="L163" s="77">
        <v>163</v>
      </c>
      <c r="M163" s="77"/>
      <c r="N163" s="72"/>
      <c r="O163" s="79" t="s">
        <v>544</v>
      </c>
      <c r="P163" s="81">
        <v>43508.78863425926</v>
      </c>
      <c r="Q163" s="79" t="s">
        <v>597</v>
      </c>
      <c r="R163" s="79"/>
      <c r="S163" s="79"/>
      <c r="T163" s="79" t="s">
        <v>868</v>
      </c>
      <c r="U163" s="79"/>
      <c r="V163" s="83" t="s">
        <v>1115</v>
      </c>
      <c r="W163" s="81">
        <v>43508.78863425926</v>
      </c>
      <c r="X163" s="83" t="s">
        <v>1378</v>
      </c>
      <c r="Y163" s="79"/>
      <c r="Z163" s="79"/>
      <c r="AA163" s="85" t="s">
        <v>1743</v>
      </c>
      <c r="AB163" s="79"/>
      <c r="AC163" s="79" t="b">
        <v>0</v>
      </c>
      <c r="AD163" s="79">
        <v>0</v>
      </c>
      <c r="AE163" s="85" t="s">
        <v>1963</v>
      </c>
      <c r="AF163" s="79" t="b">
        <v>1</v>
      </c>
      <c r="AG163" s="79" t="s">
        <v>1973</v>
      </c>
      <c r="AH163" s="79"/>
      <c r="AI163" s="85" t="s">
        <v>1987</v>
      </c>
      <c r="AJ163" s="79" t="b">
        <v>0</v>
      </c>
      <c r="AK163" s="79">
        <v>43</v>
      </c>
      <c r="AL163" s="85" t="s">
        <v>1772</v>
      </c>
      <c r="AM163" s="79" t="s">
        <v>1999</v>
      </c>
      <c r="AN163" s="79" t="b">
        <v>0</v>
      </c>
      <c r="AO163" s="85" t="s">
        <v>1772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22</v>
      </c>
      <c r="BK163" s="49">
        <v>100</v>
      </c>
      <c r="BL163" s="48">
        <v>22</v>
      </c>
    </row>
    <row r="164" spans="1:64" ht="15">
      <c r="A164" s="64" t="s">
        <v>356</v>
      </c>
      <c r="B164" s="64" t="s">
        <v>383</v>
      </c>
      <c r="C164" s="65" t="s">
        <v>5651</v>
      </c>
      <c r="D164" s="66">
        <v>3</v>
      </c>
      <c r="E164" s="67" t="s">
        <v>132</v>
      </c>
      <c r="F164" s="68">
        <v>35</v>
      </c>
      <c r="G164" s="65"/>
      <c r="H164" s="69"/>
      <c r="I164" s="70"/>
      <c r="J164" s="70"/>
      <c r="K164" s="34" t="s">
        <v>65</v>
      </c>
      <c r="L164" s="77">
        <v>164</v>
      </c>
      <c r="M164" s="77"/>
      <c r="N164" s="72"/>
      <c r="O164" s="79" t="s">
        <v>544</v>
      </c>
      <c r="P164" s="81">
        <v>43508.78916666667</v>
      </c>
      <c r="Q164" s="79" t="s">
        <v>597</v>
      </c>
      <c r="R164" s="79"/>
      <c r="S164" s="79"/>
      <c r="T164" s="79" t="s">
        <v>868</v>
      </c>
      <c r="U164" s="79"/>
      <c r="V164" s="83" t="s">
        <v>1116</v>
      </c>
      <c r="W164" s="81">
        <v>43508.78916666667</v>
      </c>
      <c r="X164" s="83" t="s">
        <v>1379</v>
      </c>
      <c r="Y164" s="79"/>
      <c r="Z164" s="79"/>
      <c r="AA164" s="85" t="s">
        <v>1744</v>
      </c>
      <c r="AB164" s="79"/>
      <c r="AC164" s="79" t="b">
        <v>0</v>
      </c>
      <c r="AD164" s="79">
        <v>0</v>
      </c>
      <c r="AE164" s="85" t="s">
        <v>1963</v>
      </c>
      <c r="AF164" s="79" t="b">
        <v>1</v>
      </c>
      <c r="AG164" s="79" t="s">
        <v>1973</v>
      </c>
      <c r="AH164" s="79"/>
      <c r="AI164" s="85" t="s">
        <v>1987</v>
      </c>
      <c r="AJ164" s="79" t="b">
        <v>0</v>
      </c>
      <c r="AK164" s="79">
        <v>43</v>
      </c>
      <c r="AL164" s="85" t="s">
        <v>1772</v>
      </c>
      <c r="AM164" s="79" t="s">
        <v>2002</v>
      </c>
      <c r="AN164" s="79" t="b">
        <v>0</v>
      </c>
      <c r="AO164" s="85" t="s">
        <v>1772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22</v>
      </c>
      <c r="BK164" s="49">
        <v>100</v>
      </c>
      <c r="BL164" s="48">
        <v>22</v>
      </c>
    </row>
    <row r="165" spans="1:64" ht="15">
      <c r="A165" s="64" t="s">
        <v>357</v>
      </c>
      <c r="B165" s="64" t="s">
        <v>383</v>
      </c>
      <c r="C165" s="65" t="s">
        <v>5651</v>
      </c>
      <c r="D165" s="66">
        <v>3</v>
      </c>
      <c r="E165" s="67" t="s">
        <v>132</v>
      </c>
      <c r="F165" s="68">
        <v>35</v>
      </c>
      <c r="G165" s="65"/>
      <c r="H165" s="69"/>
      <c r="I165" s="70"/>
      <c r="J165" s="70"/>
      <c r="K165" s="34" t="s">
        <v>65</v>
      </c>
      <c r="L165" s="77">
        <v>165</v>
      </c>
      <c r="M165" s="77"/>
      <c r="N165" s="72"/>
      <c r="O165" s="79" t="s">
        <v>544</v>
      </c>
      <c r="P165" s="81">
        <v>43508.78928240741</v>
      </c>
      <c r="Q165" s="79" t="s">
        <v>597</v>
      </c>
      <c r="R165" s="79"/>
      <c r="S165" s="79"/>
      <c r="T165" s="79" t="s">
        <v>868</v>
      </c>
      <c r="U165" s="79"/>
      <c r="V165" s="83" t="s">
        <v>1117</v>
      </c>
      <c r="W165" s="81">
        <v>43508.78928240741</v>
      </c>
      <c r="X165" s="83" t="s">
        <v>1380</v>
      </c>
      <c r="Y165" s="79"/>
      <c r="Z165" s="79"/>
      <c r="AA165" s="85" t="s">
        <v>1745</v>
      </c>
      <c r="AB165" s="79"/>
      <c r="AC165" s="79" t="b">
        <v>0</v>
      </c>
      <c r="AD165" s="79">
        <v>0</v>
      </c>
      <c r="AE165" s="85" t="s">
        <v>1963</v>
      </c>
      <c r="AF165" s="79" t="b">
        <v>1</v>
      </c>
      <c r="AG165" s="79" t="s">
        <v>1973</v>
      </c>
      <c r="AH165" s="79"/>
      <c r="AI165" s="85" t="s">
        <v>1987</v>
      </c>
      <c r="AJ165" s="79" t="b">
        <v>0</v>
      </c>
      <c r="AK165" s="79">
        <v>43</v>
      </c>
      <c r="AL165" s="85" t="s">
        <v>1772</v>
      </c>
      <c r="AM165" s="79" t="s">
        <v>1999</v>
      </c>
      <c r="AN165" s="79" t="b">
        <v>0</v>
      </c>
      <c r="AO165" s="85" t="s">
        <v>1772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22</v>
      </c>
      <c r="BK165" s="49">
        <v>100</v>
      </c>
      <c r="BL165" s="48">
        <v>22</v>
      </c>
    </row>
    <row r="166" spans="1:64" ht="15">
      <c r="A166" s="64" t="s">
        <v>358</v>
      </c>
      <c r="B166" s="64" t="s">
        <v>383</v>
      </c>
      <c r="C166" s="65" t="s">
        <v>5651</v>
      </c>
      <c r="D166" s="66">
        <v>3</v>
      </c>
      <c r="E166" s="67" t="s">
        <v>132</v>
      </c>
      <c r="F166" s="68">
        <v>35</v>
      </c>
      <c r="G166" s="65"/>
      <c r="H166" s="69"/>
      <c r="I166" s="70"/>
      <c r="J166" s="70"/>
      <c r="K166" s="34" t="s">
        <v>65</v>
      </c>
      <c r="L166" s="77">
        <v>166</v>
      </c>
      <c r="M166" s="77"/>
      <c r="N166" s="72"/>
      <c r="O166" s="79" t="s">
        <v>544</v>
      </c>
      <c r="P166" s="81">
        <v>43508.78974537037</v>
      </c>
      <c r="Q166" s="79" t="s">
        <v>597</v>
      </c>
      <c r="R166" s="79"/>
      <c r="S166" s="79"/>
      <c r="T166" s="79" t="s">
        <v>868</v>
      </c>
      <c r="U166" s="79"/>
      <c r="V166" s="83" t="s">
        <v>1118</v>
      </c>
      <c r="W166" s="81">
        <v>43508.78974537037</v>
      </c>
      <c r="X166" s="83" t="s">
        <v>1381</v>
      </c>
      <c r="Y166" s="79"/>
      <c r="Z166" s="79"/>
      <c r="AA166" s="85" t="s">
        <v>1746</v>
      </c>
      <c r="AB166" s="79"/>
      <c r="AC166" s="79" t="b">
        <v>0</v>
      </c>
      <c r="AD166" s="79">
        <v>0</v>
      </c>
      <c r="AE166" s="85" t="s">
        <v>1963</v>
      </c>
      <c r="AF166" s="79" t="b">
        <v>1</v>
      </c>
      <c r="AG166" s="79" t="s">
        <v>1973</v>
      </c>
      <c r="AH166" s="79"/>
      <c r="AI166" s="85" t="s">
        <v>1987</v>
      </c>
      <c r="AJ166" s="79" t="b">
        <v>0</v>
      </c>
      <c r="AK166" s="79">
        <v>43</v>
      </c>
      <c r="AL166" s="85" t="s">
        <v>1772</v>
      </c>
      <c r="AM166" s="79" t="s">
        <v>2000</v>
      </c>
      <c r="AN166" s="79" t="b">
        <v>0</v>
      </c>
      <c r="AO166" s="85" t="s">
        <v>1772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22</v>
      </c>
      <c r="BK166" s="49">
        <v>100</v>
      </c>
      <c r="BL166" s="48">
        <v>22</v>
      </c>
    </row>
    <row r="167" spans="1:64" ht="15">
      <c r="A167" s="64" t="s">
        <v>359</v>
      </c>
      <c r="B167" s="64" t="s">
        <v>383</v>
      </c>
      <c r="C167" s="65" t="s">
        <v>5651</v>
      </c>
      <c r="D167" s="66">
        <v>3</v>
      </c>
      <c r="E167" s="67" t="s">
        <v>132</v>
      </c>
      <c r="F167" s="68">
        <v>35</v>
      </c>
      <c r="G167" s="65"/>
      <c r="H167" s="69"/>
      <c r="I167" s="70"/>
      <c r="J167" s="70"/>
      <c r="K167" s="34" t="s">
        <v>65</v>
      </c>
      <c r="L167" s="77">
        <v>167</v>
      </c>
      <c r="M167" s="77"/>
      <c r="N167" s="72"/>
      <c r="O167" s="79" t="s">
        <v>544</v>
      </c>
      <c r="P167" s="81">
        <v>43508.79111111111</v>
      </c>
      <c r="Q167" s="79" t="s">
        <v>597</v>
      </c>
      <c r="R167" s="79"/>
      <c r="S167" s="79"/>
      <c r="T167" s="79" t="s">
        <v>868</v>
      </c>
      <c r="U167" s="79"/>
      <c r="V167" s="83" t="s">
        <v>1119</v>
      </c>
      <c r="W167" s="81">
        <v>43508.79111111111</v>
      </c>
      <c r="X167" s="83" t="s">
        <v>1382</v>
      </c>
      <c r="Y167" s="79"/>
      <c r="Z167" s="79"/>
      <c r="AA167" s="85" t="s">
        <v>1747</v>
      </c>
      <c r="AB167" s="79"/>
      <c r="AC167" s="79" t="b">
        <v>0</v>
      </c>
      <c r="AD167" s="79">
        <v>0</v>
      </c>
      <c r="AE167" s="85" t="s">
        <v>1963</v>
      </c>
      <c r="AF167" s="79" t="b">
        <v>1</v>
      </c>
      <c r="AG167" s="79" t="s">
        <v>1973</v>
      </c>
      <c r="AH167" s="79"/>
      <c r="AI167" s="85" t="s">
        <v>1987</v>
      </c>
      <c r="AJ167" s="79" t="b">
        <v>0</v>
      </c>
      <c r="AK167" s="79">
        <v>43</v>
      </c>
      <c r="AL167" s="85" t="s">
        <v>1772</v>
      </c>
      <c r="AM167" s="79" t="s">
        <v>2001</v>
      </c>
      <c r="AN167" s="79" t="b">
        <v>0</v>
      </c>
      <c r="AO167" s="85" t="s">
        <v>1772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22</v>
      </c>
      <c r="BK167" s="49">
        <v>100</v>
      </c>
      <c r="BL167" s="48">
        <v>22</v>
      </c>
    </row>
    <row r="168" spans="1:64" ht="15">
      <c r="A168" s="64" t="s">
        <v>360</v>
      </c>
      <c r="B168" s="64" t="s">
        <v>383</v>
      </c>
      <c r="C168" s="65" t="s">
        <v>5651</v>
      </c>
      <c r="D168" s="66">
        <v>3</v>
      </c>
      <c r="E168" s="67" t="s">
        <v>132</v>
      </c>
      <c r="F168" s="68">
        <v>35</v>
      </c>
      <c r="G168" s="65"/>
      <c r="H168" s="69"/>
      <c r="I168" s="70"/>
      <c r="J168" s="70"/>
      <c r="K168" s="34" t="s">
        <v>65</v>
      </c>
      <c r="L168" s="77">
        <v>168</v>
      </c>
      <c r="M168" s="77"/>
      <c r="N168" s="72"/>
      <c r="O168" s="79" t="s">
        <v>544</v>
      </c>
      <c r="P168" s="81">
        <v>43508.79415509259</v>
      </c>
      <c r="Q168" s="79" t="s">
        <v>597</v>
      </c>
      <c r="R168" s="79"/>
      <c r="S168" s="79"/>
      <c r="T168" s="79" t="s">
        <v>868</v>
      </c>
      <c r="U168" s="79"/>
      <c r="V168" s="83" t="s">
        <v>1120</v>
      </c>
      <c r="W168" s="81">
        <v>43508.79415509259</v>
      </c>
      <c r="X168" s="83" t="s">
        <v>1383</v>
      </c>
      <c r="Y168" s="79"/>
      <c r="Z168" s="79"/>
      <c r="AA168" s="85" t="s">
        <v>1748</v>
      </c>
      <c r="AB168" s="79"/>
      <c r="AC168" s="79" t="b">
        <v>0</v>
      </c>
      <c r="AD168" s="79">
        <v>0</v>
      </c>
      <c r="AE168" s="85" t="s">
        <v>1963</v>
      </c>
      <c r="AF168" s="79" t="b">
        <v>1</v>
      </c>
      <c r="AG168" s="79" t="s">
        <v>1973</v>
      </c>
      <c r="AH168" s="79"/>
      <c r="AI168" s="85" t="s">
        <v>1987</v>
      </c>
      <c r="AJ168" s="79" t="b">
        <v>0</v>
      </c>
      <c r="AK168" s="79">
        <v>43</v>
      </c>
      <c r="AL168" s="85" t="s">
        <v>1772</v>
      </c>
      <c r="AM168" s="79" t="s">
        <v>1999</v>
      </c>
      <c r="AN168" s="79" t="b">
        <v>0</v>
      </c>
      <c r="AO168" s="85" t="s">
        <v>1772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22</v>
      </c>
      <c r="BK168" s="49">
        <v>100</v>
      </c>
      <c r="BL168" s="48">
        <v>22</v>
      </c>
    </row>
    <row r="169" spans="1:64" ht="15">
      <c r="A169" s="64" t="s">
        <v>361</v>
      </c>
      <c r="B169" s="64" t="s">
        <v>503</v>
      </c>
      <c r="C169" s="65" t="s">
        <v>5651</v>
      </c>
      <c r="D169" s="66">
        <v>3</v>
      </c>
      <c r="E169" s="67" t="s">
        <v>132</v>
      </c>
      <c r="F169" s="68">
        <v>35</v>
      </c>
      <c r="G169" s="65"/>
      <c r="H169" s="69"/>
      <c r="I169" s="70"/>
      <c r="J169" s="70"/>
      <c r="K169" s="34" t="s">
        <v>65</v>
      </c>
      <c r="L169" s="77">
        <v>169</v>
      </c>
      <c r="M169" s="77"/>
      <c r="N169" s="72"/>
      <c r="O169" s="79" t="s">
        <v>544</v>
      </c>
      <c r="P169" s="81">
        <v>43508.79623842592</v>
      </c>
      <c r="Q169" s="79" t="s">
        <v>593</v>
      </c>
      <c r="R169" s="79"/>
      <c r="S169" s="79"/>
      <c r="T169" s="79"/>
      <c r="U169" s="79"/>
      <c r="V169" s="83" t="s">
        <v>1121</v>
      </c>
      <c r="W169" s="81">
        <v>43508.79623842592</v>
      </c>
      <c r="X169" s="83" t="s">
        <v>1384</v>
      </c>
      <c r="Y169" s="79"/>
      <c r="Z169" s="79"/>
      <c r="AA169" s="85" t="s">
        <v>1749</v>
      </c>
      <c r="AB169" s="79"/>
      <c r="AC169" s="79" t="b">
        <v>0</v>
      </c>
      <c r="AD169" s="79">
        <v>0</v>
      </c>
      <c r="AE169" s="85" t="s">
        <v>1963</v>
      </c>
      <c r="AF169" s="79" t="b">
        <v>0</v>
      </c>
      <c r="AG169" s="79" t="s">
        <v>1973</v>
      </c>
      <c r="AH169" s="79"/>
      <c r="AI169" s="85" t="s">
        <v>1963</v>
      </c>
      <c r="AJ169" s="79" t="b">
        <v>0</v>
      </c>
      <c r="AK169" s="79">
        <v>3</v>
      </c>
      <c r="AL169" s="85" t="s">
        <v>1948</v>
      </c>
      <c r="AM169" s="79" t="s">
        <v>2001</v>
      </c>
      <c r="AN169" s="79" t="b">
        <v>0</v>
      </c>
      <c r="AO169" s="85" t="s">
        <v>1948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11</v>
      </c>
      <c r="BC169" s="78" t="str">
        <f>REPLACE(INDEX(GroupVertices[Group],MATCH(Edges[[#This Row],[Vertex 2]],GroupVertices[Vertex],0)),1,1,"")</f>
        <v>11</v>
      </c>
      <c r="BD169" s="48"/>
      <c r="BE169" s="49"/>
      <c r="BF169" s="48"/>
      <c r="BG169" s="49"/>
      <c r="BH169" s="48"/>
      <c r="BI169" s="49"/>
      <c r="BJ169" s="48"/>
      <c r="BK169" s="49"/>
      <c r="BL169" s="48"/>
    </row>
    <row r="170" spans="1:64" ht="15">
      <c r="A170" s="64" t="s">
        <v>361</v>
      </c>
      <c r="B170" s="64" t="s">
        <v>485</v>
      </c>
      <c r="C170" s="65" t="s">
        <v>5651</v>
      </c>
      <c r="D170" s="66">
        <v>3</v>
      </c>
      <c r="E170" s="67" t="s">
        <v>132</v>
      </c>
      <c r="F170" s="68">
        <v>35</v>
      </c>
      <c r="G170" s="65"/>
      <c r="H170" s="69"/>
      <c r="I170" s="70"/>
      <c r="J170" s="70"/>
      <c r="K170" s="34" t="s">
        <v>65</v>
      </c>
      <c r="L170" s="77">
        <v>170</v>
      </c>
      <c r="M170" s="77"/>
      <c r="N170" s="72"/>
      <c r="O170" s="79" t="s">
        <v>544</v>
      </c>
      <c r="P170" s="81">
        <v>43508.79623842592</v>
      </c>
      <c r="Q170" s="79" t="s">
        <v>593</v>
      </c>
      <c r="R170" s="79"/>
      <c r="S170" s="79"/>
      <c r="T170" s="79"/>
      <c r="U170" s="79"/>
      <c r="V170" s="83" t="s">
        <v>1121</v>
      </c>
      <c r="W170" s="81">
        <v>43508.79623842592</v>
      </c>
      <c r="X170" s="83" t="s">
        <v>1384</v>
      </c>
      <c r="Y170" s="79"/>
      <c r="Z170" s="79"/>
      <c r="AA170" s="85" t="s">
        <v>1749</v>
      </c>
      <c r="AB170" s="79"/>
      <c r="AC170" s="79" t="b">
        <v>0</v>
      </c>
      <c r="AD170" s="79">
        <v>0</v>
      </c>
      <c r="AE170" s="85" t="s">
        <v>1963</v>
      </c>
      <c r="AF170" s="79" t="b">
        <v>0</v>
      </c>
      <c r="AG170" s="79" t="s">
        <v>1973</v>
      </c>
      <c r="AH170" s="79"/>
      <c r="AI170" s="85" t="s">
        <v>1963</v>
      </c>
      <c r="AJ170" s="79" t="b">
        <v>0</v>
      </c>
      <c r="AK170" s="79">
        <v>3</v>
      </c>
      <c r="AL170" s="85" t="s">
        <v>1948</v>
      </c>
      <c r="AM170" s="79" t="s">
        <v>2001</v>
      </c>
      <c r="AN170" s="79" t="b">
        <v>0</v>
      </c>
      <c r="AO170" s="85" t="s">
        <v>1948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11</v>
      </c>
      <c r="BC170" s="78" t="str">
        <f>REPLACE(INDEX(GroupVertices[Group],MATCH(Edges[[#This Row],[Vertex 2]],GroupVertices[Vertex],0)),1,1,"")</f>
        <v>11</v>
      </c>
      <c r="BD170" s="48">
        <v>1</v>
      </c>
      <c r="BE170" s="49">
        <v>4.761904761904762</v>
      </c>
      <c r="BF170" s="48">
        <v>0</v>
      </c>
      <c r="BG170" s="49">
        <v>0</v>
      </c>
      <c r="BH170" s="48">
        <v>0</v>
      </c>
      <c r="BI170" s="49">
        <v>0</v>
      </c>
      <c r="BJ170" s="48">
        <v>20</v>
      </c>
      <c r="BK170" s="49">
        <v>95.23809523809524</v>
      </c>
      <c r="BL170" s="48">
        <v>21</v>
      </c>
    </row>
    <row r="171" spans="1:64" ht="15">
      <c r="A171" s="64" t="s">
        <v>362</v>
      </c>
      <c r="B171" s="64" t="s">
        <v>383</v>
      </c>
      <c r="C171" s="65" t="s">
        <v>5651</v>
      </c>
      <c r="D171" s="66">
        <v>3</v>
      </c>
      <c r="E171" s="67" t="s">
        <v>132</v>
      </c>
      <c r="F171" s="68">
        <v>35</v>
      </c>
      <c r="G171" s="65"/>
      <c r="H171" s="69"/>
      <c r="I171" s="70"/>
      <c r="J171" s="70"/>
      <c r="K171" s="34" t="s">
        <v>65</v>
      </c>
      <c r="L171" s="77">
        <v>171</v>
      </c>
      <c r="M171" s="77"/>
      <c r="N171" s="72"/>
      <c r="O171" s="79" t="s">
        <v>544</v>
      </c>
      <c r="P171" s="81">
        <v>43508.79765046296</v>
      </c>
      <c r="Q171" s="79" t="s">
        <v>597</v>
      </c>
      <c r="R171" s="79"/>
      <c r="S171" s="79"/>
      <c r="T171" s="79" t="s">
        <v>868</v>
      </c>
      <c r="U171" s="79"/>
      <c r="V171" s="83" t="s">
        <v>1122</v>
      </c>
      <c r="W171" s="81">
        <v>43508.79765046296</v>
      </c>
      <c r="X171" s="83" t="s">
        <v>1385</v>
      </c>
      <c r="Y171" s="79"/>
      <c r="Z171" s="79"/>
      <c r="AA171" s="85" t="s">
        <v>1750</v>
      </c>
      <c r="AB171" s="79"/>
      <c r="AC171" s="79" t="b">
        <v>0</v>
      </c>
      <c r="AD171" s="79">
        <v>0</v>
      </c>
      <c r="AE171" s="85" t="s">
        <v>1963</v>
      </c>
      <c r="AF171" s="79" t="b">
        <v>1</v>
      </c>
      <c r="AG171" s="79" t="s">
        <v>1973</v>
      </c>
      <c r="AH171" s="79"/>
      <c r="AI171" s="85" t="s">
        <v>1987</v>
      </c>
      <c r="AJ171" s="79" t="b">
        <v>0</v>
      </c>
      <c r="AK171" s="79">
        <v>43</v>
      </c>
      <c r="AL171" s="85" t="s">
        <v>1772</v>
      </c>
      <c r="AM171" s="79" t="s">
        <v>1999</v>
      </c>
      <c r="AN171" s="79" t="b">
        <v>0</v>
      </c>
      <c r="AO171" s="85" t="s">
        <v>1772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22</v>
      </c>
      <c r="BK171" s="49">
        <v>100</v>
      </c>
      <c r="BL171" s="48">
        <v>22</v>
      </c>
    </row>
    <row r="172" spans="1:64" ht="15">
      <c r="A172" s="64" t="s">
        <v>363</v>
      </c>
      <c r="B172" s="64" t="s">
        <v>383</v>
      </c>
      <c r="C172" s="65" t="s">
        <v>5651</v>
      </c>
      <c r="D172" s="66">
        <v>3</v>
      </c>
      <c r="E172" s="67" t="s">
        <v>132</v>
      </c>
      <c r="F172" s="68">
        <v>35</v>
      </c>
      <c r="G172" s="65"/>
      <c r="H172" s="69"/>
      <c r="I172" s="70"/>
      <c r="J172" s="70"/>
      <c r="K172" s="34" t="s">
        <v>65</v>
      </c>
      <c r="L172" s="77">
        <v>172</v>
      </c>
      <c r="M172" s="77"/>
      <c r="N172" s="72"/>
      <c r="O172" s="79" t="s">
        <v>544</v>
      </c>
      <c r="P172" s="81">
        <v>43508.79859953704</v>
      </c>
      <c r="Q172" s="79" t="s">
        <v>597</v>
      </c>
      <c r="R172" s="79"/>
      <c r="S172" s="79"/>
      <c r="T172" s="79" t="s">
        <v>868</v>
      </c>
      <c r="U172" s="79"/>
      <c r="V172" s="83" t="s">
        <v>1123</v>
      </c>
      <c r="W172" s="81">
        <v>43508.79859953704</v>
      </c>
      <c r="X172" s="83" t="s">
        <v>1386</v>
      </c>
      <c r="Y172" s="79"/>
      <c r="Z172" s="79"/>
      <c r="AA172" s="85" t="s">
        <v>1751</v>
      </c>
      <c r="AB172" s="79"/>
      <c r="AC172" s="79" t="b">
        <v>0</v>
      </c>
      <c r="AD172" s="79">
        <v>0</v>
      </c>
      <c r="AE172" s="85" t="s">
        <v>1963</v>
      </c>
      <c r="AF172" s="79" t="b">
        <v>1</v>
      </c>
      <c r="AG172" s="79" t="s">
        <v>1973</v>
      </c>
      <c r="AH172" s="79"/>
      <c r="AI172" s="85" t="s">
        <v>1987</v>
      </c>
      <c r="AJ172" s="79" t="b">
        <v>0</v>
      </c>
      <c r="AK172" s="79">
        <v>43</v>
      </c>
      <c r="AL172" s="85" t="s">
        <v>1772</v>
      </c>
      <c r="AM172" s="79" t="s">
        <v>1999</v>
      </c>
      <c r="AN172" s="79" t="b">
        <v>0</v>
      </c>
      <c r="AO172" s="85" t="s">
        <v>1772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0</v>
      </c>
      <c r="BG172" s="49">
        <v>0</v>
      </c>
      <c r="BH172" s="48">
        <v>0</v>
      </c>
      <c r="BI172" s="49">
        <v>0</v>
      </c>
      <c r="BJ172" s="48">
        <v>22</v>
      </c>
      <c r="BK172" s="49">
        <v>100</v>
      </c>
      <c r="BL172" s="48">
        <v>22</v>
      </c>
    </row>
    <row r="173" spans="1:64" ht="15">
      <c r="A173" s="64" t="s">
        <v>364</v>
      </c>
      <c r="B173" s="64" t="s">
        <v>383</v>
      </c>
      <c r="C173" s="65" t="s">
        <v>5651</v>
      </c>
      <c r="D173" s="66">
        <v>3</v>
      </c>
      <c r="E173" s="67" t="s">
        <v>132</v>
      </c>
      <c r="F173" s="68">
        <v>35</v>
      </c>
      <c r="G173" s="65"/>
      <c r="H173" s="69"/>
      <c r="I173" s="70"/>
      <c r="J173" s="70"/>
      <c r="K173" s="34" t="s">
        <v>65</v>
      </c>
      <c r="L173" s="77">
        <v>173</v>
      </c>
      <c r="M173" s="77"/>
      <c r="N173" s="72"/>
      <c r="O173" s="79" t="s">
        <v>544</v>
      </c>
      <c r="P173" s="81">
        <v>43508.80359953704</v>
      </c>
      <c r="Q173" s="79" t="s">
        <v>597</v>
      </c>
      <c r="R173" s="79"/>
      <c r="S173" s="79"/>
      <c r="T173" s="79" t="s">
        <v>868</v>
      </c>
      <c r="U173" s="79"/>
      <c r="V173" s="83" t="s">
        <v>1124</v>
      </c>
      <c r="W173" s="81">
        <v>43508.80359953704</v>
      </c>
      <c r="X173" s="83" t="s">
        <v>1387</v>
      </c>
      <c r="Y173" s="79"/>
      <c r="Z173" s="79"/>
      <c r="AA173" s="85" t="s">
        <v>1752</v>
      </c>
      <c r="AB173" s="79"/>
      <c r="AC173" s="79" t="b">
        <v>0</v>
      </c>
      <c r="AD173" s="79">
        <v>0</v>
      </c>
      <c r="AE173" s="85" t="s">
        <v>1963</v>
      </c>
      <c r="AF173" s="79" t="b">
        <v>1</v>
      </c>
      <c r="AG173" s="79" t="s">
        <v>1973</v>
      </c>
      <c r="AH173" s="79"/>
      <c r="AI173" s="85" t="s">
        <v>1987</v>
      </c>
      <c r="AJ173" s="79" t="b">
        <v>0</v>
      </c>
      <c r="AK173" s="79">
        <v>43</v>
      </c>
      <c r="AL173" s="85" t="s">
        <v>1772</v>
      </c>
      <c r="AM173" s="79" t="s">
        <v>2002</v>
      </c>
      <c r="AN173" s="79" t="b">
        <v>0</v>
      </c>
      <c r="AO173" s="85" t="s">
        <v>1772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22</v>
      </c>
      <c r="BK173" s="49">
        <v>100</v>
      </c>
      <c r="BL173" s="48">
        <v>22</v>
      </c>
    </row>
    <row r="174" spans="1:64" ht="15">
      <c r="A174" s="64" t="s">
        <v>365</v>
      </c>
      <c r="B174" s="64" t="s">
        <v>383</v>
      </c>
      <c r="C174" s="65" t="s">
        <v>5651</v>
      </c>
      <c r="D174" s="66">
        <v>3</v>
      </c>
      <c r="E174" s="67" t="s">
        <v>132</v>
      </c>
      <c r="F174" s="68">
        <v>35</v>
      </c>
      <c r="G174" s="65"/>
      <c r="H174" s="69"/>
      <c r="I174" s="70"/>
      <c r="J174" s="70"/>
      <c r="K174" s="34" t="s">
        <v>65</v>
      </c>
      <c r="L174" s="77">
        <v>174</v>
      </c>
      <c r="M174" s="77"/>
      <c r="N174" s="72"/>
      <c r="O174" s="79" t="s">
        <v>544</v>
      </c>
      <c r="P174" s="81">
        <v>43508.8053125</v>
      </c>
      <c r="Q174" s="79" t="s">
        <v>597</v>
      </c>
      <c r="R174" s="79"/>
      <c r="S174" s="79"/>
      <c r="T174" s="79" t="s">
        <v>868</v>
      </c>
      <c r="U174" s="79"/>
      <c r="V174" s="83" t="s">
        <v>1125</v>
      </c>
      <c r="W174" s="81">
        <v>43508.8053125</v>
      </c>
      <c r="X174" s="83" t="s">
        <v>1388</v>
      </c>
      <c r="Y174" s="79"/>
      <c r="Z174" s="79"/>
      <c r="AA174" s="85" t="s">
        <v>1753</v>
      </c>
      <c r="AB174" s="79"/>
      <c r="AC174" s="79" t="b">
        <v>0</v>
      </c>
      <c r="AD174" s="79">
        <v>0</v>
      </c>
      <c r="AE174" s="85" t="s">
        <v>1963</v>
      </c>
      <c r="AF174" s="79" t="b">
        <v>1</v>
      </c>
      <c r="AG174" s="79" t="s">
        <v>1973</v>
      </c>
      <c r="AH174" s="79"/>
      <c r="AI174" s="85" t="s">
        <v>1987</v>
      </c>
      <c r="AJ174" s="79" t="b">
        <v>0</v>
      </c>
      <c r="AK174" s="79">
        <v>43</v>
      </c>
      <c r="AL174" s="85" t="s">
        <v>1772</v>
      </c>
      <c r="AM174" s="79" t="s">
        <v>2000</v>
      </c>
      <c r="AN174" s="79" t="b">
        <v>0</v>
      </c>
      <c r="AO174" s="85" t="s">
        <v>1772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22</v>
      </c>
      <c r="BK174" s="49">
        <v>100</v>
      </c>
      <c r="BL174" s="48">
        <v>22</v>
      </c>
    </row>
    <row r="175" spans="1:64" ht="15">
      <c r="A175" s="64" t="s">
        <v>366</v>
      </c>
      <c r="B175" s="64" t="s">
        <v>383</v>
      </c>
      <c r="C175" s="65" t="s">
        <v>5651</v>
      </c>
      <c r="D175" s="66">
        <v>3</v>
      </c>
      <c r="E175" s="67" t="s">
        <v>132</v>
      </c>
      <c r="F175" s="68">
        <v>35</v>
      </c>
      <c r="G175" s="65"/>
      <c r="H175" s="69"/>
      <c r="I175" s="70"/>
      <c r="J175" s="70"/>
      <c r="K175" s="34" t="s">
        <v>65</v>
      </c>
      <c r="L175" s="77">
        <v>175</v>
      </c>
      <c r="M175" s="77"/>
      <c r="N175" s="72"/>
      <c r="O175" s="79" t="s">
        <v>544</v>
      </c>
      <c r="P175" s="81">
        <v>43508.80662037037</v>
      </c>
      <c r="Q175" s="79" t="s">
        <v>597</v>
      </c>
      <c r="R175" s="79"/>
      <c r="S175" s="79"/>
      <c r="T175" s="79" t="s">
        <v>868</v>
      </c>
      <c r="U175" s="79"/>
      <c r="V175" s="83" t="s">
        <v>1126</v>
      </c>
      <c r="W175" s="81">
        <v>43508.80662037037</v>
      </c>
      <c r="X175" s="83" t="s">
        <v>1389</v>
      </c>
      <c r="Y175" s="79"/>
      <c r="Z175" s="79"/>
      <c r="AA175" s="85" t="s">
        <v>1754</v>
      </c>
      <c r="AB175" s="79"/>
      <c r="AC175" s="79" t="b">
        <v>0</v>
      </c>
      <c r="AD175" s="79">
        <v>0</v>
      </c>
      <c r="AE175" s="85" t="s">
        <v>1963</v>
      </c>
      <c r="AF175" s="79" t="b">
        <v>1</v>
      </c>
      <c r="AG175" s="79" t="s">
        <v>1973</v>
      </c>
      <c r="AH175" s="79"/>
      <c r="AI175" s="85" t="s">
        <v>1987</v>
      </c>
      <c r="AJ175" s="79" t="b">
        <v>0</v>
      </c>
      <c r="AK175" s="79">
        <v>43</v>
      </c>
      <c r="AL175" s="85" t="s">
        <v>1772</v>
      </c>
      <c r="AM175" s="79" t="s">
        <v>1999</v>
      </c>
      <c r="AN175" s="79" t="b">
        <v>0</v>
      </c>
      <c r="AO175" s="85" t="s">
        <v>1772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22</v>
      </c>
      <c r="BK175" s="49">
        <v>100</v>
      </c>
      <c r="BL175" s="48">
        <v>22</v>
      </c>
    </row>
    <row r="176" spans="1:64" ht="15">
      <c r="A176" s="64" t="s">
        <v>367</v>
      </c>
      <c r="B176" s="64" t="s">
        <v>383</v>
      </c>
      <c r="C176" s="65" t="s">
        <v>5651</v>
      </c>
      <c r="D176" s="66">
        <v>3</v>
      </c>
      <c r="E176" s="67" t="s">
        <v>132</v>
      </c>
      <c r="F176" s="68">
        <v>35</v>
      </c>
      <c r="G176" s="65"/>
      <c r="H176" s="69"/>
      <c r="I176" s="70"/>
      <c r="J176" s="70"/>
      <c r="K176" s="34" t="s">
        <v>65</v>
      </c>
      <c r="L176" s="77">
        <v>176</v>
      </c>
      <c r="M176" s="77"/>
      <c r="N176" s="72"/>
      <c r="O176" s="79" t="s">
        <v>544</v>
      </c>
      <c r="P176" s="81">
        <v>43508.813784722224</v>
      </c>
      <c r="Q176" s="79" t="s">
        <v>597</v>
      </c>
      <c r="R176" s="79"/>
      <c r="S176" s="79"/>
      <c r="T176" s="79" t="s">
        <v>868</v>
      </c>
      <c r="U176" s="79"/>
      <c r="V176" s="83" t="s">
        <v>1127</v>
      </c>
      <c r="W176" s="81">
        <v>43508.813784722224</v>
      </c>
      <c r="X176" s="83" t="s">
        <v>1390</v>
      </c>
      <c r="Y176" s="79"/>
      <c r="Z176" s="79"/>
      <c r="AA176" s="85" t="s">
        <v>1755</v>
      </c>
      <c r="AB176" s="79"/>
      <c r="AC176" s="79" t="b">
        <v>0</v>
      </c>
      <c r="AD176" s="79">
        <v>0</v>
      </c>
      <c r="AE176" s="85" t="s">
        <v>1963</v>
      </c>
      <c r="AF176" s="79" t="b">
        <v>1</v>
      </c>
      <c r="AG176" s="79" t="s">
        <v>1973</v>
      </c>
      <c r="AH176" s="79"/>
      <c r="AI176" s="85" t="s">
        <v>1987</v>
      </c>
      <c r="AJ176" s="79" t="b">
        <v>0</v>
      </c>
      <c r="AK176" s="79">
        <v>43</v>
      </c>
      <c r="AL176" s="85" t="s">
        <v>1772</v>
      </c>
      <c r="AM176" s="79" t="s">
        <v>2001</v>
      </c>
      <c r="AN176" s="79" t="b">
        <v>0</v>
      </c>
      <c r="AO176" s="85" t="s">
        <v>1772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0</v>
      </c>
      <c r="BE176" s="49">
        <v>0</v>
      </c>
      <c r="BF176" s="48">
        <v>0</v>
      </c>
      <c r="BG176" s="49">
        <v>0</v>
      </c>
      <c r="BH176" s="48">
        <v>0</v>
      </c>
      <c r="BI176" s="49">
        <v>0</v>
      </c>
      <c r="BJ176" s="48">
        <v>22</v>
      </c>
      <c r="BK176" s="49">
        <v>100</v>
      </c>
      <c r="BL176" s="48">
        <v>22</v>
      </c>
    </row>
    <row r="177" spans="1:64" ht="15">
      <c r="A177" s="64" t="s">
        <v>368</v>
      </c>
      <c r="B177" s="64" t="s">
        <v>383</v>
      </c>
      <c r="C177" s="65" t="s">
        <v>5651</v>
      </c>
      <c r="D177" s="66">
        <v>3</v>
      </c>
      <c r="E177" s="67" t="s">
        <v>132</v>
      </c>
      <c r="F177" s="68">
        <v>35</v>
      </c>
      <c r="G177" s="65"/>
      <c r="H177" s="69"/>
      <c r="I177" s="70"/>
      <c r="J177" s="70"/>
      <c r="K177" s="34" t="s">
        <v>65</v>
      </c>
      <c r="L177" s="77">
        <v>177</v>
      </c>
      <c r="M177" s="77"/>
      <c r="N177" s="72"/>
      <c r="O177" s="79" t="s">
        <v>544</v>
      </c>
      <c r="P177" s="81">
        <v>43508.81392361111</v>
      </c>
      <c r="Q177" s="79" t="s">
        <v>597</v>
      </c>
      <c r="R177" s="79"/>
      <c r="S177" s="79"/>
      <c r="T177" s="79" t="s">
        <v>868</v>
      </c>
      <c r="U177" s="79"/>
      <c r="V177" s="83" t="s">
        <v>1128</v>
      </c>
      <c r="W177" s="81">
        <v>43508.81392361111</v>
      </c>
      <c r="X177" s="83" t="s">
        <v>1391</v>
      </c>
      <c r="Y177" s="79"/>
      <c r="Z177" s="79"/>
      <c r="AA177" s="85" t="s">
        <v>1756</v>
      </c>
      <c r="AB177" s="79"/>
      <c r="AC177" s="79" t="b">
        <v>0</v>
      </c>
      <c r="AD177" s="79">
        <v>0</v>
      </c>
      <c r="AE177" s="85" t="s">
        <v>1963</v>
      </c>
      <c r="AF177" s="79" t="b">
        <v>1</v>
      </c>
      <c r="AG177" s="79" t="s">
        <v>1973</v>
      </c>
      <c r="AH177" s="79"/>
      <c r="AI177" s="85" t="s">
        <v>1987</v>
      </c>
      <c r="AJ177" s="79" t="b">
        <v>0</v>
      </c>
      <c r="AK177" s="79">
        <v>43</v>
      </c>
      <c r="AL177" s="85" t="s">
        <v>1772</v>
      </c>
      <c r="AM177" s="79" t="s">
        <v>2001</v>
      </c>
      <c r="AN177" s="79" t="b">
        <v>0</v>
      </c>
      <c r="AO177" s="85" t="s">
        <v>1772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22</v>
      </c>
      <c r="BK177" s="49">
        <v>100</v>
      </c>
      <c r="BL177" s="48">
        <v>22</v>
      </c>
    </row>
    <row r="178" spans="1:64" ht="15">
      <c r="A178" s="64" t="s">
        <v>369</v>
      </c>
      <c r="B178" s="64" t="s">
        <v>383</v>
      </c>
      <c r="C178" s="65" t="s">
        <v>5651</v>
      </c>
      <c r="D178" s="66">
        <v>3</v>
      </c>
      <c r="E178" s="67" t="s">
        <v>132</v>
      </c>
      <c r="F178" s="68">
        <v>35</v>
      </c>
      <c r="G178" s="65"/>
      <c r="H178" s="69"/>
      <c r="I178" s="70"/>
      <c r="J178" s="70"/>
      <c r="K178" s="34" t="s">
        <v>65</v>
      </c>
      <c r="L178" s="77">
        <v>178</v>
      </c>
      <c r="M178" s="77"/>
      <c r="N178" s="72"/>
      <c r="O178" s="79" t="s">
        <v>544</v>
      </c>
      <c r="P178" s="81">
        <v>43508.81885416667</v>
      </c>
      <c r="Q178" s="79" t="s">
        <v>597</v>
      </c>
      <c r="R178" s="79"/>
      <c r="S178" s="79"/>
      <c r="T178" s="79" t="s">
        <v>868</v>
      </c>
      <c r="U178" s="79"/>
      <c r="V178" s="83" t="s">
        <v>1129</v>
      </c>
      <c r="W178" s="81">
        <v>43508.81885416667</v>
      </c>
      <c r="X178" s="83" t="s">
        <v>1392</v>
      </c>
      <c r="Y178" s="79"/>
      <c r="Z178" s="79"/>
      <c r="AA178" s="85" t="s">
        <v>1757</v>
      </c>
      <c r="AB178" s="79"/>
      <c r="AC178" s="79" t="b">
        <v>0</v>
      </c>
      <c r="AD178" s="79">
        <v>0</v>
      </c>
      <c r="AE178" s="85" t="s">
        <v>1963</v>
      </c>
      <c r="AF178" s="79" t="b">
        <v>1</v>
      </c>
      <c r="AG178" s="79" t="s">
        <v>1973</v>
      </c>
      <c r="AH178" s="79"/>
      <c r="AI178" s="85" t="s">
        <v>1987</v>
      </c>
      <c r="AJ178" s="79" t="b">
        <v>0</v>
      </c>
      <c r="AK178" s="79">
        <v>43</v>
      </c>
      <c r="AL178" s="85" t="s">
        <v>1772</v>
      </c>
      <c r="AM178" s="79" t="s">
        <v>1999</v>
      </c>
      <c r="AN178" s="79" t="b">
        <v>0</v>
      </c>
      <c r="AO178" s="85" t="s">
        <v>1772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0</v>
      </c>
      <c r="BE178" s="49">
        <v>0</v>
      </c>
      <c r="BF178" s="48">
        <v>0</v>
      </c>
      <c r="BG178" s="49">
        <v>0</v>
      </c>
      <c r="BH178" s="48">
        <v>0</v>
      </c>
      <c r="BI178" s="49">
        <v>0</v>
      </c>
      <c r="BJ178" s="48">
        <v>22</v>
      </c>
      <c r="BK178" s="49">
        <v>100</v>
      </c>
      <c r="BL178" s="48">
        <v>22</v>
      </c>
    </row>
    <row r="179" spans="1:64" ht="15">
      <c r="A179" s="64" t="s">
        <v>370</v>
      </c>
      <c r="B179" s="64" t="s">
        <v>383</v>
      </c>
      <c r="C179" s="65" t="s">
        <v>5651</v>
      </c>
      <c r="D179" s="66">
        <v>3</v>
      </c>
      <c r="E179" s="67" t="s">
        <v>132</v>
      </c>
      <c r="F179" s="68">
        <v>35</v>
      </c>
      <c r="G179" s="65"/>
      <c r="H179" s="69"/>
      <c r="I179" s="70"/>
      <c r="J179" s="70"/>
      <c r="K179" s="34" t="s">
        <v>65</v>
      </c>
      <c r="L179" s="77">
        <v>179</v>
      </c>
      <c r="M179" s="77"/>
      <c r="N179" s="72"/>
      <c r="O179" s="79" t="s">
        <v>544</v>
      </c>
      <c r="P179" s="81">
        <v>43508.81927083333</v>
      </c>
      <c r="Q179" s="79" t="s">
        <v>597</v>
      </c>
      <c r="R179" s="79"/>
      <c r="S179" s="79"/>
      <c r="T179" s="79" t="s">
        <v>868</v>
      </c>
      <c r="U179" s="79"/>
      <c r="V179" s="83" t="s">
        <v>1130</v>
      </c>
      <c r="W179" s="81">
        <v>43508.81927083333</v>
      </c>
      <c r="X179" s="83" t="s">
        <v>1393</v>
      </c>
      <c r="Y179" s="79"/>
      <c r="Z179" s="79"/>
      <c r="AA179" s="85" t="s">
        <v>1758</v>
      </c>
      <c r="AB179" s="79"/>
      <c r="AC179" s="79" t="b">
        <v>0</v>
      </c>
      <c r="AD179" s="79">
        <v>0</v>
      </c>
      <c r="AE179" s="85" t="s">
        <v>1963</v>
      </c>
      <c r="AF179" s="79" t="b">
        <v>1</v>
      </c>
      <c r="AG179" s="79" t="s">
        <v>1973</v>
      </c>
      <c r="AH179" s="79"/>
      <c r="AI179" s="85" t="s">
        <v>1987</v>
      </c>
      <c r="AJ179" s="79" t="b">
        <v>0</v>
      </c>
      <c r="AK179" s="79">
        <v>43</v>
      </c>
      <c r="AL179" s="85" t="s">
        <v>1772</v>
      </c>
      <c r="AM179" s="79" t="s">
        <v>1999</v>
      </c>
      <c r="AN179" s="79" t="b">
        <v>0</v>
      </c>
      <c r="AO179" s="85" t="s">
        <v>1772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22</v>
      </c>
      <c r="BK179" s="49">
        <v>100</v>
      </c>
      <c r="BL179" s="48">
        <v>22</v>
      </c>
    </row>
    <row r="180" spans="1:64" ht="15">
      <c r="A180" s="64" t="s">
        <v>371</v>
      </c>
      <c r="B180" s="64" t="s">
        <v>383</v>
      </c>
      <c r="C180" s="65" t="s">
        <v>5651</v>
      </c>
      <c r="D180" s="66">
        <v>3</v>
      </c>
      <c r="E180" s="67" t="s">
        <v>132</v>
      </c>
      <c r="F180" s="68">
        <v>35</v>
      </c>
      <c r="G180" s="65"/>
      <c r="H180" s="69"/>
      <c r="I180" s="70"/>
      <c r="J180" s="70"/>
      <c r="K180" s="34" t="s">
        <v>65</v>
      </c>
      <c r="L180" s="77">
        <v>180</v>
      </c>
      <c r="M180" s="77"/>
      <c r="N180" s="72"/>
      <c r="O180" s="79" t="s">
        <v>544</v>
      </c>
      <c r="P180" s="81">
        <v>43508.82996527778</v>
      </c>
      <c r="Q180" s="79" t="s">
        <v>597</v>
      </c>
      <c r="R180" s="79"/>
      <c r="S180" s="79"/>
      <c r="T180" s="79" t="s">
        <v>868</v>
      </c>
      <c r="U180" s="79"/>
      <c r="V180" s="83" t="s">
        <v>1131</v>
      </c>
      <c r="W180" s="81">
        <v>43508.82996527778</v>
      </c>
      <c r="X180" s="83" t="s">
        <v>1394</v>
      </c>
      <c r="Y180" s="79"/>
      <c r="Z180" s="79"/>
      <c r="AA180" s="85" t="s">
        <v>1759</v>
      </c>
      <c r="AB180" s="79"/>
      <c r="AC180" s="79" t="b">
        <v>0</v>
      </c>
      <c r="AD180" s="79">
        <v>0</v>
      </c>
      <c r="AE180" s="85" t="s">
        <v>1963</v>
      </c>
      <c r="AF180" s="79" t="b">
        <v>1</v>
      </c>
      <c r="AG180" s="79" t="s">
        <v>1973</v>
      </c>
      <c r="AH180" s="79"/>
      <c r="AI180" s="85" t="s">
        <v>1987</v>
      </c>
      <c r="AJ180" s="79" t="b">
        <v>0</v>
      </c>
      <c r="AK180" s="79">
        <v>43</v>
      </c>
      <c r="AL180" s="85" t="s">
        <v>1772</v>
      </c>
      <c r="AM180" s="79" t="s">
        <v>1999</v>
      </c>
      <c r="AN180" s="79" t="b">
        <v>0</v>
      </c>
      <c r="AO180" s="85" t="s">
        <v>1772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22</v>
      </c>
      <c r="BK180" s="49">
        <v>100</v>
      </c>
      <c r="BL180" s="48">
        <v>22</v>
      </c>
    </row>
    <row r="181" spans="1:64" ht="15">
      <c r="A181" s="64" t="s">
        <v>372</v>
      </c>
      <c r="B181" s="64" t="s">
        <v>383</v>
      </c>
      <c r="C181" s="65" t="s">
        <v>5651</v>
      </c>
      <c r="D181" s="66">
        <v>3</v>
      </c>
      <c r="E181" s="67" t="s">
        <v>132</v>
      </c>
      <c r="F181" s="68">
        <v>35</v>
      </c>
      <c r="G181" s="65"/>
      <c r="H181" s="69"/>
      <c r="I181" s="70"/>
      <c r="J181" s="70"/>
      <c r="K181" s="34" t="s">
        <v>65</v>
      </c>
      <c r="L181" s="77">
        <v>181</v>
      </c>
      <c r="M181" s="77"/>
      <c r="N181" s="72"/>
      <c r="O181" s="79" t="s">
        <v>544</v>
      </c>
      <c r="P181" s="81">
        <v>43508.85778935185</v>
      </c>
      <c r="Q181" s="79" t="s">
        <v>597</v>
      </c>
      <c r="R181" s="79"/>
      <c r="S181" s="79"/>
      <c r="T181" s="79" t="s">
        <v>868</v>
      </c>
      <c r="U181" s="79"/>
      <c r="V181" s="83" t="s">
        <v>1132</v>
      </c>
      <c r="W181" s="81">
        <v>43508.85778935185</v>
      </c>
      <c r="X181" s="83" t="s">
        <v>1395</v>
      </c>
      <c r="Y181" s="79"/>
      <c r="Z181" s="79"/>
      <c r="AA181" s="85" t="s">
        <v>1760</v>
      </c>
      <c r="AB181" s="79"/>
      <c r="AC181" s="79" t="b">
        <v>0</v>
      </c>
      <c r="AD181" s="79">
        <v>0</v>
      </c>
      <c r="AE181" s="85" t="s">
        <v>1963</v>
      </c>
      <c r="AF181" s="79" t="b">
        <v>1</v>
      </c>
      <c r="AG181" s="79" t="s">
        <v>1973</v>
      </c>
      <c r="AH181" s="79"/>
      <c r="AI181" s="85" t="s">
        <v>1987</v>
      </c>
      <c r="AJ181" s="79" t="b">
        <v>0</v>
      </c>
      <c r="AK181" s="79">
        <v>43</v>
      </c>
      <c r="AL181" s="85" t="s">
        <v>1772</v>
      </c>
      <c r="AM181" s="79" t="s">
        <v>2002</v>
      </c>
      <c r="AN181" s="79" t="b">
        <v>0</v>
      </c>
      <c r="AO181" s="85" t="s">
        <v>1772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22</v>
      </c>
      <c r="BK181" s="49">
        <v>100</v>
      </c>
      <c r="BL181" s="48">
        <v>22</v>
      </c>
    </row>
    <row r="182" spans="1:64" ht="15">
      <c r="A182" s="64" t="s">
        <v>373</v>
      </c>
      <c r="B182" s="64" t="s">
        <v>383</v>
      </c>
      <c r="C182" s="65" t="s">
        <v>5651</v>
      </c>
      <c r="D182" s="66">
        <v>3</v>
      </c>
      <c r="E182" s="67" t="s">
        <v>132</v>
      </c>
      <c r="F182" s="68">
        <v>35</v>
      </c>
      <c r="G182" s="65"/>
      <c r="H182" s="69"/>
      <c r="I182" s="70"/>
      <c r="J182" s="70"/>
      <c r="K182" s="34" t="s">
        <v>65</v>
      </c>
      <c r="L182" s="77">
        <v>182</v>
      </c>
      <c r="M182" s="77"/>
      <c r="N182" s="72"/>
      <c r="O182" s="79" t="s">
        <v>544</v>
      </c>
      <c r="P182" s="81">
        <v>43508.85965277778</v>
      </c>
      <c r="Q182" s="79" t="s">
        <v>597</v>
      </c>
      <c r="R182" s="79"/>
      <c r="S182" s="79"/>
      <c r="T182" s="79" t="s">
        <v>868</v>
      </c>
      <c r="U182" s="79"/>
      <c r="V182" s="83" t="s">
        <v>1133</v>
      </c>
      <c r="W182" s="81">
        <v>43508.85965277778</v>
      </c>
      <c r="X182" s="83" t="s">
        <v>1396</v>
      </c>
      <c r="Y182" s="79"/>
      <c r="Z182" s="79"/>
      <c r="AA182" s="85" t="s">
        <v>1761</v>
      </c>
      <c r="AB182" s="79"/>
      <c r="AC182" s="79" t="b">
        <v>0</v>
      </c>
      <c r="AD182" s="79">
        <v>0</v>
      </c>
      <c r="AE182" s="85" t="s">
        <v>1963</v>
      </c>
      <c r="AF182" s="79" t="b">
        <v>1</v>
      </c>
      <c r="AG182" s="79" t="s">
        <v>1973</v>
      </c>
      <c r="AH182" s="79"/>
      <c r="AI182" s="85" t="s">
        <v>1987</v>
      </c>
      <c r="AJ182" s="79" t="b">
        <v>0</v>
      </c>
      <c r="AK182" s="79">
        <v>43</v>
      </c>
      <c r="AL182" s="85" t="s">
        <v>1772</v>
      </c>
      <c r="AM182" s="79" t="s">
        <v>2000</v>
      </c>
      <c r="AN182" s="79" t="b">
        <v>0</v>
      </c>
      <c r="AO182" s="85" t="s">
        <v>1772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22</v>
      </c>
      <c r="BK182" s="49">
        <v>100</v>
      </c>
      <c r="BL182" s="48">
        <v>22</v>
      </c>
    </row>
    <row r="183" spans="1:64" ht="15">
      <c r="A183" s="64" t="s">
        <v>374</v>
      </c>
      <c r="B183" s="64" t="s">
        <v>383</v>
      </c>
      <c r="C183" s="65" t="s">
        <v>5651</v>
      </c>
      <c r="D183" s="66">
        <v>3</v>
      </c>
      <c r="E183" s="67" t="s">
        <v>132</v>
      </c>
      <c r="F183" s="68">
        <v>35</v>
      </c>
      <c r="G183" s="65"/>
      <c r="H183" s="69"/>
      <c r="I183" s="70"/>
      <c r="J183" s="70"/>
      <c r="K183" s="34" t="s">
        <v>65</v>
      </c>
      <c r="L183" s="77">
        <v>183</v>
      </c>
      <c r="M183" s="77"/>
      <c r="N183" s="72"/>
      <c r="O183" s="79" t="s">
        <v>544</v>
      </c>
      <c r="P183" s="81">
        <v>43508.873148148145</v>
      </c>
      <c r="Q183" s="79" t="s">
        <v>597</v>
      </c>
      <c r="R183" s="79"/>
      <c r="S183" s="79"/>
      <c r="T183" s="79" t="s">
        <v>868</v>
      </c>
      <c r="U183" s="79"/>
      <c r="V183" s="83" t="s">
        <v>1134</v>
      </c>
      <c r="W183" s="81">
        <v>43508.873148148145</v>
      </c>
      <c r="X183" s="83" t="s">
        <v>1397</v>
      </c>
      <c r="Y183" s="79"/>
      <c r="Z183" s="79"/>
      <c r="AA183" s="85" t="s">
        <v>1762</v>
      </c>
      <c r="AB183" s="79"/>
      <c r="AC183" s="79" t="b">
        <v>0</v>
      </c>
      <c r="AD183" s="79">
        <v>0</v>
      </c>
      <c r="AE183" s="85" t="s">
        <v>1963</v>
      </c>
      <c r="AF183" s="79" t="b">
        <v>1</v>
      </c>
      <c r="AG183" s="79" t="s">
        <v>1973</v>
      </c>
      <c r="AH183" s="79"/>
      <c r="AI183" s="85" t="s">
        <v>1987</v>
      </c>
      <c r="AJ183" s="79" t="b">
        <v>0</v>
      </c>
      <c r="AK183" s="79">
        <v>43</v>
      </c>
      <c r="AL183" s="85" t="s">
        <v>1772</v>
      </c>
      <c r="AM183" s="79" t="s">
        <v>1999</v>
      </c>
      <c r="AN183" s="79" t="b">
        <v>0</v>
      </c>
      <c r="AO183" s="85" t="s">
        <v>1772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22</v>
      </c>
      <c r="BK183" s="49">
        <v>100</v>
      </c>
      <c r="BL183" s="48">
        <v>22</v>
      </c>
    </row>
    <row r="184" spans="1:64" ht="15">
      <c r="A184" s="64" t="s">
        <v>375</v>
      </c>
      <c r="B184" s="64" t="s">
        <v>383</v>
      </c>
      <c r="C184" s="65" t="s">
        <v>5651</v>
      </c>
      <c r="D184" s="66">
        <v>3</v>
      </c>
      <c r="E184" s="67" t="s">
        <v>132</v>
      </c>
      <c r="F184" s="68">
        <v>35</v>
      </c>
      <c r="G184" s="65"/>
      <c r="H184" s="69"/>
      <c r="I184" s="70"/>
      <c r="J184" s="70"/>
      <c r="K184" s="34" t="s">
        <v>65</v>
      </c>
      <c r="L184" s="77">
        <v>184</v>
      </c>
      <c r="M184" s="77"/>
      <c r="N184" s="72"/>
      <c r="O184" s="79" t="s">
        <v>544</v>
      </c>
      <c r="P184" s="81">
        <v>43508.891122685185</v>
      </c>
      <c r="Q184" s="79" t="s">
        <v>597</v>
      </c>
      <c r="R184" s="79"/>
      <c r="S184" s="79"/>
      <c r="T184" s="79" t="s">
        <v>868</v>
      </c>
      <c r="U184" s="79"/>
      <c r="V184" s="83" t="s">
        <v>1135</v>
      </c>
      <c r="W184" s="81">
        <v>43508.891122685185</v>
      </c>
      <c r="X184" s="83" t="s">
        <v>1398</v>
      </c>
      <c r="Y184" s="79"/>
      <c r="Z184" s="79"/>
      <c r="AA184" s="85" t="s">
        <v>1763</v>
      </c>
      <c r="AB184" s="79"/>
      <c r="AC184" s="79" t="b">
        <v>0</v>
      </c>
      <c r="AD184" s="79">
        <v>0</v>
      </c>
      <c r="AE184" s="85" t="s">
        <v>1963</v>
      </c>
      <c r="AF184" s="79" t="b">
        <v>1</v>
      </c>
      <c r="AG184" s="79" t="s">
        <v>1973</v>
      </c>
      <c r="AH184" s="79"/>
      <c r="AI184" s="85" t="s">
        <v>1987</v>
      </c>
      <c r="AJ184" s="79" t="b">
        <v>0</v>
      </c>
      <c r="AK184" s="79">
        <v>43</v>
      </c>
      <c r="AL184" s="85" t="s">
        <v>1772</v>
      </c>
      <c r="AM184" s="79" t="s">
        <v>1999</v>
      </c>
      <c r="AN184" s="79" t="b">
        <v>0</v>
      </c>
      <c r="AO184" s="85" t="s">
        <v>1772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0</v>
      </c>
      <c r="BE184" s="49">
        <v>0</v>
      </c>
      <c r="BF184" s="48">
        <v>0</v>
      </c>
      <c r="BG184" s="49">
        <v>0</v>
      </c>
      <c r="BH184" s="48">
        <v>0</v>
      </c>
      <c r="BI184" s="49">
        <v>0</v>
      </c>
      <c r="BJ184" s="48">
        <v>22</v>
      </c>
      <c r="BK184" s="49">
        <v>100</v>
      </c>
      <c r="BL184" s="48">
        <v>22</v>
      </c>
    </row>
    <row r="185" spans="1:64" ht="15">
      <c r="A185" s="64" t="s">
        <v>376</v>
      </c>
      <c r="B185" s="64" t="s">
        <v>383</v>
      </c>
      <c r="C185" s="65" t="s">
        <v>5651</v>
      </c>
      <c r="D185" s="66">
        <v>3</v>
      </c>
      <c r="E185" s="67" t="s">
        <v>132</v>
      </c>
      <c r="F185" s="68">
        <v>35</v>
      </c>
      <c r="G185" s="65"/>
      <c r="H185" s="69"/>
      <c r="I185" s="70"/>
      <c r="J185" s="70"/>
      <c r="K185" s="34" t="s">
        <v>65</v>
      </c>
      <c r="L185" s="77">
        <v>185</v>
      </c>
      <c r="M185" s="77"/>
      <c r="N185" s="72"/>
      <c r="O185" s="79" t="s">
        <v>544</v>
      </c>
      <c r="P185" s="81">
        <v>43508.897361111114</v>
      </c>
      <c r="Q185" s="79" t="s">
        <v>597</v>
      </c>
      <c r="R185" s="79"/>
      <c r="S185" s="79"/>
      <c r="T185" s="79" t="s">
        <v>868</v>
      </c>
      <c r="U185" s="79"/>
      <c r="V185" s="83" t="s">
        <v>1136</v>
      </c>
      <c r="W185" s="81">
        <v>43508.897361111114</v>
      </c>
      <c r="X185" s="83" t="s">
        <v>1399</v>
      </c>
      <c r="Y185" s="79"/>
      <c r="Z185" s="79"/>
      <c r="AA185" s="85" t="s">
        <v>1764</v>
      </c>
      <c r="AB185" s="79"/>
      <c r="AC185" s="79" t="b">
        <v>0</v>
      </c>
      <c r="AD185" s="79">
        <v>0</v>
      </c>
      <c r="AE185" s="85" t="s">
        <v>1963</v>
      </c>
      <c r="AF185" s="79" t="b">
        <v>1</v>
      </c>
      <c r="AG185" s="79" t="s">
        <v>1973</v>
      </c>
      <c r="AH185" s="79"/>
      <c r="AI185" s="85" t="s">
        <v>1987</v>
      </c>
      <c r="AJ185" s="79" t="b">
        <v>0</v>
      </c>
      <c r="AK185" s="79">
        <v>43</v>
      </c>
      <c r="AL185" s="85" t="s">
        <v>1772</v>
      </c>
      <c r="AM185" s="79" t="s">
        <v>1999</v>
      </c>
      <c r="AN185" s="79" t="b">
        <v>0</v>
      </c>
      <c r="AO185" s="85" t="s">
        <v>1772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0</v>
      </c>
      <c r="BE185" s="49">
        <v>0</v>
      </c>
      <c r="BF185" s="48">
        <v>0</v>
      </c>
      <c r="BG185" s="49">
        <v>0</v>
      </c>
      <c r="BH185" s="48">
        <v>0</v>
      </c>
      <c r="BI185" s="49">
        <v>0</v>
      </c>
      <c r="BJ185" s="48">
        <v>22</v>
      </c>
      <c r="BK185" s="49">
        <v>100</v>
      </c>
      <c r="BL185" s="48">
        <v>22</v>
      </c>
    </row>
    <row r="186" spans="1:64" ht="15">
      <c r="A186" s="64" t="s">
        <v>377</v>
      </c>
      <c r="B186" s="64" t="s">
        <v>383</v>
      </c>
      <c r="C186" s="65" t="s">
        <v>5651</v>
      </c>
      <c r="D186" s="66">
        <v>3</v>
      </c>
      <c r="E186" s="67" t="s">
        <v>132</v>
      </c>
      <c r="F186" s="68">
        <v>35</v>
      </c>
      <c r="G186" s="65"/>
      <c r="H186" s="69"/>
      <c r="I186" s="70"/>
      <c r="J186" s="70"/>
      <c r="K186" s="34" t="s">
        <v>65</v>
      </c>
      <c r="L186" s="77">
        <v>186</v>
      </c>
      <c r="M186" s="77"/>
      <c r="N186" s="72"/>
      <c r="O186" s="79" t="s">
        <v>544</v>
      </c>
      <c r="P186" s="81">
        <v>43508.92039351852</v>
      </c>
      <c r="Q186" s="79" t="s">
        <v>597</v>
      </c>
      <c r="R186" s="79"/>
      <c r="S186" s="79"/>
      <c r="T186" s="79" t="s">
        <v>868</v>
      </c>
      <c r="U186" s="79"/>
      <c r="V186" s="83" t="s">
        <v>1137</v>
      </c>
      <c r="W186" s="81">
        <v>43508.92039351852</v>
      </c>
      <c r="X186" s="83" t="s">
        <v>1400</v>
      </c>
      <c r="Y186" s="79"/>
      <c r="Z186" s="79"/>
      <c r="AA186" s="85" t="s">
        <v>1765</v>
      </c>
      <c r="AB186" s="79"/>
      <c r="AC186" s="79" t="b">
        <v>0</v>
      </c>
      <c r="AD186" s="79">
        <v>0</v>
      </c>
      <c r="AE186" s="85" t="s">
        <v>1963</v>
      </c>
      <c r="AF186" s="79" t="b">
        <v>1</v>
      </c>
      <c r="AG186" s="79" t="s">
        <v>1973</v>
      </c>
      <c r="AH186" s="79"/>
      <c r="AI186" s="85" t="s">
        <v>1987</v>
      </c>
      <c r="AJ186" s="79" t="b">
        <v>0</v>
      </c>
      <c r="AK186" s="79">
        <v>43</v>
      </c>
      <c r="AL186" s="85" t="s">
        <v>1772</v>
      </c>
      <c r="AM186" s="79" t="s">
        <v>2002</v>
      </c>
      <c r="AN186" s="79" t="b">
        <v>0</v>
      </c>
      <c r="AO186" s="85" t="s">
        <v>1772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22</v>
      </c>
      <c r="BK186" s="49">
        <v>100</v>
      </c>
      <c r="BL186" s="48">
        <v>22</v>
      </c>
    </row>
    <row r="187" spans="1:64" ht="15">
      <c r="A187" s="64" t="s">
        <v>378</v>
      </c>
      <c r="B187" s="64" t="s">
        <v>383</v>
      </c>
      <c r="C187" s="65" t="s">
        <v>5651</v>
      </c>
      <c r="D187" s="66">
        <v>3</v>
      </c>
      <c r="E187" s="67" t="s">
        <v>132</v>
      </c>
      <c r="F187" s="68">
        <v>35</v>
      </c>
      <c r="G187" s="65"/>
      <c r="H187" s="69"/>
      <c r="I187" s="70"/>
      <c r="J187" s="70"/>
      <c r="K187" s="34" t="s">
        <v>65</v>
      </c>
      <c r="L187" s="77">
        <v>187</v>
      </c>
      <c r="M187" s="77"/>
      <c r="N187" s="72"/>
      <c r="O187" s="79" t="s">
        <v>544</v>
      </c>
      <c r="P187" s="81">
        <v>43508.9309375</v>
      </c>
      <c r="Q187" s="79" t="s">
        <v>597</v>
      </c>
      <c r="R187" s="79"/>
      <c r="S187" s="79"/>
      <c r="T187" s="79" t="s">
        <v>868</v>
      </c>
      <c r="U187" s="79"/>
      <c r="V187" s="83" t="s">
        <v>1138</v>
      </c>
      <c r="W187" s="81">
        <v>43508.9309375</v>
      </c>
      <c r="X187" s="83" t="s">
        <v>1401</v>
      </c>
      <c r="Y187" s="79"/>
      <c r="Z187" s="79"/>
      <c r="AA187" s="85" t="s">
        <v>1766</v>
      </c>
      <c r="AB187" s="79"/>
      <c r="AC187" s="79" t="b">
        <v>0</v>
      </c>
      <c r="AD187" s="79">
        <v>0</v>
      </c>
      <c r="AE187" s="85" t="s">
        <v>1963</v>
      </c>
      <c r="AF187" s="79" t="b">
        <v>1</v>
      </c>
      <c r="AG187" s="79" t="s">
        <v>1973</v>
      </c>
      <c r="AH187" s="79"/>
      <c r="AI187" s="85" t="s">
        <v>1987</v>
      </c>
      <c r="AJ187" s="79" t="b">
        <v>0</v>
      </c>
      <c r="AK187" s="79">
        <v>43</v>
      </c>
      <c r="AL187" s="85" t="s">
        <v>1772</v>
      </c>
      <c r="AM187" s="79" t="s">
        <v>2013</v>
      </c>
      <c r="AN187" s="79" t="b">
        <v>0</v>
      </c>
      <c r="AO187" s="85" t="s">
        <v>1772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22</v>
      </c>
      <c r="BK187" s="49">
        <v>100</v>
      </c>
      <c r="BL187" s="48">
        <v>22</v>
      </c>
    </row>
    <row r="188" spans="1:64" ht="15">
      <c r="A188" s="64" t="s">
        <v>379</v>
      </c>
      <c r="B188" s="64" t="s">
        <v>383</v>
      </c>
      <c r="C188" s="65" t="s">
        <v>5651</v>
      </c>
      <c r="D188" s="66">
        <v>3</v>
      </c>
      <c r="E188" s="67" t="s">
        <v>132</v>
      </c>
      <c r="F188" s="68">
        <v>35</v>
      </c>
      <c r="G188" s="65"/>
      <c r="H188" s="69"/>
      <c r="I188" s="70"/>
      <c r="J188" s="70"/>
      <c r="K188" s="34" t="s">
        <v>65</v>
      </c>
      <c r="L188" s="77">
        <v>188</v>
      </c>
      <c r="M188" s="77"/>
      <c r="N188" s="72"/>
      <c r="O188" s="79" t="s">
        <v>544</v>
      </c>
      <c r="P188" s="81">
        <v>43508.93230324074</v>
      </c>
      <c r="Q188" s="79" t="s">
        <v>597</v>
      </c>
      <c r="R188" s="79"/>
      <c r="S188" s="79"/>
      <c r="T188" s="79" t="s">
        <v>868</v>
      </c>
      <c r="U188" s="79"/>
      <c r="V188" s="83" t="s">
        <v>1139</v>
      </c>
      <c r="W188" s="81">
        <v>43508.93230324074</v>
      </c>
      <c r="X188" s="83" t="s">
        <v>1402</v>
      </c>
      <c r="Y188" s="79"/>
      <c r="Z188" s="79"/>
      <c r="AA188" s="85" t="s">
        <v>1767</v>
      </c>
      <c r="AB188" s="79"/>
      <c r="AC188" s="79" t="b">
        <v>0</v>
      </c>
      <c r="AD188" s="79">
        <v>0</v>
      </c>
      <c r="AE188" s="85" t="s">
        <v>1963</v>
      </c>
      <c r="AF188" s="79" t="b">
        <v>1</v>
      </c>
      <c r="AG188" s="79" t="s">
        <v>1973</v>
      </c>
      <c r="AH188" s="79"/>
      <c r="AI188" s="85" t="s">
        <v>1987</v>
      </c>
      <c r="AJ188" s="79" t="b">
        <v>0</v>
      </c>
      <c r="AK188" s="79">
        <v>43</v>
      </c>
      <c r="AL188" s="85" t="s">
        <v>1772</v>
      </c>
      <c r="AM188" s="79" t="s">
        <v>2002</v>
      </c>
      <c r="AN188" s="79" t="b">
        <v>0</v>
      </c>
      <c r="AO188" s="85" t="s">
        <v>1772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22</v>
      </c>
      <c r="BK188" s="49">
        <v>100</v>
      </c>
      <c r="BL188" s="48">
        <v>22</v>
      </c>
    </row>
    <row r="189" spans="1:64" ht="15">
      <c r="A189" s="64" t="s">
        <v>380</v>
      </c>
      <c r="B189" s="64" t="s">
        <v>383</v>
      </c>
      <c r="C189" s="65" t="s">
        <v>5651</v>
      </c>
      <c r="D189" s="66">
        <v>3</v>
      </c>
      <c r="E189" s="67" t="s">
        <v>132</v>
      </c>
      <c r="F189" s="68">
        <v>35</v>
      </c>
      <c r="G189" s="65"/>
      <c r="H189" s="69"/>
      <c r="I189" s="70"/>
      <c r="J189" s="70"/>
      <c r="K189" s="34" t="s">
        <v>65</v>
      </c>
      <c r="L189" s="77">
        <v>189</v>
      </c>
      <c r="M189" s="77"/>
      <c r="N189" s="72"/>
      <c r="O189" s="79" t="s">
        <v>544</v>
      </c>
      <c r="P189" s="81">
        <v>43508.961909722224</v>
      </c>
      <c r="Q189" s="79" t="s">
        <v>597</v>
      </c>
      <c r="R189" s="79"/>
      <c r="S189" s="79"/>
      <c r="T189" s="79" t="s">
        <v>868</v>
      </c>
      <c r="U189" s="79"/>
      <c r="V189" s="83" t="s">
        <v>1140</v>
      </c>
      <c r="W189" s="81">
        <v>43508.961909722224</v>
      </c>
      <c r="X189" s="83" t="s">
        <v>1403</v>
      </c>
      <c r="Y189" s="79"/>
      <c r="Z189" s="79"/>
      <c r="AA189" s="85" t="s">
        <v>1768</v>
      </c>
      <c r="AB189" s="79"/>
      <c r="AC189" s="79" t="b">
        <v>0</v>
      </c>
      <c r="AD189" s="79">
        <v>0</v>
      </c>
      <c r="AE189" s="85" t="s">
        <v>1963</v>
      </c>
      <c r="AF189" s="79" t="b">
        <v>1</v>
      </c>
      <c r="AG189" s="79" t="s">
        <v>1973</v>
      </c>
      <c r="AH189" s="79"/>
      <c r="AI189" s="85" t="s">
        <v>1987</v>
      </c>
      <c r="AJ189" s="79" t="b">
        <v>0</v>
      </c>
      <c r="AK189" s="79">
        <v>43</v>
      </c>
      <c r="AL189" s="85" t="s">
        <v>1772</v>
      </c>
      <c r="AM189" s="79" t="s">
        <v>2001</v>
      </c>
      <c r="AN189" s="79" t="b">
        <v>0</v>
      </c>
      <c r="AO189" s="85" t="s">
        <v>1772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22</v>
      </c>
      <c r="BK189" s="49">
        <v>100</v>
      </c>
      <c r="BL189" s="48">
        <v>22</v>
      </c>
    </row>
    <row r="190" spans="1:64" ht="15">
      <c r="A190" s="64" t="s">
        <v>381</v>
      </c>
      <c r="B190" s="64" t="s">
        <v>504</v>
      </c>
      <c r="C190" s="65" t="s">
        <v>5651</v>
      </c>
      <c r="D190" s="66">
        <v>3</v>
      </c>
      <c r="E190" s="67" t="s">
        <v>132</v>
      </c>
      <c r="F190" s="68">
        <v>35</v>
      </c>
      <c r="G190" s="65"/>
      <c r="H190" s="69"/>
      <c r="I190" s="70"/>
      <c r="J190" s="70"/>
      <c r="K190" s="34" t="s">
        <v>65</v>
      </c>
      <c r="L190" s="77">
        <v>190</v>
      </c>
      <c r="M190" s="77"/>
      <c r="N190" s="72"/>
      <c r="O190" s="79" t="s">
        <v>544</v>
      </c>
      <c r="P190" s="81">
        <v>43508.70856481481</v>
      </c>
      <c r="Q190" s="79" t="s">
        <v>598</v>
      </c>
      <c r="R190" s="83" t="s">
        <v>763</v>
      </c>
      <c r="S190" s="79" t="s">
        <v>816</v>
      </c>
      <c r="T190" s="79" t="s">
        <v>869</v>
      </c>
      <c r="U190" s="83" t="s">
        <v>933</v>
      </c>
      <c r="V190" s="83" t="s">
        <v>933</v>
      </c>
      <c r="W190" s="81">
        <v>43508.70856481481</v>
      </c>
      <c r="X190" s="83" t="s">
        <v>1404</v>
      </c>
      <c r="Y190" s="79"/>
      <c r="Z190" s="79"/>
      <c r="AA190" s="85" t="s">
        <v>1769</v>
      </c>
      <c r="AB190" s="79"/>
      <c r="AC190" s="79" t="b">
        <v>0</v>
      </c>
      <c r="AD190" s="79">
        <v>4</v>
      </c>
      <c r="AE190" s="85" t="s">
        <v>1963</v>
      </c>
      <c r="AF190" s="79" t="b">
        <v>0</v>
      </c>
      <c r="AG190" s="79" t="s">
        <v>1973</v>
      </c>
      <c r="AH190" s="79"/>
      <c r="AI190" s="85" t="s">
        <v>1963</v>
      </c>
      <c r="AJ190" s="79" t="b">
        <v>0</v>
      </c>
      <c r="AK190" s="79">
        <v>0</v>
      </c>
      <c r="AL190" s="85" t="s">
        <v>1963</v>
      </c>
      <c r="AM190" s="79" t="s">
        <v>2014</v>
      </c>
      <c r="AN190" s="79" t="b">
        <v>0</v>
      </c>
      <c r="AO190" s="85" t="s">
        <v>1769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10</v>
      </c>
      <c r="BC190" s="78" t="str">
        <f>REPLACE(INDEX(GroupVertices[Group],MATCH(Edges[[#This Row],[Vertex 2]],GroupVertices[Vertex],0)),1,1,"")</f>
        <v>10</v>
      </c>
      <c r="BD190" s="48">
        <v>1</v>
      </c>
      <c r="BE190" s="49">
        <v>5</v>
      </c>
      <c r="BF190" s="48">
        <v>0</v>
      </c>
      <c r="BG190" s="49">
        <v>0</v>
      </c>
      <c r="BH190" s="48">
        <v>0</v>
      </c>
      <c r="BI190" s="49">
        <v>0</v>
      </c>
      <c r="BJ190" s="48">
        <v>19</v>
      </c>
      <c r="BK190" s="49">
        <v>95</v>
      </c>
      <c r="BL190" s="48">
        <v>20</v>
      </c>
    </row>
    <row r="191" spans="1:64" ht="15">
      <c r="A191" s="64" t="s">
        <v>382</v>
      </c>
      <c r="B191" s="64" t="s">
        <v>504</v>
      </c>
      <c r="C191" s="65" t="s">
        <v>5651</v>
      </c>
      <c r="D191" s="66">
        <v>3</v>
      </c>
      <c r="E191" s="67" t="s">
        <v>132</v>
      </c>
      <c r="F191" s="68">
        <v>35</v>
      </c>
      <c r="G191" s="65"/>
      <c r="H191" s="69"/>
      <c r="I191" s="70"/>
      <c r="J191" s="70"/>
      <c r="K191" s="34" t="s">
        <v>65</v>
      </c>
      <c r="L191" s="77">
        <v>191</v>
      </c>
      <c r="M191" s="77"/>
      <c r="N191" s="72"/>
      <c r="O191" s="79" t="s">
        <v>544</v>
      </c>
      <c r="P191" s="81">
        <v>43508.96983796296</v>
      </c>
      <c r="Q191" s="79" t="s">
        <v>594</v>
      </c>
      <c r="R191" s="79"/>
      <c r="S191" s="79"/>
      <c r="T191" s="79" t="s">
        <v>865</v>
      </c>
      <c r="U191" s="79"/>
      <c r="V191" s="83" t="s">
        <v>1141</v>
      </c>
      <c r="W191" s="81">
        <v>43508.96983796296</v>
      </c>
      <c r="X191" s="83" t="s">
        <v>1405</v>
      </c>
      <c r="Y191" s="79"/>
      <c r="Z191" s="79"/>
      <c r="AA191" s="85" t="s">
        <v>1770</v>
      </c>
      <c r="AB191" s="79"/>
      <c r="AC191" s="79" t="b">
        <v>0</v>
      </c>
      <c r="AD191" s="79">
        <v>0</v>
      </c>
      <c r="AE191" s="85" t="s">
        <v>1963</v>
      </c>
      <c r="AF191" s="79" t="b">
        <v>0</v>
      </c>
      <c r="AG191" s="79" t="s">
        <v>1973</v>
      </c>
      <c r="AH191" s="79"/>
      <c r="AI191" s="85" t="s">
        <v>1963</v>
      </c>
      <c r="AJ191" s="79" t="b">
        <v>0</v>
      </c>
      <c r="AK191" s="79">
        <v>0</v>
      </c>
      <c r="AL191" s="85" t="s">
        <v>1769</v>
      </c>
      <c r="AM191" s="79" t="s">
        <v>1999</v>
      </c>
      <c r="AN191" s="79" t="b">
        <v>0</v>
      </c>
      <c r="AO191" s="85" t="s">
        <v>1769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10</v>
      </c>
      <c r="BC191" s="78" t="str">
        <f>REPLACE(INDEX(GroupVertices[Group],MATCH(Edges[[#This Row],[Vertex 2]],GroupVertices[Vertex],0)),1,1,"")</f>
        <v>10</v>
      </c>
      <c r="BD191" s="48"/>
      <c r="BE191" s="49"/>
      <c r="BF191" s="48"/>
      <c r="BG191" s="49"/>
      <c r="BH191" s="48"/>
      <c r="BI191" s="49"/>
      <c r="BJ191" s="48"/>
      <c r="BK191" s="49"/>
      <c r="BL191" s="48"/>
    </row>
    <row r="192" spans="1:64" ht="15">
      <c r="A192" s="64" t="s">
        <v>296</v>
      </c>
      <c r="B192" s="64" t="s">
        <v>381</v>
      </c>
      <c r="C192" s="65" t="s">
        <v>5651</v>
      </c>
      <c r="D192" s="66">
        <v>3</v>
      </c>
      <c r="E192" s="67" t="s">
        <v>132</v>
      </c>
      <c r="F192" s="68">
        <v>35</v>
      </c>
      <c r="G192" s="65"/>
      <c r="H192" s="69"/>
      <c r="I192" s="70"/>
      <c r="J192" s="70"/>
      <c r="K192" s="34" t="s">
        <v>65</v>
      </c>
      <c r="L192" s="77">
        <v>192</v>
      </c>
      <c r="M192" s="77"/>
      <c r="N192" s="72"/>
      <c r="O192" s="79" t="s">
        <v>544</v>
      </c>
      <c r="P192" s="81">
        <v>43503.84568287037</v>
      </c>
      <c r="Q192" s="79" t="s">
        <v>565</v>
      </c>
      <c r="R192" s="83" t="s">
        <v>751</v>
      </c>
      <c r="S192" s="79" t="s">
        <v>810</v>
      </c>
      <c r="T192" s="79" t="s">
        <v>844</v>
      </c>
      <c r="U192" s="83" t="s">
        <v>928</v>
      </c>
      <c r="V192" s="83" t="s">
        <v>928</v>
      </c>
      <c r="W192" s="81">
        <v>43503.84568287037</v>
      </c>
      <c r="X192" s="83" t="s">
        <v>1315</v>
      </c>
      <c r="Y192" s="79"/>
      <c r="Z192" s="79"/>
      <c r="AA192" s="85" t="s">
        <v>1680</v>
      </c>
      <c r="AB192" s="79"/>
      <c r="AC192" s="79" t="b">
        <v>0</v>
      </c>
      <c r="AD192" s="79">
        <v>0</v>
      </c>
      <c r="AE192" s="85" t="s">
        <v>1963</v>
      </c>
      <c r="AF192" s="79" t="b">
        <v>0</v>
      </c>
      <c r="AG192" s="79" t="s">
        <v>1973</v>
      </c>
      <c r="AH192" s="79"/>
      <c r="AI192" s="85" t="s">
        <v>1963</v>
      </c>
      <c r="AJ192" s="79" t="b">
        <v>0</v>
      </c>
      <c r="AK192" s="79">
        <v>2</v>
      </c>
      <c r="AL192" s="85" t="s">
        <v>1963</v>
      </c>
      <c r="AM192" s="79" t="s">
        <v>2001</v>
      </c>
      <c r="AN192" s="79" t="b">
        <v>0</v>
      </c>
      <c r="AO192" s="85" t="s">
        <v>1680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10</v>
      </c>
      <c r="BC192" s="78" t="str">
        <f>REPLACE(INDEX(GroupVertices[Group],MATCH(Edges[[#This Row],[Vertex 2]],GroupVertices[Vertex],0)),1,1,"")</f>
        <v>10</v>
      </c>
      <c r="BD192" s="48">
        <v>0</v>
      </c>
      <c r="BE192" s="49">
        <v>0</v>
      </c>
      <c r="BF192" s="48">
        <v>0</v>
      </c>
      <c r="BG192" s="49">
        <v>0</v>
      </c>
      <c r="BH192" s="48">
        <v>0</v>
      </c>
      <c r="BI192" s="49">
        <v>0</v>
      </c>
      <c r="BJ192" s="48">
        <v>20</v>
      </c>
      <c r="BK192" s="49">
        <v>100</v>
      </c>
      <c r="BL192" s="48">
        <v>20</v>
      </c>
    </row>
    <row r="193" spans="1:64" ht="15">
      <c r="A193" s="64" t="s">
        <v>381</v>
      </c>
      <c r="B193" s="64" t="s">
        <v>505</v>
      </c>
      <c r="C193" s="65" t="s">
        <v>5651</v>
      </c>
      <c r="D193" s="66">
        <v>3</v>
      </c>
      <c r="E193" s="67" t="s">
        <v>132</v>
      </c>
      <c r="F193" s="68">
        <v>35</v>
      </c>
      <c r="G193" s="65"/>
      <c r="H193" s="69"/>
      <c r="I193" s="70"/>
      <c r="J193" s="70"/>
      <c r="K193" s="34" t="s">
        <v>65</v>
      </c>
      <c r="L193" s="77">
        <v>193</v>
      </c>
      <c r="M193" s="77"/>
      <c r="N193" s="72"/>
      <c r="O193" s="79" t="s">
        <v>544</v>
      </c>
      <c r="P193" s="81">
        <v>43504.08336805556</v>
      </c>
      <c r="Q193" s="79" t="s">
        <v>599</v>
      </c>
      <c r="R193" s="83" t="s">
        <v>764</v>
      </c>
      <c r="S193" s="79" t="s">
        <v>816</v>
      </c>
      <c r="T193" s="79" t="s">
        <v>870</v>
      </c>
      <c r="U193" s="79"/>
      <c r="V193" s="83" t="s">
        <v>1142</v>
      </c>
      <c r="W193" s="81">
        <v>43504.08336805556</v>
      </c>
      <c r="X193" s="83" t="s">
        <v>1406</v>
      </c>
      <c r="Y193" s="79"/>
      <c r="Z193" s="79"/>
      <c r="AA193" s="85" t="s">
        <v>1771</v>
      </c>
      <c r="AB193" s="79"/>
      <c r="AC193" s="79" t="b">
        <v>0</v>
      </c>
      <c r="AD193" s="79">
        <v>2</v>
      </c>
      <c r="AE193" s="85" t="s">
        <v>1963</v>
      </c>
      <c r="AF193" s="79" t="b">
        <v>0</v>
      </c>
      <c r="AG193" s="79" t="s">
        <v>1973</v>
      </c>
      <c r="AH193" s="79"/>
      <c r="AI193" s="85" t="s">
        <v>1963</v>
      </c>
      <c r="AJ193" s="79" t="b">
        <v>0</v>
      </c>
      <c r="AK193" s="79">
        <v>0</v>
      </c>
      <c r="AL193" s="85" t="s">
        <v>1963</v>
      </c>
      <c r="AM193" s="79" t="s">
        <v>2014</v>
      </c>
      <c r="AN193" s="79" t="b">
        <v>0</v>
      </c>
      <c r="AO193" s="85" t="s">
        <v>1771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10</v>
      </c>
      <c r="BC193" s="78" t="str">
        <f>REPLACE(INDEX(GroupVertices[Group],MATCH(Edges[[#This Row],[Vertex 2]],GroupVertices[Vertex],0)),1,1,"")</f>
        <v>5</v>
      </c>
      <c r="BD193" s="48">
        <v>2</v>
      </c>
      <c r="BE193" s="49">
        <v>11.11111111111111</v>
      </c>
      <c r="BF193" s="48">
        <v>0</v>
      </c>
      <c r="BG193" s="49">
        <v>0</v>
      </c>
      <c r="BH193" s="48">
        <v>0</v>
      </c>
      <c r="BI193" s="49">
        <v>0</v>
      </c>
      <c r="BJ193" s="48">
        <v>16</v>
      </c>
      <c r="BK193" s="49">
        <v>88.88888888888889</v>
      </c>
      <c r="BL193" s="48">
        <v>18</v>
      </c>
    </row>
    <row r="194" spans="1:64" ht="15">
      <c r="A194" s="64" t="s">
        <v>382</v>
      </c>
      <c r="B194" s="64" t="s">
        <v>381</v>
      </c>
      <c r="C194" s="65" t="s">
        <v>5651</v>
      </c>
      <c r="D194" s="66">
        <v>3</v>
      </c>
      <c r="E194" s="67" t="s">
        <v>132</v>
      </c>
      <c r="F194" s="68">
        <v>35</v>
      </c>
      <c r="G194" s="65"/>
      <c r="H194" s="69"/>
      <c r="I194" s="70"/>
      <c r="J194" s="70"/>
      <c r="K194" s="34" t="s">
        <v>65</v>
      </c>
      <c r="L194" s="77">
        <v>194</v>
      </c>
      <c r="M194" s="77"/>
      <c r="N194" s="72"/>
      <c r="O194" s="79" t="s">
        <v>544</v>
      </c>
      <c r="P194" s="81">
        <v>43508.96983796296</v>
      </c>
      <c r="Q194" s="79" t="s">
        <v>594</v>
      </c>
      <c r="R194" s="79"/>
      <c r="S194" s="79"/>
      <c r="T194" s="79" t="s">
        <v>865</v>
      </c>
      <c r="U194" s="79"/>
      <c r="V194" s="83" t="s">
        <v>1141</v>
      </c>
      <c r="W194" s="81">
        <v>43508.96983796296</v>
      </c>
      <c r="X194" s="83" t="s">
        <v>1405</v>
      </c>
      <c r="Y194" s="79"/>
      <c r="Z194" s="79"/>
      <c r="AA194" s="85" t="s">
        <v>1770</v>
      </c>
      <c r="AB194" s="79"/>
      <c r="AC194" s="79" t="b">
        <v>0</v>
      </c>
      <c r="AD194" s="79">
        <v>0</v>
      </c>
      <c r="AE194" s="85" t="s">
        <v>1963</v>
      </c>
      <c r="AF194" s="79" t="b">
        <v>0</v>
      </c>
      <c r="AG194" s="79" t="s">
        <v>1973</v>
      </c>
      <c r="AH194" s="79"/>
      <c r="AI194" s="85" t="s">
        <v>1963</v>
      </c>
      <c r="AJ194" s="79" t="b">
        <v>0</v>
      </c>
      <c r="AK194" s="79">
        <v>0</v>
      </c>
      <c r="AL194" s="85" t="s">
        <v>1769</v>
      </c>
      <c r="AM194" s="79" t="s">
        <v>1999</v>
      </c>
      <c r="AN194" s="79" t="b">
        <v>0</v>
      </c>
      <c r="AO194" s="85" t="s">
        <v>1769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10</v>
      </c>
      <c r="BC194" s="78" t="str">
        <f>REPLACE(INDEX(GroupVertices[Group],MATCH(Edges[[#This Row],[Vertex 2]],GroupVertices[Vertex],0)),1,1,"")</f>
        <v>10</v>
      </c>
      <c r="BD194" s="48">
        <v>1</v>
      </c>
      <c r="BE194" s="49">
        <v>4.545454545454546</v>
      </c>
      <c r="BF194" s="48">
        <v>0</v>
      </c>
      <c r="BG194" s="49">
        <v>0</v>
      </c>
      <c r="BH194" s="48">
        <v>0</v>
      </c>
      <c r="BI194" s="49">
        <v>0</v>
      </c>
      <c r="BJ194" s="48">
        <v>21</v>
      </c>
      <c r="BK194" s="49">
        <v>95.45454545454545</v>
      </c>
      <c r="BL194" s="48">
        <v>22</v>
      </c>
    </row>
    <row r="195" spans="1:64" ht="15">
      <c r="A195" s="64" t="s">
        <v>383</v>
      </c>
      <c r="B195" s="64" t="s">
        <v>383</v>
      </c>
      <c r="C195" s="65" t="s">
        <v>5651</v>
      </c>
      <c r="D195" s="66">
        <v>3</v>
      </c>
      <c r="E195" s="67" t="s">
        <v>132</v>
      </c>
      <c r="F195" s="68">
        <v>35</v>
      </c>
      <c r="G195" s="65"/>
      <c r="H195" s="69"/>
      <c r="I195" s="70"/>
      <c r="J195" s="70"/>
      <c r="K195" s="34" t="s">
        <v>65</v>
      </c>
      <c r="L195" s="77">
        <v>195</v>
      </c>
      <c r="M195" s="77"/>
      <c r="N195" s="72"/>
      <c r="O195" s="79" t="s">
        <v>176</v>
      </c>
      <c r="P195" s="81">
        <v>43508.7818287037</v>
      </c>
      <c r="Q195" s="79" t="s">
        <v>600</v>
      </c>
      <c r="R195" s="83" t="s">
        <v>765</v>
      </c>
      <c r="S195" s="79" t="s">
        <v>807</v>
      </c>
      <c r="T195" s="79" t="s">
        <v>871</v>
      </c>
      <c r="U195" s="79"/>
      <c r="V195" s="83" t="s">
        <v>1143</v>
      </c>
      <c r="W195" s="81">
        <v>43508.7818287037</v>
      </c>
      <c r="X195" s="83" t="s">
        <v>1407</v>
      </c>
      <c r="Y195" s="79"/>
      <c r="Z195" s="79"/>
      <c r="AA195" s="85" t="s">
        <v>1772</v>
      </c>
      <c r="AB195" s="79"/>
      <c r="AC195" s="79" t="b">
        <v>0</v>
      </c>
      <c r="AD195" s="79">
        <v>78</v>
      </c>
      <c r="AE195" s="85" t="s">
        <v>1963</v>
      </c>
      <c r="AF195" s="79" t="b">
        <v>1</v>
      </c>
      <c r="AG195" s="79" t="s">
        <v>1973</v>
      </c>
      <c r="AH195" s="79"/>
      <c r="AI195" s="85" t="s">
        <v>1987</v>
      </c>
      <c r="AJ195" s="79" t="b">
        <v>0</v>
      </c>
      <c r="AK195" s="79">
        <v>43</v>
      </c>
      <c r="AL195" s="85" t="s">
        <v>1963</v>
      </c>
      <c r="AM195" s="79" t="s">
        <v>2001</v>
      </c>
      <c r="AN195" s="79" t="b">
        <v>0</v>
      </c>
      <c r="AO195" s="85" t="s">
        <v>1772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44</v>
      </c>
      <c r="BK195" s="49">
        <v>100</v>
      </c>
      <c r="BL195" s="48">
        <v>44</v>
      </c>
    </row>
    <row r="196" spans="1:64" ht="15">
      <c r="A196" s="64" t="s">
        <v>384</v>
      </c>
      <c r="B196" s="64" t="s">
        <v>383</v>
      </c>
      <c r="C196" s="65" t="s">
        <v>5651</v>
      </c>
      <c r="D196" s="66">
        <v>3</v>
      </c>
      <c r="E196" s="67" t="s">
        <v>132</v>
      </c>
      <c r="F196" s="68">
        <v>35</v>
      </c>
      <c r="G196" s="65"/>
      <c r="H196" s="69"/>
      <c r="I196" s="70"/>
      <c r="J196" s="70"/>
      <c r="K196" s="34" t="s">
        <v>65</v>
      </c>
      <c r="L196" s="77">
        <v>196</v>
      </c>
      <c r="M196" s="77"/>
      <c r="N196" s="72"/>
      <c r="O196" s="79" t="s">
        <v>544</v>
      </c>
      <c r="P196" s="81">
        <v>43509.03045138889</v>
      </c>
      <c r="Q196" s="79" t="s">
        <v>597</v>
      </c>
      <c r="R196" s="79"/>
      <c r="S196" s="79"/>
      <c r="T196" s="79" t="s">
        <v>868</v>
      </c>
      <c r="U196" s="79"/>
      <c r="V196" s="83" t="s">
        <v>1144</v>
      </c>
      <c r="W196" s="81">
        <v>43509.03045138889</v>
      </c>
      <c r="X196" s="83" t="s">
        <v>1408</v>
      </c>
      <c r="Y196" s="79"/>
      <c r="Z196" s="79"/>
      <c r="AA196" s="85" t="s">
        <v>1773</v>
      </c>
      <c r="AB196" s="79"/>
      <c r="AC196" s="79" t="b">
        <v>0</v>
      </c>
      <c r="AD196" s="79">
        <v>0</v>
      </c>
      <c r="AE196" s="85" t="s">
        <v>1963</v>
      </c>
      <c r="AF196" s="79" t="b">
        <v>1</v>
      </c>
      <c r="AG196" s="79" t="s">
        <v>1973</v>
      </c>
      <c r="AH196" s="79"/>
      <c r="AI196" s="85" t="s">
        <v>1987</v>
      </c>
      <c r="AJ196" s="79" t="b">
        <v>0</v>
      </c>
      <c r="AK196" s="79">
        <v>43</v>
      </c>
      <c r="AL196" s="85" t="s">
        <v>1772</v>
      </c>
      <c r="AM196" s="79" t="s">
        <v>2002</v>
      </c>
      <c r="AN196" s="79" t="b">
        <v>0</v>
      </c>
      <c r="AO196" s="85" t="s">
        <v>1772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22</v>
      </c>
      <c r="BK196" s="49">
        <v>100</v>
      </c>
      <c r="BL196" s="48">
        <v>22</v>
      </c>
    </row>
    <row r="197" spans="1:64" ht="15">
      <c r="A197" s="64" t="s">
        <v>385</v>
      </c>
      <c r="B197" s="64" t="s">
        <v>385</v>
      </c>
      <c r="C197" s="65" t="s">
        <v>5651</v>
      </c>
      <c r="D197" s="66">
        <v>3</v>
      </c>
      <c r="E197" s="67" t="s">
        <v>132</v>
      </c>
      <c r="F197" s="68">
        <v>35</v>
      </c>
      <c r="G197" s="65"/>
      <c r="H197" s="69"/>
      <c r="I197" s="70"/>
      <c r="J197" s="70"/>
      <c r="K197" s="34" t="s">
        <v>65</v>
      </c>
      <c r="L197" s="77">
        <v>197</v>
      </c>
      <c r="M197" s="77"/>
      <c r="N197" s="72"/>
      <c r="O197" s="79" t="s">
        <v>176</v>
      </c>
      <c r="P197" s="81">
        <v>43509.116481481484</v>
      </c>
      <c r="Q197" s="79" t="s">
        <v>601</v>
      </c>
      <c r="R197" s="79"/>
      <c r="S197" s="79"/>
      <c r="T197" s="79" t="s">
        <v>872</v>
      </c>
      <c r="U197" s="83" t="s">
        <v>934</v>
      </c>
      <c r="V197" s="83" t="s">
        <v>934</v>
      </c>
      <c r="W197" s="81">
        <v>43509.116481481484</v>
      </c>
      <c r="X197" s="83" t="s">
        <v>1409</v>
      </c>
      <c r="Y197" s="79"/>
      <c r="Z197" s="79"/>
      <c r="AA197" s="85" t="s">
        <v>1774</v>
      </c>
      <c r="AB197" s="79"/>
      <c r="AC197" s="79" t="b">
        <v>0</v>
      </c>
      <c r="AD197" s="79">
        <v>1</v>
      </c>
      <c r="AE197" s="85" t="s">
        <v>1963</v>
      </c>
      <c r="AF197" s="79" t="b">
        <v>0</v>
      </c>
      <c r="AG197" s="79" t="s">
        <v>1977</v>
      </c>
      <c r="AH197" s="79"/>
      <c r="AI197" s="85" t="s">
        <v>1963</v>
      </c>
      <c r="AJ197" s="79" t="b">
        <v>0</v>
      </c>
      <c r="AK197" s="79">
        <v>0</v>
      </c>
      <c r="AL197" s="85" t="s">
        <v>1963</v>
      </c>
      <c r="AM197" s="79" t="s">
        <v>1999</v>
      </c>
      <c r="AN197" s="79" t="b">
        <v>0</v>
      </c>
      <c r="AO197" s="85" t="s">
        <v>1774</v>
      </c>
      <c r="AP197" s="79" t="s">
        <v>176</v>
      </c>
      <c r="AQ197" s="79">
        <v>0</v>
      </c>
      <c r="AR197" s="79">
        <v>0</v>
      </c>
      <c r="AS197" s="79" t="s">
        <v>2026</v>
      </c>
      <c r="AT197" s="79" t="s">
        <v>2031</v>
      </c>
      <c r="AU197" s="79" t="s">
        <v>2035</v>
      </c>
      <c r="AV197" s="79" t="s">
        <v>2039</v>
      </c>
      <c r="AW197" s="79" t="s">
        <v>2044</v>
      </c>
      <c r="AX197" s="79" t="s">
        <v>2049</v>
      </c>
      <c r="AY197" s="79" t="s">
        <v>2053</v>
      </c>
      <c r="AZ197" s="83" t="s">
        <v>2055</v>
      </c>
      <c r="BA197">
        <v>1</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30</v>
      </c>
      <c r="BK197" s="49">
        <v>100</v>
      </c>
      <c r="BL197" s="48">
        <v>30</v>
      </c>
    </row>
    <row r="198" spans="1:64" ht="15">
      <c r="A198" s="64" t="s">
        <v>386</v>
      </c>
      <c r="B198" s="64" t="s">
        <v>506</v>
      </c>
      <c r="C198" s="65" t="s">
        <v>5651</v>
      </c>
      <c r="D198" s="66">
        <v>3</v>
      </c>
      <c r="E198" s="67" t="s">
        <v>132</v>
      </c>
      <c r="F198" s="68">
        <v>35</v>
      </c>
      <c r="G198" s="65"/>
      <c r="H198" s="69"/>
      <c r="I198" s="70"/>
      <c r="J198" s="70"/>
      <c r="K198" s="34" t="s">
        <v>65</v>
      </c>
      <c r="L198" s="77">
        <v>198</v>
      </c>
      <c r="M198" s="77"/>
      <c r="N198" s="72"/>
      <c r="O198" s="79" t="s">
        <v>544</v>
      </c>
      <c r="P198" s="81">
        <v>43509.150925925926</v>
      </c>
      <c r="Q198" s="79" t="s">
        <v>602</v>
      </c>
      <c r="R198" s="79"/>
      <c r="S198" s="79"/>
      <c r="T198" s="79" t="s">
        <v>873</v>
      </c>
      <c r="U198" s="79"/>
      <c r="V198" s="83" t="s">
        <v>1145</v>
      </c>
      <c r="W198" s="81">
        <v>43509.150925925926</v>
      </c>
      <c r="X198" s="83" t="s">
        <v>1410</v>
      </c>
      <c r="Y198" s="79"/>
      <c r="Z198" s="79"/>
      <c r="AA198" s="85" t="s">
        <v>1775</v>
      </c>
      <c r="AB198" s="79"/>
      <c r="AC198" s="79" t="b">
        <v>0</v>
      </c>
      <c r="AD198" s="79">
        <v>0</v>
      </c>
      <c r="AE198" s="85" t="s">
        <v>1963</v>
      </c>
      <c r="AF198" s="79" t="b">
        <v>0</v>
      </c>
      <c r="AG198" s="79" t="s">
        <v>1973</v>
      </c>
      <c r="AH198" s="79"/>
      <c r="AI198" s="85" t="s">
        <v>1963</v>
      </c>
      <c r="AJ198" s="79" t="b">
        <v>0</v>
      </c>
      <c r="AK198" s="79">
        <v>4</v>
      </c>
      <c r="AL198" s="85" t="s">
        <v>1870</v>
      </c>
      <c r="AM198" s="79" t="s">
        <v>2002</v>
      </c>
      <c r="AN198" s="79" t="b">
        <v>0</v>
      </c>
      <c r="AO198" s="85" t="s">
        <v>1870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386</v>
      </c>
      <c r="B199" s="64" t="s">
        <v>451</v>
      </c>
      <c r="C199" s="65" t="s">
        <v>5651</v>
      </c>
      <c r="D199" s="66">
        <v>3</v>
      </c>
      <c r="E199" s="67" t="s">
        <v>132</v>
      </c>
      <c r="F199" s="68">
        <v>35</v>
      </c>
      <c r="G199" s="65"/>
      <c r="H199" s="69"/>
      <c r="I199" s="70"/>
      <c r="J199" s="70"/>
      <c r="K199" s="34" t="s">
        <v>65</v>
      </c>
      <c r="L199" s="77">
        <v>199</v>
      </c>
      <c r="M199" s="77"/>
      <c r="N199" s="72"/>
      <c r="O199" s="79" t="s">
        <v>544</v>
      </c>
      <c r="P199" s="81">
        <v>43509.150925925926</v>
      </c>
      <c r="Q199" s="79" t="s">
        <v>602</v>
      </c>
      <c r="R199" s="79"/>
      <c r="S199" s="79"/>
      <c r="T199" s="79" t="s">
        <v>873</v>
      </c>
      <c r="U199" s="79"/>
      <c r="V199" s="83" t="s">
        <v>1145</v>
      </c>
      <c r="W199" s="81">
        <v>43509.150925925926</v>
      </c>
      <c r="X199" s="83" t="s">
        <v>1410</v>
      </c>
      <c r="Y199" s="79"/>
      <c r="Z199" s="79"/>
      <c r="AA199" s="85" t="s">
        <v>1775</v>
      </c>
      <c r="AB199" s="79"/>
      <c r="AC199" s="79" t="b">
        <v>0</v>
      </c>
      <c r="AD199" s="79">
        <v>0</v>
      </c>
      <c r="AE199" s="85" t="s">
        <v>1963</v>
      </c>
      <c r="AF199" s="79" t="b">
        <v>0</v>
      </c>
      <c r="AG199" s="79" t="s">
        <v>1973</v>
      </c>
      <c r="AH199" s="79"/>
      <c r="AI199" s="85" t="s">
        <v>1963</v>
      </c>
      <c r="AJ199" s="79" t="b">
        <v>0</v>
      </c>
      <c r="AK199" s="79">
        <v>4</v>
      </c>
      <c r="AL199" s="85" t="s">
        <v>1870</v>
      </c>
      <c r="AM199" s="79" t="s">
        <v>2002</v>
      </c>
      <c r="AN199" s="79" t="b">
        <v>0</v>
      </c>
      <c r="AO199" s="85" t="s">
        <v>1870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9</v>
      </c>
      <c r="BD199" s="48">
        <v>0</v>
      </c>
      <c r="BE199" s="49">
        <v>0</v>
      </c>
      <c r="BF199" s="48">
        <v>0</v>
      </c>
      <c r="BG199" s="49">
        <v>0</v>
      </c>
      <c r="BH199" s="48">
        <v>0</v>
      </c>
      <c r="BI199" s="49">
        <v>0</v>
      </c>
      <c r="BJ199" s="48">
        <v>18</v>
      </c>
      <c r="BK199" s="49">
        <v>100</v>
      </c>
      <c r="BL199" s="48">
        <v>18</v>
      </c>
    </row>
    <row r="200" spans="1:64" ht="15">
      <c r="A200" s="64" t="s">
        <v>386</v>
      </c>
      <c r="B200" s="64" t="s">
        <v>454</v>
      </c>
      <c r="C200" s="65" t="s">
        <v>5651</v>
      </c>
      <c r="D200" s="66">
        <v>3</v>
      </c>
      <c r="E200" s="67" t="s">
        <v>132</v>
      </c>
      <c r="F200" s="68">
        <v>35</v>
      </c>
      <c r="G200" s="65"/>
      <c r="H200" s="69"/>
      <c r="I200" s="70"/>
      <c r="J200" s="70"/>
      <c r="K200" s="34" t="s">
        <v>65</v>
      </c>
      <c r="L200" s="77">
        <v>200</v>
      </c>
      <c r="M200" s="77"/>
      <c r="N200" s="72"/>
      <c r="O200" s="79" t="s">
        <v>544</v>
      </c>
      <c r="P200" s="81">
        <v>43509.45574074074</v>
      </c>
      <c r="Q200" s="79" t="s">
        <v>595</v>
      </c>
      <c r="R200" s="79"/>
      <c r="S200" s="79"/>
      <c r="T200" s="79" t="s">
        <v>866</v>
      </c>
      <c r="U200" s="79"/>
      <c r="V200" s="83" t="s">
        <v>1145</v>
      </c>
      <c r="W200" s="81">
        <v>43509.45574074074</v>
      </c>
      <c r="X200" s="83" t="s">
        <v>1411</v>
      </c>
      <c r="Y200" s="79"/>
      <c r="Z200" s="79"/>
      <c r="AA200" s="85" t="s">
        <v>1776</v>
      </c>
      <c r="AB200" s="79"/>
      <c r="AC200" s="79" t="b">
        <v>0</v>
      </c>
      <c r="AD200" s="79">
        <v>0</v>
      </c>
      <c r="AE200" s="85" t="s">
        <v>1963</v>
      </c>
      <c r="AF200" s="79" t="b">
        <v>0</v>
      </c>
      <c r="AG200" s="79" t="s">
        <v>1973</v>
      </c>
      <c r="AH200" s="79"/>
      <c r="AI200" s="85" t="s">
        <v>1963</v>
      </c>
      <c r="AJ200" s="79" t="b">
        <v>0</v>
      </c>
      <c r="AK200" s="79">
        <v>6</v>
      </c>
      <c r="AL200" s="85" t="s">
        <v>1874</v>
      </c>
      <c r="AM200" s="79" t="s">
        <v>2002</v>
      </c>
      <c r="AN200" s="79" t="b">
        <v>0</v>
      </c>
      <c r="AO200" s="85" t="s">
        <v>1874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9</v>
      </c>
      <c r="BD200" s="48">
        <v>0</v>
      </c>
      <c r="BE200" s="49">
        <v>0</v>
      </c>
      <c r="BF200" s="48">
        <v>0</v>
      </c>
      <c r="BG200" s="49">
        <v>0</v>
      </c>
      <c r="BH200" s="48">
        <v>0</v>
      </c>
      <c r="BI200" s="49">
        <v>0</v>
      </c>
      <c r="BJ200" s="48">
        <v>22</v>
      </c>
      <c r="BK200" s="49">
        <v>100</v>
      </c>
      <c r="BL200" s="48">
        <v>22</v>
      </c>
    </row>
    <row r="201" spans="1:64" ht="15">
      <c r="A201" s="64" t="s">
        <v>387</v>
      </c>
      <c r="B201" s="64" t="s">
        <v>403</v>
      </c>
      <c r="C201" s="65" t="s">
        <v>5651</v>
      </c>
      <c r="D201" s="66">
        <v>3</v>
      </c>
      <c r="E201" s="67" t="s">
        <v>132</v>
      </c>
      <c r="F201" s="68">
        <v>35</v>
      </c>
      <c r="G201" s="65"/>
      <c r="H201" s="69"/>
      <c r="I201" s="70"/>
      <c r="J201" s="70"/>
      <c r="K201" s="34" t="s">
        <v>65</v>
      </c>
      <c r="L201" s="77">
        <v>201</v>
      </c>
      <c r="M201" s="77"/>
      <c r="N201" s="72"/>
      <c r="O201" s="79" t="s">
        <v>544</v>
      </c>
      <c r="P201" s="81">
        <v>43509.63890046296</v>
      </c>
      <c r="Q201" s="79" t="s">
        <v>603</v>
      </c>
      <c r="R201" s="79"/>
      <c r="S201" s="79"/>
      <c r="T201" s="79" t="s">
        <v>833</v>
      </c>
      <c r="U201" s="83" t="s">
        <v>935</v>
      </c>
      <c r="V201" s="83" t="s">
        <v>935</v>
      </c>
      <c r="W201" s="81">
        <v>43509.63890046296</v>
      </c>
      <c r="X201" s="83" t="s">
        <v>1412</v>
      </c>
      <c r="Y201" s="79"/>
      <c r="Z201" s="79"/>
      <c r="AA201" s="85" t="s">
        <v>1777</v>
      </c>
      <c r="AB201" s="79"/>
      <c r="AC201" s="79" t="b">
        <v>0</v>
      </c>
      <c r="AD201" s="79">
        <v>0</v>
      </c>
      <c r="AE201" s="85" t="s">
        <v>1963</v>
      </c>
      <c r="AF201" s="79" t="b">
        <v>0</v>
      </c>
      <c r="AG201" s="79" t="s">
        <v>1973</v>
      </c>
      <c r="AH201" s="79"/>
      <c r="AI201" s="85" t="s">
        <v>1963</v>
      </c>
      <c r="AJ201" s="79" t="b">
        <v>0</v>
      </c>
      <c r="AK201" s="79">
        <v>2</v>
      </c>
      <c r="AL201" s="85" t="s">
        <v>1799</v>
      </c>
      <c r="AM201" s="79" t="s">
        <v>2001</v>
      </c>
      <c r="AN201" s="79" t="b">
        <v>0</v>
      </c>
      <c r="AO201" s="85" t="s">
        <v>1799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12</v>
      </c>
      <c r="BC201" s="78" t="str">
        <f>REPLACE(INDEX(GroupVertices[Group],MATCH(Edges[[#This Row],[Vertex 2]],GroupVertices[Vertex],0)),1,1,"")</f>
        <v>12</v>
      </c>
      <c r="BD201" s="48">
        <v>1</v>
      </c>
      <c r="BE201" s="49">
        <v>11.11111111111111</v>
      </c>
      <c r="BF201" s="48">
        <v>0</v>
      </c>
      <c r="BG201" s="49">
        <v>0</v>
      </c>
      <c r="BH201" s="48">
        <v>0</v>
      </c>
      <c r="BI201" s="49">
        <v>0</v>
      </c>
      <c r="BJ201" s="48">
        <v>8</v>
      </c>
      <c r="BK201" s="49">
        <v>88.88888888888889</v>
      </c>
      <c r="BL201" s="48">
        <v>9</v>
      </c>
    </row>
    <row r="202" spans="1:64" ht="15">
      <c r="A202" s="64" t="s">
        <v>388</v>
      </c>
      <c r="B202" s="64" t="s">
        <v>403</v>
      </c>
      <c r="C202" s="65" t="s">
        <v>5651</v>
      </c>
      <c r="D202" s="66">
        <v>3</v>
      </c>
      <c r="E202" s="67" t="s">
        <v>132</v>
      </c>
      <c r="F202" s="68">
        <v>35</v>
      </c>
      <c r="G202" s="65"/>
      <c r="H202" s="69"/>
      <c r="I202" s="70"/>
      <c r="J202" s="70"/>
      <c r="K202" s="34" t="s">
        <v>65</v>
      </c>
      <c r="L202" s="77">
        <v>202</v>
      </c>
      <c r="M202" s="77"/>
      <c r="N202" s="72"/>
      <c r="O202" s="79" t="s">
        <v>544</v>
      </c>
      <c r="P202" s="81">
        <v>43509.643738425926</v>
      </c>
      <c r="Q202" s="79" t="s">
        <v>603</v>
      </c>
      <c r="R202" s="79"/>
      <c r="S202" s="79"/>
      <c r="T202" s="79" t="s">
        <v>833</v>
      </c>
      <c r="U202" s="83" t="s">
        <v>935</v>
      </c>
      <c r="V202" s="83" t="s">
        <v>935</v>
      </c>
      <c r="W202" s="81">
        <v>43509.643738425926</v>
      </c>
      <c r="X202" s="83" t="s">
        <v>1413</v>
      </c>
      <c r="Y202" s="79"/>
      <c r="Z202" s="79"/>
      <c r="AA202" s="85" t="s">
        <v>1778</v>
      </c>
      <c r="AB202" s="79"/>
      <c r="AC202" s="79" t="b">
        <v>0</v>
      </c>
      <c r="AD202" s="79">
        <v>0</v>
      </c>
      <c r="AE202" s="85" t="s">
        <v>1963</v>
      </c>
      <c r="AF202" s="79" t="b">
        <v>0</v>
      </c>
      <c r="AG202" s="79" t="s">
        <v>1973</v>
      </c>
      <c r="AH202" s="79"/>
      <c r="AI202" s="85" t="s">
        <v>1963</v>
      </c>
      <c r="AJ202" s="79" t="b">
        <v>0</v>
      </c>
      <c r="AK202" s="79">
        <v>2</v>
      </c>
      <c r="AL202" s="85" t="s">
        <v>1799</v>
      </c>
      <c r="AM202" s="79" t="s">
        <v>2003</v>
      </c>
      <c r="AN202" s="79" t="b">
        <v>0</v>
      </c>
      <c r="AO202" s="85" t="s">
        <v>1799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12</v>
      </c>
      <c r="BC202" s="78" t="str">
        <f>REPLACE(INDEX(GroupVertices[Group],MATCH(Edges[[#This Row],[Vertex 2]],GroupVertices[Vertex],0)),1,1,"")</f>
        <v>12</v>
      </c>
      <c r="BD202" s="48">
        <v>1</v>
      </c>
      <c r="BE202" s="49">
        <v>11.11111111111111</v>
      </c>
      <c r="BF202" s="48">
        <v>0</v>
      </c>
      <c r="BG202" s="49">
        <v>0</v>
      </c>
      <c r="BH202" s="48">
        <v>0</v>
      </c>
      <c r="BI202" s="49">
        <v>0</v>
      </c>
      <c r="BJ202" s="48">
        <v>8</v>
      </c>
      <c r="BK202" s="49">
        <v>88.88888888888889</v>
      </c>
      <c r="BL202" s="48">
        <v>9</v>
      </c>
    </row>
    <row r="203" spans="1:64" ht="15">
      <c r="A203" s="64" t="s">
        <v>389</v>
      </c>
      <c r="B203" s="64" t="s">
        <v>440</v>
      </c>
      <c r="C203" s="65" t="s">
        <v>5653</v>
      </c>
      <c r="D203" s="66">
        <v>7.666666666666667</v>
      </c>
      <c r="E203" s="67" t="s">
        <v>136</v>
      </c>
      <c r="F203" s="68">
        <v>19.666666666666664</v>
      </c>
      <c r="G203" s="65"/>
      <c r="H203" s="69"/>
      <c r="I203" s="70"/>
      <c r="J203" s="70"/>
      <c r="K203" s="34" t="s">
        <v>65</v>
      </c>
      <c r="L203" s="77">
        <v>203</v>
      </c>
      <c r="M203" s="77"/>
      <c r="N203" s="72"/>
      <c r="O203" s="79" t="s">
        <v>544</v>
      </c>
      <c r="P203" s="81">
        <v>43509.69771990741</v>
      </c>
      <c r="Q203" s="79" t="s">
        <v>604</v>
      </c>
      <c r="R203" s="79"/>
      <c r="S203" s="79"/>
      <c r="T203" s="79" t="s">
        <v>833</v>
      </c>
      <c r="U203" s="79"/>
      <c r="V203" s="83" t="s">
        <v>1146</v>
      </c>
      <c r="W203" s="81">
        <v>43509.69771990741</v>
      </c>
      <c r="X203" s="83" t="s">
        <v>1414</v>
      </c>
      <c r="Y203" s="79"/>
      <c r="Z203" s="79"/>
      <c r="AA203" s="85" t="s">
        <v>1779</v>
      </c>
      <c r="AB203" s="79"/>
      <c r="AC203" s="79" t="b">
        <v>0</v>
      </c>
      <c r="AD203" s="79">
        <v>0</v>
      </c>
      <c r="AE203" s="85" t="s">
        <v>1963</v>
      </c>
      <c r="AF203" s="79" t="b">
        <v>0</v>
      </c>
      <c r="AG203" s="79" t="s">
        <v>1973</v>
      </c>
      <c r="AH203" s="79"/>
      <c r="AI203" s="85" t="s">
        <v>1963</v>
      </c>
      <c r="AJ203" s="79" t="b">
        <v>0</v>
      </c>
      <c r="AK203" s="79">
        <v>1</v>
      </c>
      <c r="AL203" s="85" t="s">
        <v>1849</v>
      </c>
      <c r="AM203" s="79" t="s">
        <v>1999</v>
      </c>
      <c r="AN203" s="79" t="b">
        <v>0</v>
      </c>
      <c r="AO203" s="85" t="s">
        <v>1849</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4</v>
      </c>
      <c r="BC203" s="78" t="str">
        <f>REPLACE(INDEX(GroupVertices[Group],MATCH(Edges[[#This Row],[Vertex 2]],GroupVertices[Vertex],0)),1,1,"")</f>
        <v>4</v>
      </c>
      <c r="BD203" s="48">
        <v>0</v>
      </c>
      <c r="BE203" s="49">
        <v>0</v>
      </c>
      <c r="BF203" s="48">
        <v>0</v>
      </c>
      <c r="BG203" s="49">
        <v>0</v>
      </c>
      <c r="BH203" s="48">
        <v>0</v>
      </c>
      <c r="BI203" s="49">
        <v>0</v>
      </c>
      <c r="BJ203" s="48">
        <v>22</v>
      </c>
      <c r="BK203" s="49">
        <v>100</v>
      </c>
      <c r="BL203" s="48">
        <v>22</v>
      </c>
    </row>
    <row r="204" spans="1:64" ht="15">
      <c r="A204" s="64" t="s">
        <v>389</v>
      </c>
      <c r="B204" s="64" t="s">
        <v>440</v>
      </c>
      <c r="C204" s="65" t="s">
        <v>5653</v>
      </c>
      <c r="D204" s="66">
        <v>7.666666666666667</v>
      </c>
      <c r="E204" s="67" t="s">
        <v>136</v>
      </c>
      <c r="F204" s="68">
        <v>19.666666666666664</v>
      </c>
      <c r="G204" s="65"/>
      <c r="H204" s="69"/>
      <c r="I204" s="70"/>
      <c r="J204" s="70"/>
      <c r="K204" s="34" t="s">
        <v>65</v>
      </c>
      <c r="L204" s="77">
        <v>204</v>
      </c>
      <c r="M204" s="77"/>
      <c r="N204" s="72"/>
      <c r="O204" s="79" t="s">
        <v>544</v>
      </c>
      <c r="P204" s="81">
        <v>43509.69778935185</v>
      </c>
      <c r="Q204" s="79" t="s">
        <v>605</v>
      </c>
      <c r="R204" s="79"/>
      <c r="S204" s="79"/>
      <c r="T204" s="79" t="s">
        <v>833</v>
      </c>
      <c r="U204" s="79"/>
      <c r="V204" s="83" t="s">
        <v>1146</v>
      </c>
      <c r="W204" s="81">
        <v>43509.69778935185</v>
      </c>
      <c r="X204" s="83" t="s">
        <v>1415</v>
      </c>
      <c r="Y204" s="79"/>
      <c r="Z204" s="79"/>
      <c r="AA204" s="85" t="s">
        <v>1780</v>
      </c>
      <c r="AB204" s="79"/>
      <c r="AC204" s="79" t="b">
        <v>0</v>
      </c>
      <c r="AD204" s="79">
        <v>0</v>
      </c>
      <c r="AE204" s="85" t="s">
        <v>1963</v>
      </c>
      <c r="AF204" s="79" t="b">
        <v>0</v>
      </c>
      <c r="AG204" s="79" t="s">
        <v>1973</v>
      </c>
      <c r="AH204" s="79"/>
      <c r="AI204" s="85" t="s">
        <v>1963</v>
      </c>
      <c r="AJ204" s="79" t="b">
        <v>0</v>
      </c>
      <c r="AK204" s="79">
        <v>1</v>
      </c>
      <c r="AL204" s="85" t="s">
        <v>1850</v>
      </c>
      <c r="AM204" s="79" t="s">
        <v>1999</v>
      </c>
      <c r="AN204" s="79" t="b">
        <v>0</v>
      </c>
      <c r="AO204" s="85" t="s">
        <v>1850</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4</v>
      </c>
      <c r="BC204" s="78" t="str">
        <f>REPLACE(INDEX(GroupVertices[Group],MATCH(Edges[[#This Row],[Vertex 2]],GroupVertices[Vertex],0)),1,1,"")</f>
        <v>4</v>
      </c>
      <c r="BD204" s="48">
        <v>0</v>
      </c>
      <c r="BE204" s="49">
        <v>0</v>
      </c>
      <c r="BF204" s="48">
        <v>2</v>
      </c>
      <c r="BG204" s="49">
        <v>8.333333333333334</v>
      </c>
      <c r="BH204" s="48">
        <v>0</v>
      </c>
      <c r="BI204" s="49">
        <v>0</v>
      </c>
      <c r="BJ204" s="48">
        <v>22</v>
      </c>
      <c r="BK204" s="49">
        <v>91.66666666666667</v>
      </c>
      <c r="BL204" s="48">
        <v>24</v>
      </c>
    </row>
    <row r="205" spans="1:64" ht="15">
      <c r="A205" s="64" t="s">
        <v>389</v>
      </c>
      <c r="B205" s="64" t="s">
        <v>440</v>
      </c>
      <c r="C205" s="65" t="s">
        <v>5653</v>
      </c>
      <c r="D205" s="66">
        <v>7.666666666666667</v>
      </c>
      <c r="E205" s="67" t="s">
        <v>136</v>
      </c>
      <c r="F205" s="68">
        <v>19.666666666666664</v>
      </c>
      <c r="G205" s="65"/>
      <c r="H205" s="69"/>
      <c r="I205" s="70"/>
      <c r="J205" s="70"/>
      <c r="K205" s="34" t="s">
        <v>65</v>
      </c>
      <c r="L205" s="77">
        <v>205</v>
      </c>
      <c r="M205" s="77"/>
      <c r="N205" s="72"/>
      <c r="O205" s="79" t="s">
        <v>544</v>
      </c>
      <c r="P205" s="81">
        <v>43509.698796296296</v>
      </c>
      <c r="Q205" s="79" t="s">
        <v>606</v>
      </c>
      <c r="R205" s="79"/>
      <c r="S205" s="79"/>
      <c r="T205" s="79" t="s">
        <v>833</v>
      </c>
      <c r="U205" s="79"/>
      <c r="V205" s="83" t="s">
        <v>1146</v>
      </c>
      <c r="W205" s="81">
        <v>43509.698796296296</v>
      </c>
      <c r="X205" s="83" t="s">
        <v>1416</v>
      </c>
      <c r="Y205" s="79"/>
      <c r="Z205" s="79"/>
      <c r="AA205" s="85" t="s">
        <v>1781</v>
      </c>
      <c r="AB205" s="79"/>
      <c r="AC205" s="79" t="b">
        <v>0</v>
      </c>
      <c r="AD205" s="79">
        <v>0</v>
      </c>
      <c r="AE205" s="85" t="s">
        <v>1963</v>
      </c>
      <c r="AF205" s="79" t="b">
        <v>0</v>
      </c>
      <c r="AG205" s="79" t="s">
        <v>1973</v>
      </c>
      <c r="AH205" s="79"/>
      <c r="AI205" s="85" t="s">
        <v>1963</v>
      </c>
      <c r="AJ205" s="79" t="b">
        <v>0</v>
      </c>
      <c r="AK205" s="79">
        <v>1</v>
      </c>
      <c r="AL205" s="85" t="s">
        <v>1851</v>
      </c>
      <c r="AM205" s="79" t="s">
        <v>1999</v>
      </c>
      <c r="AN205" s="79" t="b">
        <v>0</v>
      </c>
      <c r="AO205" s="85" t="s">
        <v>1851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4</v>
      </c>
      <c r="BC205" s="78" t="str">
        <f>REPLACE(INDEX(GroupVertices[Group],MATCH(Edges[[#This Row],[Vertex 2]],GroupVertices[Vertex],0)),1,1,"")</f>
        <v>4</v>
      </c>
      <c r="BD205" s="48">
        <v>0</v>
      </c>
      <c r="BE205" s="49">
        <v>0</v>
      </c>
      <c r="BF205" s="48">
        <v>0</v>
      </c>
      <c r="BG205" s="49">
        <v>0</v>
      </c>
      <c r="BH205" s="48">
        <v>0</v>
      </c>
      <c r="BI205" s="49">
        <v>0</v>
      </c>
      <c r="BJ205" s="48">
        <v>23</v>
      </c>
      <c r="BK205" s="49">
        <v>100</v>
      </c>
      <c r="BL205" s="48">
        <v>23</v>
      </c>
    </row>
    <row r="206" spans="1:64" ht="15">
      <c r="A206" s="64" t="s">
        <v>390</v>
      </c>
      <c r="B206" s="64" t="s">
        <v>506</v>
      </c>
      <c r="C206" s="65" t="s">
        <v>5651</v>
      </c>
      <c r="D206" s="66">
        <v>3</v>
      </c>
      <c r="E206" s="67" t="s">
        <v>132</v>
      </c>
      <c r="F206" s="68">
        <v>35</v>
      </c>
      <c r="G206" s="65"/>
      <c r="H206" s="69"/>
      <c r="I206" s="70"/>
      <c r="J206" s="70"/>
      <c r="K206" s="34" t="s">
        <v>65</v>
      </c>
      <c r="L206" s="77">
        <v>206</v>
      </c>
      <c r="M206" s="77"/>
      <c r="N206" s="72"/>
      <c r="O206" s="79" t="s">
        <v>544</v>
      </c>
      <c r="P206" s="81">
        <v>43509.73043981481</v>
      </c>
      <c r="Q206" s="79" t="s">
        <v>602</v>
      </c>
      <c r="R206" s="79"/>
      <c r="S206" s="79"/>
      <c r="T206" s="79" t="s">
        <v>873</v>
      </c>
      <c r="U206" s="79"/>
      <c r="V206" s="83" t="s">
        <v>1147</v>
      </c>
      <c r="W206" s="81">
        <v>43509.73043981481</v>
      </c>
      <c r="X206" s="83" t="s">
        <v>1417</v>
      </c>
      <c r="Y206" s="79"/>
      <c r="Z206" s="79"/>
      <c r="AA206" s="85" t="s">
        <v>1782</v>
      </c>
      <c r="AB206" s="79"/>
      <c r="AC206" s="79" t="b">
        <v>0</v>
      </c>
      <c r="AD206" s="79">
        <v>0</v>
      </c>
      <c r="AE206" s="85" t="s">
        <v>1963</v>
      </c>
      <c r="AF206" s="79" t="b">
        <v>0</v>
      </c>
      <c r="AG206" s="79" t="s">
        <v>1973</v>
      </c>
      <c r="AH206" s="79"/>
      <c r="AI206" s="85" t="s">
        <v>1963</v>
      </c>
      <c r="AJ206" s="79" t="b">
        <v>0</v>
      </c>
      <c r="AK206" s="79">
        <v>4</v>
      </c>
      <c r="AL206" s="85" t="s">
        <v>1870</v>
      </c>
      <c r="AM206" s="79" t="s">
        <v>1999</v>
      </c>
      <c r="AN206" s="79" t="b">
        <v>0</v>
      </c>
      <c r="AO206" s="85" t="s">
        <v>1870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9</v>
      </c>
      <c r="BC206" s="78" t="str">
        <f>REPLACE(INDEX(GroupVertices[Group],MATCH(Edges[[#This Row],[Vertex 2]],GroupVertices[Vertex],0)),1,1,"")</f>
        <v>9</v>
      </c>
      <c r="BD206" s="48"/>
      <c r="BE206" s="49"/>
      <c r="BF206" s="48"/>
      <c r="BG206" s="49"/>
      <c r="BH206" s="48"/>
      <c r="BI206" s="49"/>
      <c r="BJ206" s="48"/>
      <c r="BK206" s="49"/>
      <c r="BL206" s="48"/>
    </row>
    <row r="207" spans="1:64" ht="15">
      <c r="A207" s="64" t="s">
        <v>390</v>
      </c>
      <c r="B207" s="64" t="s">
        <v>451</v>
      </c>
      <c r="C207" s="65" t="s">
        <v>5651</v>
      </c>
      <c r="D207" s="66">
        <v>3</v>
      </c>
      <c r="E207" s="67" t="s">
        <v>132</v>
      </c>
      <c r="F207" s="68">
        <v>35</v>
      </c>
      <c r="G207" s="65"/>
      <c r="H207" s="69"/>
      <c r="I207" s="70"/>
      <c r="J207" s="70"/>
      <c r="K207" s="34" t="s">
        <v>65</v>
      </c>
      <c r="L207" s="77">
        <v>207</v>
      </c>
      <c r="M207" s="77"/>
      <c r="N207" s="72"/>
      <c r="O207" s="79" t="s">
        <v>544</v>
      </c>
      <c r="P207" s="81">
        <v>43509.73043981481</v>
      </c>
      <c r="Q207" s="79" t="s">
        <v>602</v>
      </c>
      <c r="R207" s="79"/>
      <c r="S207" s="79"/>
      <c r="T207" s="79" t="s">
        <v>873</v>
      </c>
      <c r="U207" s="79"/>
      <c r="V207" s="83" t="s">
        <v>1147</v>
      </c>
      <c r="W207" s="81">
        <v>43509.73043981481</v>
      </c>
      <c r="X207" s="83" t="s">
        <v>1417</v>
      </c>
      <c r="Y207" s="79"/>
      <c r="Z207" s="79"/>
      <c r="AA207" s="85" t="s">
        <v>1782</v>
      </c>
      <c r="AB207" s="79"/>
      <c r="AC207" s="79" t="b">
        <v>0</v>
      </c>
      <c r="AD207" s="79">
        <v>0</v>
      </c>
      <c r="AE207" s="85" t="s">
        <v>1963</v>
      </c>
      <c r="AF207" s="79" t="b">
        <v>0</v>
      </c>
      <c r="AG207" s="79" t="s">
        <v>1973</v>
      </c>
      <c r="AH207" s="79"/>
      <c r="AI207" s="85" t="s">
        <v>1963</v>
      </c>
      <c r="AJ207" s="79" t="b">
        <v>0</v>
      </c>
      <c r="AK207" s="79">
        <v>4</v>
      </c>
      <c r="AL207" s="85" t="s">
        <v>1870</v>
      </c>
      <c r="AM207" s="79" t="s">
        <v>1999</v>
      </c>
      <c r="AN207" s="79" t="b">
        <v>0</v>
      </c>
      <c r="AO207" s="85" t="s">
        <v>1870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9</v>
      </c>
      <c r="BC207" s="78" t="str">
        <f>REPLACE(INDEX(GroupVertices[Group],MATCH(Edges[[#This Row],[Vertex 2]],GroupVertices[Vertex],0)),1,1,"")</f>
        <v>9</v>
      </c>
      <c r="BD207" s="48">
        <v>0</v>
      </c>
      <c r="BE207" s="49">
        <v>0</v>
      </c>
      <c r="BF207" s="48">
        <v>0</v>
      </c>
      <c r="BG207" s="49">
        <v>0</v>
      </c>
      <c r="BH207" s="48">
        <v>0</v>
      </c>
      <c r="BI207" s="49">
        <v>0</v>
      </c>
      <c r="BJ207" s="48">
        <v>18</v>
      </c>
      <c r="BK207" s="49">
        <v>100</v>
      </c>
      <c r="BL207" s="48">
        <v>18</v>
      </c>
    </row>
    <row r="208" spans="1:64" ht="15">
      <c r="A208" s="64" t="s">
        <v>391</v>
      </c>
      <c r="B208" s="64" t="s">
        <v>506</v>
      </c>
      <c r="C208" s="65" t="s">
        <v>5651</v>
      </c>
      <c r="D208" s="66">
        <v>3</v>
      </c>
      <c r="E208" s="67" t="s">
        <v>132</v>
      </c>
      <c r="F208" s="68">
        <v>35</v>
      </c>
      <c r="G208" s="65"/>
      <c r="H208" s="69"/>
      <c r="I208" s="70"/>
      <c r="J208" s="70"/>
      <c r="K208" s="34" t="s">
        <v>65</v>
      </c>
      <c r="L208" s="77">
        <v>208</v>
      </c>
      <c r="M208" s="77"/>
      <c r="N208" s="72"/>
      <c r="O208" s="79" t="s">
        <v>544</v>
      </c>
      <c r="P208" s="81">
        <v>43509.74118055555</v>
      </c>
      <c r="Q208" s="79" t="s">
        <v>602</v>
      </c>
      <c r="R208" s="79"/>
      <c r="S208" s="79"/>
      <c r="T208" s="79" t="s">
        <v>873</v>
      </c>
      <c r="U208" s="79"/>
      <c r="V208" s="83" t="s">
        <v>1148</v>
      </c>
      <c r="W208" s="81">
        <v>43509.74118055555</v>
      </c>
      <c r="X208" s="83" t="s">
        <v>1418</v>
      </c>
      <c r="Y208" s="79"/>
      <c r="Z208" s="79"/>
      <c r="AA208" s="85" t="s">
        <v>1783</v>
      </c>
      <c r="AB208" s="79"/>
      <c r="AC208" s="79" t="b">
        <v>0</v>
      </c>
      <c r="AD208" s="79">
        <v>0</v>
      </c>
      <c r="AE208" s="85" t="s">
        <v>1963</v>
      </c>
      <c r="AF208" s="79" t="b">
        <v>0</v>
      </c>
      <c r="AG208" s="79" t="s">
        <v>1973</v>
      </c>
      <c r="AH208" s="79"/>
      <c r="AI208" s="85" t="s">
        <v>1963</v>
      </c>
      <c r="AJ208" s="79" t="b">
        <v>0</v>
      </c>
      <c r="AK208" s="79">
        <v>4</v>
      </c>
      <c r="AL208" s="85" t="s">
        <v>1870</v>
      </c>
      <c r="AM208" s="79" t="s">
        <v>1999</v>
      </c>
      <c r="AN208" s="79" t="b">
        <v>0</v>
      </c>
      <c r="AO208" s="85" t="s">
        <v>1870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9</v>
      </c>
      <c r="BD208" s="48"/>
      <c r="BE208" s="49"/>
      <c r="BF208" s="48"/>
      <c r="BG208" s="49"/>
      <c r="BH208" s="48"/>
      <c r="BI208" s="49"/>
      <c r="BJ208" s="48"/>
      <c r="BK208" s="49"/>
      <c r="BL208" s="48"/>
    </row>
    <row r="209" spans="1:64" ht="15">
      <c r="A209" s="64" t="s">
        <v>391</v>
      </c>
      <c r="B209" s="64" t="s">
        <v>451</v>
      </c>
      <c r="C209" s="65" t="s">
        <v>5651</v>
      </c>
      <c r="D209" s="66">
        <v>3</v>
      </c>
      <c r="E209" s="67" t="s">
        <v>132</v>
      </c>
      <c r="F209" s="68">
        <v>35</v>
      </c>
      <c r="G209" s="65"/>
      <c r="H209" s="69"/>
      <c r="I209" s="70"/>
      <c r="J209" s="70"/>
      <c r="K209" s="34" t="s">
        <v>65</v>
      </c>
      <c r="L209" s="77">
        <v>209</v>
      </c>
      <c r="M209" s="77"/>
      <c r="N209" s="72"/>
      <c r="O209" s="79" t="s">
        <v>544</v>
      </c>
      <c r="P209" s="81">
        <v>43509.74118055555</v>
      </c>
      <c r="Q209" s="79" t="s">
        <v>602</v>
      </c>
      <c r="R209" s="79"/>
      <c r="S209" s="79"/>
      <c r="T209" s="79" t="s">
        <v>873</v>
      </c>
      <c r="U209" s="79"/>
      <c r="V209" s="83" t="s">
        <v>1148</v>
      </c>
      <c r="W209" s="81">
        <v>43509.74118055555</v>
      </c>
      <c r="X209" s="83" t="s">
        <v>1418</v>
      </c>
      <c r="Y209" s="79"/>
      <c r="Z209" s="79"/>
      <c r="AA209" s="85" t="s">
        <v>1783</v>
      </c>
      <c r="AB209" s="79"/>
      <c r="AC209" s="79" t="b">
        <v>0</v>
      </c>
      <c r="AD209" s="79">
        <v>0</v>
      </c>
      <c r="AE209" s="85" t="s">
        <v>1963</v>
      </c>
      <c r="AF209" s="79" t="b">
        <v>0</v>
      </c>
      <c r="AG209" s="79" t="s">
        <v>1973</v>
      </c>
      <c r="AH209" s="79"/>
      <c r="AI209" s="85" t="s">
        <v>1963</v>
      </c>
      <c r="AJ209" s="79" t="b">
        <v>0</v>
      </c>
      <c r="AK209" s="79">
        <v>4</v>
      </c>
      <c r="AL209" s="85" t="s">
        <v>1870</v>
      </c>
      <c r="AM209" s="79" t="s">
        <v>1999</v>
      </c>
      <c r="AN209" s="79" t="b">
        <v>0</v>
      </c>
      <c r="AO209" s="85" t="s">
        <v>1870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v>0</v>
      </c>
      <c r="BE209" s="49">
        <v>0</v>
      </c>
      <c r="BF209" s="48">
        <v>0</v>
      </c>
      <c r="BG209" s="49">
        <v>0</v>
      </c>
      <c r="BH209" s="48">
        <v>0</v>
      </c>
      <c r="BI209" s="49">
        <v>0</v>
      </c>
      <c r="BJ209" s="48">
        <v>18</v>
      </c>
      <c r="BK209" s="49">
        <v>100</v>
      </c>
      <c r="BL209" s="48">
        <v>18</v>
      </c>
    </row>
    <row r="210" spans="1:64" ht="15">
      <c r="A210" s="64" t="s">
        <v>392</v>
      </c>
      <c r="B210" s="64" t="s">
        <v>392</v>
      </c>
      <c r="C210" s="65" t="s">
        <v>5651</v>
      </c>
      <c r="D210" s="66">
        <v>3</v>
      </c>
      <c r="E210" s="67" t="s">
        <v>132</v>
      </c>
      <c r="F210" s="68">
        <v>35</v>
      </c>
      <c r="G210" s="65"/>
      <c r="H210" s="69"/>
      <c r="I210" s="70"/>
      <c r="J210" s="70"/>
      <c r="K210" s="34" t="s">
        <v>65</v>
      </c>
      <c r="L210" s="77">
        <v>210</v>
      </c>
      <c r="M210" s="77"/>
      <c r="N210" s="72"/>
      <c r="O210" s="79" t="s">
        <v>176</v>
      </c>
      <c r="P210" s="81">
        <v>43509.76331018518</v>
      </c>
      <c r="Q210" s="79" t="s">
        <v>607</v>
      </c>
      <c r="R210" s="83" t="s">
        <v>766</v>
      </c>
      <c r="S210" s="79" t="s">
        <v>807</v>
      </c>
      <c r="T210" s="79" t="s">
        <v>874</v>
      </c>
      <c r="U210" s="79"/>
      <c r="V210" s="83" t="s">
        <v>1149</v>
      </c>
      <c r="W210" s="81">
        <v>43509.76331018518</v>
      </c>
      <c r="X210" s="83" t="s">
        <v>1419</v>
      </c>
      <c r="Y210" s="79"/>
      <c r="Z210" s="79"/>
      <c r="AA210" s="85" t="s">
        <v>1784</v>
      </c>
      <c r="AB210" s="79"/>
      <c r="AC210" s="79" t="b">
        <v>0</v>
      </c>
      <c r="AD210" s="79">
        <v>0</v>
      </c>
      <c r="AE210" s="85" t="s">
        <v>1963</v>
      </c>
      <c r="AF210" s="79" t="b">
        <v>1</v>
      </c>
      <c r="AG210" s="79" t="s">
        <v>1976</v>
      </c>
      <c r="AH210" s="79"/>
      <c r="AI210" s="85" t="s">
        <v>1988</v>
      </c>
      <c r="AJ210" s="79" t="b">
        <v>0</v>
      </c>
      <c r="AK210" s="79">
        <v>0</v>
      </c>
      <c r="AL210" s="85" t="s">
        <v>1963</v>
      </c>
      <c r="AM210" s="79" t="s">
        <v>2002</v>
      </c>
      <c r="AN210" s="79" t="b">
        <v>0</v>
      </c>
      <c r="AO210" s="85" t="s">
        <v>1784</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0</v>
      </c>
      <c r="BG210" s="49">
        <v>0</v>
      </c>
      <c r="BH210" s="48">
        <v>0</v>
      </c>
      <c r="BI210" s="49">
        <v>0</v>
      </c>
      <c r="BJ210" s="48">
        <v>4</v>
      </c>
      <c r="BK210" s="49">
        <v>100</v>
      </c>
      <c r="BL210" s="48">
        <v>4</v>
      </c>
    </row>
    <row r="211" spans="1:64" ht="15">
      <c r="A211" s="64" t="s">
        <v>393</v>
      </c>
      <c r="B211" s="64" t="s">
        <v>393</v>
      </c>
      <c r="C211" s="65" t="s">
        <v>5651</v>
      </c>
      <c r="D211" s="66">
        <v>3</v>
      </c>
      <c r="E211" s="67" t="s">
        <v>132</v>
      </c>
      <c r="F211" s="68">
        <v>35</v>
      </c>
      <c r="G211" s="65"/>
      <c r="H211" s="69"/>
      <c r="I211" s="70"/>
      <c r="J211" s="70"/>
      <c r="K211" s="34" t="s">
        <v>65</v>
      </c>
      <c r="L211" s="77">
        <v>211</v>
      </c>
      <c r="M211" s="77"/>
      <c r="N211" s="72"/>
      <c r="O211" s="79" t="s">
        <v>176</v>
      </c>
      <c r="P211" s="81">
        <v>43509.78870370371</v>
      </c>
      <c r="Q211" s="79" t="s">
        <v>608</v>
      </c>
      <c r="R211" s="83" t="s">
        <v>767</v>
      </c>
      <c r="S211" s="79" t="s">
        <v>817</v>
      </c>
      <c r="T211" s="79" t="s">
        <v>875</v>
      </c>
      <c r="U211" s="79"/>
      <c r="V211" s="83" t="s">
        <v>1150</v>
      </c>
      <c r="W211" s="81">
        <v>43509.78870370371</v>
      </c>
      <c r="X211" s="83" t="s">
        <v>1420</v>
      </c>
      <c r="Y211" s="79"/>
      <c r="Z211" s="79"/>
      <c r="AA211" s="85" t="s">
        <v>1785</v>
      </c>
      <c r="AB211" s="79"/>
      <c r="AC211" s="79" t="b">
        <v>0</v>
      </c>
      <c r="AD211" s="79">
        <v>1</v>
      </c>
      <c r="AE211" s="85" t="s">
        <v>1963</v>
      </c>
      <c r="AF211" s="79" t="b">
        <v>0</v>
      </c>
      <c r="AG211" s="79" t="s">
        <v>1978</v>
      </c>
      <c r="AH211" s="79"/>
      <c r="AI211" s="85" t="s">
        <v>1963</v>
      </c>
      <c r="AJ211" s="79" t="b">
        <v>0</v>
      </c>
      <c r="AK211" s="79">
        <v>0</v>
      </c>
      <c r="AL211" s="85" t="s">
        <v>1963</v>
      </c>
      <c r="AM211" s="79" t="s">
        <v>2015</v>
      </c>
      <c r="AN211" s="79" t="b">
        <v>0</v>
      </c>
      <c r="AO211" s="85" t="s">
        <v>1785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12</v>
      </c>
      <c r="BK211" s="49">
        <v>100</v>
      </c>
      <c r="BL211" s="48">
        <v>12</v>
      </c>
    </row>
    <row r="212" spans="1:64" ht="15">
      <c r="A212" s="64" t="s">
        <v>394</v>
      </c>
      <c r="B212" s="64" t="s">
        <v>394</v>
      </c>
      <c r="C212" s="65" t="s">
        <v>5651</v>
      </c>
      <c r="D212" s="66">
        <v>3</v>
      </c>
      <c r="E212" s="67" t="s">
        <v>132</v>
      </c>
      <c r="F212" s="68">
        <v>35</v>
      </c>
      <c r="G212" s="65"/>
      <c r="H212" s="69"/>
      <c r="I212" s="70"/>
      <c r="J212" s="70"/>
      <c r="K212" s="34" t="s">
        <v>65</v>
      </c>
      <c r="L212" s="77">
        <v>212</v>
      </c>
      <c r="M212" s="77"/>
      <c r="N212" s="72"/>
      <c r="O212" s="79" t="s">
        <v>176</v>
      </c>
      <c r="P212" s="81">
        <v>41503.785474537035</v>
      </c>
      <c r="Q212" s="79" t="s">
        <v>609</v>
      </c>
      <c r="R212" s="79"/>
      <c r="S212" s="79"/>
      <c r="T212" s="79" t="s">
        <v>876</v>
      </c>
      <c r="U212" s="83" t="s">
        <v>936</v>
      </c>
      <c r="V212" s="83" t="s">
        <v>936</v>
      </c>
      <c r="W212" s="81">
        <v>41503.785474537035</v>
      </c>
      <c r="X212" s="83" t="s">
        <v>1421</v>
      </c>
      <c r="Y212" s="79"/>
      <c r="Z212" s="79"/>
      <c r="AA212" s="85" t="s">
        <v>1786</v>
      </c>
      <c r="AB212" s="79"/>
      <c r="AC212" s="79" t="b">
        <v>0</v>
      </c>
      <c r="AD212" s="79">
        <v>3</v>
      </c>
      <c r="AE212" s="85" t="s">
        <v>1963</v>
      </c>
      <c r="AF212" s="79" t="b">
        <v>0</v>
      </c>
      <c r="AG212" s="79" t="s">
        <v>1973</v>
      </c>
      <c r="AH212" s="79"/>
      <c r="AI212" s="85" t="s">
        <v>1963</v>
      </c>
      <c r="AJ212" s="79" t="b">
        <v>0</v>
      </c>
      <c r="AK212" s="79">
        <v>12</v>
      </c>
      <c r="AL212" s="85" t="s">
        <v>1963</v>
      </c>
      <c r="AM212" s="79" t="s">
        <v>1999</v>
      </c>
      <c r="AN212" s="79" t="b">
        <v>0</v>
      </c>
      <c r="AO212" s="85" t="s">
        <v>1786</v>
      </c>
      <c r="AP212" s="79" t="s">
        <v>2024</v>
      </c>
      <c r="AQ212" s="79">
        <v>0</v>
      </c>
      <c r="AR212" s="79">
        <v>0</v>
      </c>
      <c r="AS212" s="79"/>
      <c r="AT212" s="79"/>
      <c r="AU212" s="79"/>
      <c r="AV212" s="79"/>
      <c r="AW212" s="79"/>
      <c r="AX212" s="79"/>
      <c r="AY212" s="79"/>
      <c r="AZ212" s="79"/>
      <c r="BA212">
        <v>1</v>
      </c>
      <c r="BB212" s="78" t="str">
        <f>REPLACE(INDEX(GroupVertices[Group],MATCH(Edges[[#This Row],[Vertex 1]],GroupVertices[Vertex],0)),1,1,"")</f>
        <v>30</v>
      </c>
      <c r="BC212" s="78" t="str">
        <f>REPLACE(INDEX(GroupVertices[Group],MATCH(Edges[[#This Row],[Vertex 2]],GroupVertices[Vertex],0)),1,1,"")</f>
        <v>30</v>
      </c>
      <c r="BD212" s="48">
        <v>0</v>
      </c>
      <c r="BE212" s="49">
        <v>0</v>
      </c>
      <c r="BF212" s="48">
        <v>0</v>
      </c>
      <c r="BG212" s="49">
        <v>0</v>
      </c>
      <c r="BH212" s="48">
        <v>0</v>
      </c>
      <c r="BI212" s="49">
        <v>0</v>
      </c>
      <c r="BJ212" s="48">
        <v>14</v>
      </c>
      <c r="BK212" s="49">
        <v>100</v>
      </c>
      <c r="BL212" s="48">
        <v>14</v>
      </c>
    </row>
    <row r="213" spans="1:64" ht="15">
      <c r="A213" s="64" t="s">
        <v>395</v>
      </c>
      <c r="B213" s="64" t="s">
        <v>394</v>
      </c>
      <c r="C213" s="65" t="s">
        <v>5651</v>
      </c>
      <c r="D213" s="66">
        <v>3</v>
      </c>
      <c r="E213" s="67" t="s">
        <v>132</v>
      </c>
      <c r="F213" s="68">
        <v>35</v>
      </c>
      <c r="G213" s="65"/>
      <c r="H213" s="69"/>
      <c r="I213" s="70"/>
      <c r="J213" s="70"/>
      <c r="K213" s="34" t="s">
        <v>65</v>
      </c>
      <c r="L213" s="77">
        <v>213</v>
      </c>
      <c r="M213" s="77"/>
      <c r="N213" s="72"/>
      <c r="O213" s="79" t="s">
        <v>544</v>
      </c>
      <c r="P213" s="81">
        <v>43509.84789351852</v>
      </c>
      <c r="Q213" s="79" t="s">
        <v>610</v>
      </c>
      <c r="R213" s="79"/>
      <c r="S213" s="79"/>
      <c r="T213" s="79" t="s">
        <v>876</v>
      </c>
      <c r="U213" s="79"/>
      <c r="V213" s="83" t="s">
        <v>1151</v>
      </c>
      <c r="W213" s="81">
        <v>43509.84789351852</v>
      </c>
      <c r="X213" s="83" t="s">
        <v>1422</v>
      </c>
      <c r="Y213" s="79"/>
      <c r="Z213" s="79"/>
      <c r="AA213" s="85" t="s">
        <v>1787</v>
      </c>
      <c r="AB213" s="79"/>
      <c r="AC213" s="79" t="b">
        <v>0</v>
      </c>
      <c r="AD213" s="79">
        <v>0</v>
      </c>
      <c r="AE213" s="85" t="s">
        <v>1963</v>
      </c>
      <c r="AF213" s="79" t="b">
        <v>0</v>
      </c>
      <c r="AG213" s="79" t="s">
        <v>1973</v>
      </c>
      <c r="AH213" s="79"/>
      <c r="AI213" s="85" t="s">
        <v>1963</v>
      </c>
      <c r="AJ213" s="79" t="b">
        <v>0</v>
      </c>
      <c r="AK213" s="79">
        <v>12</v>
      </c>
      <c r="AL213" s="85" t="s">
        <v>1786</v>
      </c>
      <c r="AM213" s="79" t="s">
        <v>2001</v>
      </c>
      <c r="AN213" s="79" t="b">
        <v>0</v>
      </c>
      <c r="AO213" s="85" t="s">
        <v>1786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30</v>
      </c>
      <c r="BC213" s="78" t="str">
        <f>REPLACE(INDEX(GroupVertices[Group],MATCH(Edges[[#This Row],[Vertex 2]],GroupVertices[Vertex],0)),1,1,"")</f>
        <v>30</v>
      </c>
      <c r="BD213" s="48">
        <v>0</v>
      </c>
      <c r="BE213" s="49">
        <v>0</v>
      </c>
      <c r="BF213" s="48">
        <v>0</v>
      </c>
      <c r="BG213" s="49">
        <v>0</v>
      </c>
      <c r="BH213" s="48">
        <v>0</v>
      </c>
      <c r="BI213" s="49">
        <v>0</v>
      </c>
      <c r="BJ213" s="48">
        <v>16</v>
      </c>
      <c r="BK213" s="49">
        <v>100</v>
      </c>
      <c r="BL213" s="48">
        <v>16</v>
      </c>
    </row>
    <row r="214" spans="1:64" ht="15">
      <c r="A214" s="64" t="s">
        <v>396</v>
      </c>
      <c r="B214" s="64" t="s">
        <v>396</v>
      </c>
      <c r="C214" s="65" t="s">
        <v>5651</v>
      </c>
      <c r="D214" s="66">
        <v>3</v>
      </c>
      <c r="E214" s="67" t="s">
        <v>132</v>
      </c>
      <c r="F214" s="68">
        <v>35</v>
      </c>
      <c r="G214" s="65"/>
      <c r="H214" s="69"/>
      <c r="I214" s="70"/>
      <c r="J214" s="70"/>
      <c r="K214" s="34" t="s">
        <v>65</v>
      </c>
      <c r="L214" s="77">
        <v>214</v>
      </c>
      <c r="M214" s="77"/>
      <c r="N214" s="72"/>
      <c r="O214" s="79" t="s">
        <v>176</v>
      </c>
      <c r="P214" s="81">
        <v>43509.85271990741</v>
      </c>
      <c r="Q214" s="79" t="s">
        <v>611</v>
      </c>
      <c r="R214" s="79"/>
      <c r="S214" s="79"/>
      <c r="T214" s="79" t="s">
        <v>833</v>
      </c>
      <c r="U214" s="79"/>
      <c r="V214" s="83" t="s">
        <v>1152</v>
      </c>
      <c r="W214" s="81">
        <v>43509.85271990741</v>
      </c>
      <c r="X214" s="83" t="s">
        <v>1423</v>
      </c>
      <c r="Y214" s="79"/>
      <c r="Z214" s="79"/>
      <c r="AA214" s="85" t="s">
        <v>1788</v>
      </c>
      <c r="AB214" s="79"/>
      <c r="AC214" s="79" t="b">
        <v>0</v>
      </c>
      <c r="AD214" s="79">
        <v>2</v>
      </c>
      <c r="AE214" s="85" t="s">
        <v>1963</v>
      </c>
      <c r="AF214" s="79" t="b">
        <v>0</v>
      </c>
      <c r="AG214" s="79" t="s">
        <v>1973</v>
      </c>
      <c r="AH214" s="79"/>
      <c r="AI214" s="85" t="s">
        <v>1963</v>
      </c>
      <c r="AJ214" s="79" t="b">
        <v>0</v>
      </c>
      <c r="AK214" s="79">
        <v>1</v>
      </c>
      <c r="AL214" s="85" t="s">
        <v>1963</v>
      </c>
      <c r="AM214" s="79" t="s">
        <v>2003</v>
      </c>
      <c r="AN214" s="79" t="b">
        <v>0</v>
      </c>
      <c r="AO214" s="85" t="s">
        <v>1788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29</v>
      </c>
      <c r="BC214" s="78" t="str">
        <f>REPLACE(INDEX(GroupVertices[Group],MATCH(Edges[[#This Row],[Vertex 2]],GroupVertices[Vertex],0)),1,1,"")</f>
        <v>29</v>
      </c>
      <c r="BD214" s="48">
        <v>0</v>
      </c>
      <c r="BE214" s="49">
        <v>0</v>
      </c>
      <c r="BF214" s="48">
        <v>0</v>
      </c>
      <c r="BG214" s="49">
        <v>0</v>
      </c>
      <c r="BH214" s="48">
        <v>0</v>
      </c>
      <c r="BI214" s="49">
        <v>0</v>
      </c>
      <c r="BJ214" s="48">
        <v>19</v>
      </c>
      <c r="BK214" s="49">
        <v>100</v>
      </c>
      <c r="BL214" s="48">
        <v>19</v>
      </c>
    </row>
    <row r="215" spans="1:64" ht="15">
      <c r="A215" s="64" t="s">
        <v>397</v>
      </c>
      <c r="B215" s="64" t="s">
        <v>396</v>
      </c>
      <c r="C215" s="65" t="s">
        <v>5651</v>
      </c>
      <c r="D215" s="66">
        <v>3</v>
      </c>
      <c r="E215" s="67" t="s">
        <v>132</v>
      </c>
      <c r="F215" s="68">
        <v>35</v>
      </c>
      <c r="G215" s="65"/>
      <c r="H215" s="69"/>
      <c r="I215" s="70"/>
      <c r="J215" s="70"/>
      <c r="K215" s="34" t="s">
        <v>65</v>
      </c>
      <c r="L215" s="77">
        <v>215</v>
      </c>
      <c r="M215" s="77"/>
      <c r="N215" s="72"/>
      <c r="O215" s="79" t="s">
        <v>544</v>
      </c>
      <c r="P215" s="81">
        <v>43509.855891203704</v>
      </c>
      <c r="Q215" s="79" t="s">
        <v>612</v>
      </c>
      <c r="R215" s="79"/>
      <c r="S215" s="79"/>
      <c r="T215" s="79" t="s">
        <v>833</v>
      </c>
      <c r="U215" s="79"/>
      <c r="V215" s="83" t="s">
        <v>1153</v>
      </c>
      <c r="W215" s="81">
        <v>43509.855891203704</v>
      </c>
      <c r="X215" s="83" t="s">
        <v>1424</v>
      </c>
      <c r="Y215" s="79"/>
      <c r="Z215" s="79"/>
      <c r="AA215" s="85" t="s">
        <v>1789</v>
      </c>
      <c r="AB215" s="79"/>
      <c r="AC215" s="79" t="b">
        <v>0</v>
      </c>
      <c r="AD215" s="79">
        <v>0</v>
      </c>
      <c r="AE215" s="85" t="s">
        <v>1963</v>
      </c>
      <c r="AF215" s="79" t="b">
        <v>0</v>
      </c>
      <c r="AG215" s="79" t="s">
        <v>1973</v>
      </c>
      <c r="AH215" s="79"/>
      <c r="AI215" s="85" t="s">
        <v>1963</v>
      </c>
      <c r="AJ215" s="79" t="b">
        <v>0</v>
      </c>
      <c r="AK215" s="79">
        <v>1</v>
      </c>
      <c r="AL215" s="85" t="s">
        <v>1788</v>
      </c>
      <c r="AM215" s="79" t="s">
        <v>2003</v>
      </c>
      <c r="AN215" s="79" t="b">
        <v>0</v>
      </c>
      <c r="AO215" s="85" t="s">
        <v>1788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29</v>
      </c>
      <c r="BC215" s="78" t="str">
        <f>REPLACE(INDEX(GroupVertices[Group],MATCH(Edges[[#This Row],[Vertex 2]],GroupVertices[Vertex],0)),1,1,"")</f>
        <v>29</v>
      </c>
      <c r="BD215" s="48">
        <v>0</v>
      </c>
      <c r="BE215" s="49">
        <v>0</v>
      </c>
      <c r="BF215" s="48">
        <v>0</v>
      </c>
      <c r="BG215" s="49">
        <v>0</v>
      </c>
      <c r="BH215" s="48">
        <v>0</v>
      </c>
      <c r="BI215" s="49">
        <v>0</v>
      </c>
      <c r="BJ215" s="48">
        <v>21</v>
      </c>
      <c r="BK215" s="49">
        <v>100</v>
      </c>
      <c r="BL215" s="48">
        <v>21</v>
      </c>
    </row>
    <row r="216" spans="1:64" ht="15">
      <c r="A216" s="64" t="s">
        <v>398</v>
      </c>
      <c r="B216" s="64" t="s">
        <v>403</v>
      </c>
      <c r="C216" s="65" t="s">
        <v>5651</v>
      </c>
      <c r="D216" s="66">
        <v>3</v>
      </c>
      <c r="E216" s="67" t="s">
        <v>132</v>
      </c>
      <c r="F216" s="68">
        <v>35</v>
      </c>
      <c r="G216" s="65"/>
      <c r="H216" s="69"/>
      <c r="I216" s="70"/>
      <c r="J216" s="70"/>
      <c r="K216" s="34" t="s">
        <v>65</v>
      </c>
      <c r="L216" s="77">
        <v>216</v>
      </c>
      <c r="M216" s="77"/>
      <c r="N216" s="72"/>
      <c r="O216" s="79" t="s">
        <v>544</v>
      </c>
      <c r="P216" s="81">
        <v>43509.882789351854</v>
      </c>
      <c r="Q216" s="79" t="s">
        <v>613</v>
      </c>
      <c r="R216" s="79"/>
      <c r="S216" s="79"/>
      <c r="T216" s="79"/>
      <c r="U216" s="79"/>
      <c r="V216" s="83" t="s">
        <v>1154</v>
      </c>
      <c r="W216" s="81">
        <v>43509.882789351854</v>
      </c>
      <c r="X216" s="83" t="s">
        <v>1425</v>
      </c>
      <c r="Y216" s="79"/>
      <c r="Z216" s="79"/>
      <c r="AA216" s="85" t="s">
        <v>1790</v>
      </c>
      <c r="AB216" s="79"/>
      <c r="AC216" s="79" t="b">
        <v>0</v>
      </c>
      <c r="AD216" s="79">
        <v>0</v>
      </c>
      <c r="AE216" s="85" t="s">
        <v>1963</v>
      </c>
      <c r="AF216" s="79" t="b">
        <v>0</v>
      </c>
      <c r="AG216" s="79" t="s">
        <v>1973</v>
      </c>
      <c r="AH216" s="79"/>
      <c r="AI216" s="85" t="s">
        <v>1963</v>
      </c>
      <c r="AJ216" s="79" t="b">
        <v>0</v>
      </c>
      <c r="AK216" s="79">
        <v>3</v>
      </c>
      <c r="AL216" s="85" t="s">
        <v>1795</v>
      </c>
      <c r="AM216" s="79" t="s">
        <v>2002</v>
      </c>
      <c r="AN216" s="79" t="b">
        <v>0</v>
      </c>
      <c r="AO216" s="85" t="s">
        <v>1795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12</v>
      </c>
      <c r="BC216" s="78" t="str">
        <f>REPLACE(INDEX(GroupVertices[Group],MATCH(Edges[[#This Row],[Vertex 2]],GroupVertices[Vertex],0)),1,1,"")</f>
        <v>12</v>
      </c>
      <c r="BD216" s="48">
        <v>0</v>
      </c>
      <c r="BE216" s="49">
        <v>0</v>
      </c>
      <c r="BF216" s="48">
        <v>0</v>
      </c>
      <c r="BG216" s="49">
        <v>0</v>
      </c>
      <c r="BH216" s="48">
        <v>0</v>
      </c>
      <c r="BI216" s="49">
        <v>0</v>
      </c>
      <c r="BJ216" s="48">
        <v>25</v>
      </c>
      <c r="BK216" s="49">
        <v>100</v>
      </c>
      <c r="BL216" s="48">
        <v>25</v>
      </c>
    </row>
    <row r="217" spans="1:64" ht="15">
      <c r="A217" s="64" t="s">
        <v>399</v>
      </c>
      <c r="B217" s="64" t="s">
        <v>485</v>
      </c>
      <c r="C217" s="65" t="s">
        <v>5651</v>
      </c>
      <c r="D217" s="66">
        <v>3</v>
      </c>
      <c r="E217" s="67" t="s">
        <v>132</v>
      </c>
      <c r="F217" s="68">
        <v>35</v>
      </c>
      <c r="G217" s="65"/>
      <c r="H217" s="69"/>
      <c r="I217" s="70"/>
      <c r="J217" s="70"/>
      <c r="K217" s="34" t="s">
        <v>65</v>
      </c>
      <c r="L217" s="77">
        <v>217</v>
      </c>
      <c r="M217" s="77"/>
      <c r="N217" s="72"/>
      <c r="O217" s="79" t="s">
        <v>544</v>
      </c>
      <c r="P217" s="81">
        <v>43509.89030092592</v>
      </c>
      <c r="Q217" s="79" t="s">
        <v>614</v>
      </c>
      <c r="R217" s="79"/>
      <c r="S217" s="79"/>
      <c r="T217" s="79" t="s">
        <v>877</v>
      </c>
      <c r="U217" s="79"/>
      <c r="V217" s="83" t="s">
        <v>1155</v>
      </c>
      <c r="W217" s="81">
        <v>43509.89030092592</v>
      </c>
      <c r="X217" s="83" t="s">
        <v>1426</v>
      </c>
      <c r="Y217" s="79"/>
      <c r="Z217" s="79"/>
      <c r="AA217" s="85" t="s">
        <v>1791</v>
      </c>
      <c r="AB217" s="79"/>
      <c r="AC217" s="79" t="b">
        <v>0</v>
      </c>
      <c r="AD217" s="79">
        <v>0</v>
      </c>
      <c r="AE217" s="85" t="s">
        <v>1963</v>
      </c>
      <c r="AF217" s="79" t="b">
        <v>0</v>
      </c>
      <c r="AG217" s="79" t="s">
        <v>1973</v>
      </c>
      <c r="AH217" s="79"/>
      <c r="AI217" s="85" t="s">
        <v>1963</v>
      </c>
      <c r="AJ217" s="79" t="b">
        <v>0</v>
      </c>
      <c r="AK217" s="79">
        <v>2</v>
      </c>
      <c r="AL217" s="85" t="s">
        <v>1950</v>
      </c>
      <c r="AM217" s="79" t="s">
        <v>2011</v>
      </c>
      <c r="AN217" s="79" t="b">
        <v>0</v>
      </c>
      <c r="AO217" s="85" t="s">
        <v>1950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11</v>
      </c>
      <c r="BC217" s="78" t="str">
        <f>REPLACE(INDEX(GroupVertices[Group],MATCH(Edges[[#This Row],[Vertex 2]],GroupVertices[Vertex],0)),1,1,"")</f>
        <v>11</v>
      </c>
      <c r="BD217" s="48">
        <v>0</v>
      </c>
      <c r="BE217" s="49">
        <v>0</v>
      </c>
      <c r="BF217" s="48">
        <v>0</v>
      </c>
      <c r="BG217" s="49">
        <v>0</v>
      </c>
      <c r="BH217" s="48">
        <v>0</v>
      </c>
      <c r="BI217" s="49">
        <v>0</v>
      </c>
      <c r="BJ217" s="48">
        <v>19</v>
      </c>
      <c r="BK217" s="49">
        <v>100</v>
      </c>
      <c r="BL217" s="48">
        <v>19</v>
      </c>
    </row>
    <row r="218" spans="1:64" ht="15">
      <c r="A218" s="64" t="s">
        <v>400</v>
      </c>
      <c r="B218" s="64" t="s">
        <v>403</v>
      </c>
      <c r="C218" s="65" t="s">
        <v>5651</v>
      </c>
      <c r="D218" s="66">
        <v>3</v>
      </c>
      <c r="E218" s="67" t="s">
        <v>132</v>
      </c>
      <c r="F218" s="68">
        <v>35</v>
      </c>
      <c r="G218" s="65"/>
      <c r="H218" s="69"/>
      <c r="I218" s="70"/>
      <c r="J218" s="70"/>
      <c r="K218" s="34" t="s">
        <v>65</v>
      </c>
      <c r="L218" s="77">
        <v>218</v>
      </c>
      <c r="M218" s="77"/>
      <c r="N218" s="72"/>
      <c r="O218" s="79" t="s">
        <v>544</v>
      </c>
      <c r="P218" s="81">
        <v>43509.909050925926</v>
      </c>
      <c r="Q218" s="79" t="s">
        <v>615</v>
      </c>
      <c r="R218" s="79"/>
      <c r="S218" s="79"/>
      <c r="T218" s="79" t="s">
        <v>833</v>
      </c>
      <c r="U218" s="83" t="s">
        <v>937</v>
      </c>
      <c r="V218" s="83" t="s">
        <v>937</v>
      </c>
      <c r="W218" s="81">
        <v>43509.909050925926</v>
      </c>
      <c r="X218" s="83" t="s">
        <v>1427</v>
      </c>
      <c r="Y218" s="79"/>
      <c r="Z218" s="79"/>
      <c r="AA218" s="85" t="s">
        <v>1792</v>
      </c>
      <c r="AB218" s="79"/>
      <c r="AC218" s="79" t="b">
        <v>0</v>
      </c>
      <c r="AD218" s="79">
        <v>0</v>
      </c>
      <c r="AE218" s="85" t="s">
        <v>1963</v>
      </c>
      <c r="AF218" s="79" t="b">
        <v>0</v>
      </c>
      <c r="AG218" s="79" t="s">
        <v>1973</v>
      </c>
      <c r="AH218" s="79"/>
      <c r="AI218" s="85" t="s">
        <v>1963</v>
      </c>
      <c r="AJ218" s="79" t="b">
        <v>0</v>
      </c>
      <c r="AK218" s="79">
        <v>2</v>
      </c>
      <c r="AL218" s="85" t="s">
        <v>1805</v>
      </c>
      <c r="AM218" s="79" t="s">
        <v>2002</v>
      </c>
      <c r="AN218" s="79" t="b">
        <v>0</v>
      </c>
      <c r="AO218" s="85" t="s">
        <v>1805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12</v>
      </c>
      <c r="BC218" s="78" t="str">
        <f>REPLACE(INDEX(GroupVertices[Group],MATCH(Edges[[#This Row],[Vertex 2]],GroupVertices[Vertex],0)),1,1,"")</f>
        <v>12</v>
      </c>
      <c r="BD218" s="48">
        <v>1</v>
      </c>
      <c r="BE218" s="49">
        <v>6.666666666666667</v>
      </c>
      <c r="BF218" s="48">
        <v>1</v>
      </c>
      <c r="BG218" s="49">
        <v>6.666666666666667</v>
      </c>
      <c r="BH218" s="48">
        <v>0</v>
      </c>
      <c r="BI218" s="49">
        <v>0</v>
      </c>
      <c r="BJ218" s="48">
        <v>13</v>
      </c>
      <c r="BK218" s="49">
        <v>86.66666666666667</v>
      </c>
      <c r="BL218" s="48">
        <v>15</v>
      </c>
    </row>
    <row r="219" spans="1:64" ht="15">
      <c r="A219" s="64" t="s">
        <v>401</v>
      </c>
      <c r="B219" s="64" t="s">
        <v>401</v>
      </c>
      <c r="C219" s="65" t="s">
        <v>5651</v>
      </c>
      <c r="D219" s="66">
        <v>3</v>
      </c>
      <c r="E219" s="67" t="s">
        <v>132</v>
      </c>
      <c r="F219" s="68">
        <v>35</v>
      </c>
      <c r="G219" s="65"/>
      <c r="H219" s="69"/>
      <c r="I219" s="70"/>
      <c r="J219" s="70"/>
      <c r="K219" s="34" t="s">
        <v>65</v>
      </c>
      <c r="L219" s="77">
        <v>219</v>
      </c>
      <c r="M219" s="77"/>
      <c r="N219" s="72"/>
      <c r="O219" s="79" t="s">
        <v>176</v>
      </c>
      <c r="P219" s="81">
        <v>43509.9121875</v>
      </c>
      <c r="Q219" s="79" t="s">
        <v>616</v>
      </c>
      <c r="R219" s="79"/>
      <c r="S219" s="79"/>
      <c r="T219" s="79" t="s">
        <v>878</v>
      </c>
      <c r="U219" s="79"/>
      <c r="V219" s="83" t="s">
        <v>1156</v>
      </c>
      <c r="W219" s="81">
        <v>43509.9121875</v>
      </c>
      <c r="X219" s="83" t="s">
        <v>1428</v>
      </c>
      <c r="Y219" s="79"/>
      <c r="Z219" s="79"/>
      <c r="AA219" s="85" t="s">
        <v>1793</v>
      </c>
      <c r="AB219" s="79"/>
      <c r="AC219" s="79" t="b">
        <v>0</v>
      </c>
      <c r="AD219" s="79">
        <v>4</v>
      </c>
      <c r="AE219" s="85" t="s">
        <v>1963</v>
      </c>
      <c r="AF219" s="79" t="b">
        <v>0</v>
      </c>
      <c r="AG219" s="79" t="s">
        <v>1973</v>
      </c>
      <c r="AH219" s="79"/>
      <c r="AI219" s="85" t="s">
        <v>1963</v>
      </c>
      <c r="AJ219" s="79" t="b">
        <v>0</v>
      </c>
      <c r="AK219" s="79">
        <v>0</v>
      </c>
      <c r="AL219" s="85" t="s">
        <v>1963</v>
      </c>
      <c r="AM219" s="79" t="s">
        <v>2002</v>
      </c>
      <c r="AN219" s="79" t="b">
        <v>0</v>
      </c>
      <c r="AO219" s="85" t="s">
        <v>1793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1</v>
      </c>
      <c r="BE219" s="49">
        <v>6.25</v>
      </c>
      <c r="BF219" s="48">
        <v>0</v>
      </c>
      <c r="BG219" s="49">
        <v>0</v>
      </c>
      <c r="BH219" s="48">
        <v>0</v>
      </c>
      <c r="BI219" s="49">
        <v>0</v>
      </c>
      <c r="BJ219" s="48">
        <v>15</v>
      </c>
      <c r="BK219" s="49">
        <v>93.75</v>
      </c>
      <c r="BL219" s="48">
        <v>16</v>
      </c>
    </row>
    <row r="220" spans="1:64" ht="15">
      <c r="A220" s="64" t="s">
        <v>402</v>
      </c>
      <c r="B220" s="64" t="s">
        <v>485</v>
      </c>
      <c r="C220" s="65" t="s">
        <v>5651</v>
      </c>
      <c r="D220" s="66">
        <v>3</v>
      </c>
      <c r="E220" s="67" t="s">
        <v>132</v>
      </c>
      <c r="F220" s="68">
        <v>35</v>
      </c>
      <c r="G220" s="65"/>
      <c r="H220" s="69"/>
      <c r="I220" s="70"/>
      <c r="J220" s="70"/>
      <c r="K220" s="34" t="s">
        <v>65</v>
      </c>
      <c r="L220" s="77">
        <v>220</v>
      </c>
      <c r="M220" s="77"/>
      <c r="N220" s="72"/>
      <c r="O220" s="79" t="s">
        <v>544</v>
      </c>
      <c r="P220" s="81">
        <v>43509.96145833333</v>
      </c>
      <c r="Q220" s="79" t="s">
        <v>614</v>
      </c>
      <c r="R220" s="79"/>
      <c r="S220" s="79"/>
      <c r="T220" s="79" t="s">
        <v>877</v>
      </c>
      <c r="U220" s="79"/>
      <c r="V220" s="83" t="s">
        <v>1157</v>
      </c>
      <c r="W220" s="81">
        <v>43509.96145833333</v>
      </c>
      <c r="X220" s="83" t="s">
        <v>1429</v>
      </c>
      <c r="Y220" s="79"/>
      <c r="Z220" s="79"/>
      <c r="AA220" s="85" t="s">
        <v>1794</v>
      </c>
      <c r="AB220" s="79"/>
      <c r="AC220" s="79" t="b">
        <v>0</v>
      </c>
      <c r="AD220" s="79">
        <v>0</v>
      </c>
      <c r="AE220" s="85" t="s">
        <v>1963</v>
      </c>
      <c r="AF220" s="79" t="b">
        <v>0</v>
      </c>
      <c r="AG220" s="79" t="s">
        <v>1973</v>
      </c>
      <c r="AH220" s="79"/>
      <c r="AI220" s="85" t="s">
        <v>1963</v>
      </c>
      <c r="AJ220" s="79" t="b">
        <v>0</v>
      </c>
      <c r="AK220" s="79">
        <v>2</v>
      </c>
      <c r="AL220" s="85" t="s">
        <v>1950</v>
      </c>
      <c r="AM220" s="79" t="s">
        <v>1999</v>
      </c>
      <c r="AN220" s="79" t="b">
        <v>0</v>
      </c>
      <c r="AO220" s="85" t="s">
        <v>1950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11</v>
      </c>
      <c r="BC220" s="78" t="str">
        <f>REPLACE(INDEX(GroupVertices[Group],MATCH(Edges[[#This Row],[Vertex 2]],GroupVertices[Vertex],0)),1,1,"")</f>
        <v>11</v>
      </c>
      <c r="BD220" s="48">
        <v>0</v>
      </c>
      <c r="BE220" s="49">
        <v>0</v>
      </c>
      <c r="BF220" s="48">
        <v>0</v>
      </c>
      <c r="BG220" s="49">
        <v>0</v>
      </c>
      <c r="BH220" s="48">
        <v>0</v>
      </c>
      <c r="BI220" s="49">
        <v>0</v>
      </c>
      <c r="BJ220" s="48">
        <v>19</v>
      </c>
      <c r="BK220" s="49">
        <v>100</v>
      </c>
      <c r="BL220" s="48">
        <v>19</v>
      </c>
    </row>
    <row r="221" spans="1:64" ht="15">
      <c r="A221" s="64" t="s">
        <v>403</v>
      </c>
      <c r="B221" s="64" t="s">
        <v>507</v>
      </c>
      <c r="C221" s="65" t="s">
        <v>5651</v>
      </c>
      <c r="D221" s="66">
        <v>3</v>
      </c>
      <c r="E221" s="67" t="s">
        <v>132</v>
      </c>
      <c r="F221" s="68">
        <v>35</v>
      </c>
      <c r="G221" s="65"/>
      <c r="H221" s="69"/>
      <c r="I221" s="70"/>
      <c r="J221" s="70"/>
      <c r="K221" s="34" t="s">
        <v>65</v>
      </c>
      <c r="L221" s="77">
        <v>221</v>
      </c>
      <c r="M221" s="77"/>
      <c r="N221" s="72"/>
      <c r="O221" s="79" t="s">
        <v>544</v>
      </c>
      <c r="P221" s="81">
        <v>43509.6847337963</v>
      </c>
      <c r="Q221" s="79" t="s">
        <v>617</v>
      </c>
      <c r="R221" s="79"/>
      <c r="S221" s="79"/>
      <c r="T221" s="79" t="s">
        <v>833</v>
      </c>
      <c r="U221" s="83" t="s">
        <v>938</v>
      </c>
      <c r="V221" s="83" t="s">
        <v>938</v>
      </c>
      <c r="W221" s="81">
        <v>43509.6847337963</v>
      </c>
      <c r="X221" s="83" t="s">
        <v>1430</v>
      </c>
      <c r="Y221" s="79"/>
      <c r="Z221" s="79"/>
      <c r="AA221" s="85" t="s">
        <v>1795</v>
      </c>
      <c r="AB221" s="79"/>
      <c r="AC221" s="79" t="b">
        <v>0</v>
      </c>
      <c r="AD221" s="79">
        <v>82</v>
      </c>
      <c r="AE221" s="85" t="s">
        <v>1963</v>
      </c>
      <c r="AF221" s="79" t="b">
        <v>0</v>
      </c>
      <c r="AG221" s="79" t="s">
        <v>1973</v>
      </c>
      <c r="AH221" s="79"/>
      <c r="AI221" s="85" t="s">
        <v>1963</v>
      </c>
      <c r="AJ221" s="79" t="b">
        <v>0</v>
      </c>
      <c r="AK221" s="79">
        <v>3</v>
      </c>
      <c r="AL221" s="85" t="s">
        <v>1963</v>
      </c>
      <c r="AM221" s="79" t="s">
        <v>1999</v>
      </c>
      <c r="AN221" s="79" t="b">
        <v>0</v>
      </c>
      <c r="AO221" s="85" t="s">
        <v>1795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12</v>
      </c>
      <c r="BC221" s="78" t="str">
        <f>REPLACE(INDEX(GroupVertices[Group],MATCH(Edges[[#This Row],[Vertex 2]],GroupVertices[Vertex],0)),1,1,"")</f>
        <v>12</v>
      </c>
      <c r="BD221" s="48">
        <v>1</v>
      </c>
      <c r="BE221" s="49">
        <v>2.9411764705882355</v>
      </c>
      <c r="BF221" s="48">
        <v>0</v>
      </c>
      <c r="BG221" s="49">
        <v>0</v>
      </c>
      <c r="BH221" s="48">
        <v>0</v>
      </c>
      <c r="BI221" s="49">
        <v>0</v>
      </c>
      <c r="BJ221" s="48">
        <v>33</v>
      </c>
      <c r="BK221" s="49">
        <v>97.05882352941177</v>
      </c>
      <c r="BL221" s="48">
        <v>34</v>
      </c>
    </row>
    <row r="222" spans="1:64" ht="15">
      <c r="A222" s="64" t="s">
        <v>404</v>
      </c>
      <c r="B222" s="64" t="s">
        <v>403</v>
      </c>
      <c r="C222" s="65" t="s">
        <v>5651</v>
      </c>
      <c r="D222" s="66">
        <v>3</v>
      </c>
      <c r="E222" s="67" t="s">
        <v>132</v>
      </c>
      <c r="F222" s="68">
        <v>35</v>
      </c>
      <c r="G222" s="65"/>
      <c r="H222" s="69"/>
      <c r="I222" s="70"/>
      <c r="J222" s="70"/>
      <c r="K222" s="34" t="s">
        <v>66</v>
      </c>
      <c r="L222" s="77">
        <v>222</v>
      </c>
      <c r="M222" s="77"/>
      <c r="N222" s="72"/>
      <c r="O222" s="79" t="s">
        <v>544</v>
      </c>
      <c r="P222" s="81">
        <v>43509.92974537037</v>
      </c>
      <c r="Q222" s="79" t="s">
        <v>613</v>
      </c>
      <c r="R222" s="79"/>
      <c r="S222" s="79"/>
      <c r="T222" s="79"/>
      <c r="U222" s="79"/>
      <c r="V222" s="83" t="s">
        <v>999</v>
      </c>
      <c r="W222" s="81">
        <v>43509.92974537037</v>
      </c>
      <c r="X222" s="83" t="s">
        <v>1431</v>
      </c>
      <c r="Y222" s="79"/>
      <c r="Z222" s="79"/>
      <c r="AA222" s="85" t="s">
        <v>1796</v>
      </c>
      <c r="AB222" s="79"/>
      <c r="AC222" s="79" t="b">
        <v>0</v>
      </c>
      <c r="AD222" s="79">
        <v>0</v>
      </c>
      <c r="AE222" s="85" t="s">
        <v>1963</v>
      </c>
      <c r="AF222" s="79" t="b">
        <v>0</v>
      </c>
      <c r="AG222" s="79" t="s">
        <v>1973</v>
      </c>
      <c r="AH222" s="79"/>
      <c r="AI222" s="85" t="s">
        <v>1963</v>
      </c>
      <c r="AJ222" s="79" t="b">
        <v>0</v>
      </c>
      <c r="AK222" s="79">
        <v>3</v>
      </c>
      <c r="AL222" s="85" t="s">
        <v>1795</v>
      </c>
      <c r="AM222" s="79" t="s">
        <v>2002</v>
      </c>
      <c r="AN222" s="79" t="b">
        <v>0</v>
      </c>
      <c r="AO222" s="85" t="s">
        <v>1795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12</v>
      </c>
      <c r="BC222" s="78" t="str">
        <f>REPLACE(INDEX(GroupVertices[Group],MATCH(Edges[[#This Row],[Vertex 2]],GroupVertices[Vertex],0)),1,1,"")</f>
        <v>12</v>
      </c>
      <c r="BD222" s="48">
        <v>0</v>
      </c>
      <c r="BE222" s="49">
        <v>0</v>
      </c>
      <c r="BF222" s="48">
        <v>0</v>
      </c>
      <c r="BG222" s="49">
        <v>0</v>
      </c>
      <c r="BH222" s="48">
        <v>0</v>
      </c>
      <c r="BI222" s="49">
        <v>0</v>
      </c>
      <c r="BJ222" s="48">
        <v>25</v>
      </c>
      <c r="BK222" s="49">
        <v>100</v>
      </c>
      <c r="BL222" s="48">
        <v>25</v>
      </c>
    </row>
    <row r="223" spans="1:64" ht="15">
      <c r="A223" s="64" t="s">
        <v>403</v>
      </c>
      <c r="B223" s="64" t="s">
        <v>404</v>
      </c>
      <c r="C223" s="65" t="s">
        <v>5651</v>
      </c>
      <c r="D223" s="66">
        <v>3</v>
      </c>
      <c r="E223" s="67" t="s">
        <v>132</v>
      </c>
      <c r="F223" s="68">
        <v>35</v>
      </c>
      <c r="G223" s="65"/>
      <c r="H223" s="69"/>
      <c r="I223" s="70"/>
      <c r="J223" s="70"/>
      <c r="K223" s="34" t="s">
        <v>66</v>
      </c>
      <c r="L223" s="77">
        <v>223</v>
      </c>
      <c r="M223" s="77"/>
      <c r="N223" s="72"/>
      <c r="O223" s="79" t="s">
        <v>544</v>
      </c>
      <c r="P223" s="81">
        <v>43509.85434027778</v>
      </c>
      <c r="Q223" s="79" t="s">
        <v>618</v>
      </c>
      <c r="R223" s="79"/>
      <c r="S223" s="79"/>
      <c r="T223" s="79" t="s">
        <v>833</v>
      </c>
      <c r="U223" s="83" t="s">
        <v>939</v>
      </c>
      <c r="V223" s="83" t="s">
        <v>939</v>
      </c>
      <c r="W223" s="81">
        <v>43509.85434027778</v>
      </c>
      <c r="X223" s="83" t="s">
        <v>1432</v>
      </c>
      <c r="Y223" s="79"/>
      <c r="Z223" s="79"/>
      <c r="AA223" s="85" t="s">
        <v>1797</v>
      </c>
      <c r="AB223" s="79"/>
      <c r="AC223" s="79" t="b">
        <v>0</v>
      </c>
      <c r="AD223" s="79">
        <v>16</v>
      </c>
      <c r="AE223" s="85" t="s">
        <v>1963</v>
      </c>
      <c r="AF223" s="79" t="b">
        <v>0</v>
      </c>
      <c r="AG223" s="79" t="s">
        <v>1973</v>
      </c>
      <c r="AH223" s="79"/>
      <c r="AI223" s="85" t="s">
        <v>1963</v>
      </c>
      <c r="AJ223" s="79" t="b">
        <v>0</v>
      </c>
      <c r="AK223" s="79">
        <v>0</v>
      </c>
      <c r="AL223" s="85" t="s">
        <v>1963</v>
      </c>
      <c r="AM223" s="79" t="s">
        <v>1999</v>
      </c>
      <c r="AN223" s="79" t="b">
        <v>0</v>
      </c>
      <c r="AO223" s="85" t="s">
        <v>1797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12</v>
      </c>
      <c r="BC223" s="78" t="str">
        <f>REPLACE(INDEX(GroupVertices[Group],MATCH(Edges[[#This Row],[Vertex 2]],GroupVertices[Vertex],0)),1,1,"")</f>
        <v>12</v>
      </c>
      <c r="BD223" s="48">
        <v>0</v>
      </c>
      <c r="BE223" s="49">
        <v>0</v>
      </c>
      <c r="BF223" s="48">
        <v>0</v>
      </c>
      <c r="BG223" s="49">
        <v>0</v>
      </c>
      <c r="BH223" s="48">
        <v>0</v>
      </c>
      <c r="BI223" s="49">
        <v>0</v>
      </c>
      <c r="BJ223" s="48">
        <v>25</v>
      </c>
      <c r="BK223" s="49">
        <v>100</v>
      </c>
      <c r="BL223" s="48">
        <v>25</v>
      </c>
    </row>
    <row r="224" spans="1:64" ht="15">
      <c r="A224" s="64" t="s">
        <v>405</v>
      </c>
      <c r="B224" s="64" t="s">
        <v>403</v>
      </c>
      <c r="C224" s="65" t="s">
        <v>5651</v>
      </c>
      <c r="D224" s="66">
        <v>3</v>
      </c>
      <c r="E224" s="67" t="s">
        <v>132</v>
      </c>
      <c r="F224" s="68">
        <v>35</v>
      </c>
      <c r="G224" s="65"/>
      <c r="H224" s="69"/>
      <c r="I224" s="70"/>
      <c r="J224" s="70"/>
      <c r="K224" s="34" t="s">
        <v>65</v>
      </c>
      <c r="L224" s="77">
        <v>224</v>
      </c>
      <c r="M224" s="77"/>
      <c r="N224" s="72"/>
      <c r="O224" s="79" t="s">
        <v>544</v>
      </c>
      <c r="P224" s="81">
        <v>43509.770416666666</v>
      </c>
      <c r="Q224" s="79" t="s">
        <v>613</v>
      </c>
      <c r="R224" s="79"/>
      <c r="S224" s="79"/>
      <c r="T224" s="79"/>
      <c r="U224" s="79"/>
      <c r="V224" s="83" t="s">
        <v>1158</v>
      </c>
      <c r="W224" s="81">
        <v>43509.770416666666</v>
      </c>
      <c r="X224" s="83" t="s">
        <v>1433</v>
      </c>
      <c r="Y224" s="79"/>
      <c r="Z224" s="79"/>
      <c r="AA224" s="85" t="s">
        <v>1798</v>
      </c>
      <c r="AB224" s="79"/>
      <c r="AC224" s="79" t="b">
        <v>0</v>
      </c>
      <c r="AD224" s="79">
        <v>0</v>
      </c>
      <c r="AE224" s="85" t="s">
        <v>1963</v>
      </c>
      <c r="AF224" s="79" t="b">
        <v>0</v>
      </c>
      <c r="AG224" s="79" t="s">
        <v>1973</v>
      </c>
      <c r="AH224" s="79"/>
      <c r="AI224" s="85" t="s">
        <v>1963</v>
      </c>
      <c r="AJ224" s="79" t="b">
        <v>0</v>
      </c>
      <c r="AK224" s="79">
        <v>3</v>
      </c>
      <c r="AL224" s="85" t="s">
        <v>1795</v>
      </c>
      <c r="AM224" s="79" t="s">
        <v>2002</v>
      </c>
      <c r="AN224" s="79" t="b">
        <v>0</v>
      </c>
      <c r="AO224" s="85" t="s">
        <v>1795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12</v>
      </c>
      <c r="BC224" s="78" t="str">
        <f>REPLACE(INDEX(GroupVertices[Group],MATCH(Edges[[#This Row],[Vertex 2]],GroupVertices[Vertex],0)),1,1,"")</f>
        <v>12</v>
      </c>
      <c r="BD224" s="48">
        <v>0</v>
      </c>
      <c r="BE224" s="49">
        <v>0</v>
      </c>
      <c r="BF224" s="48">
        <v>0</v>
      </c>
      <c r="BG224" s="49">
        <v>0</v>
      </c>
      <c r="BH224" s="48">
        <v>0</v>
      </c>
      <c r="BI224" s="49">
        <v>0</v>
      </c>
      <c r="BJ224" s="48">
        <v>25</v>
      </c>
      <c r="BK224" s="49">
        <v>100</v>
      </c>
      <c r="BL224" s="48">
        <v>25</v>
      </c>
    </row>
    <row r="225" spans="1:64" ht="15">
      <c r="A225" s="64" t="s">
        <v>403</v>
      </c>
      <c r="B225" s="64" t="s">
        <v>403</v>
      </c>
      <c r="C225" s="65" t="s">
        <v>5654</v>
      </c>
      <c r="D225" s="66">
        <v>10</v>
      </c>
      <c r="E225" s="67" t="s">
        <v>136</v>
      </c>
      <c r="F225" s="68">
        <v>12</v>
      </c>
      <c r="G225" s="65"/>
      <c r="H225" s="69"/>
      <c r="I225" s="70"/>
      <c r="J225" s="70"/>
      <c r="K225" s="34" t="s">
        <v>65</v>
      </c>
      <c r="L225" s="77">
        <v>225</v>
      </c>
      <c r="M225" s="77"/>
      <c r="N225" s="72"/>
      <c r="O225" s="79" t="s">
        <v>176</v>
      </c>
      <c r="P225" s="81">
        <v>43509.63353009259</v>
      </c>
      <c r="Q225" s="79" t="s">
        <v>619</v>
      </c>
      <c r="R225" s="79"/>
      <c r="S225" s="79"/>
      <c r="T225" s="79" t="s">
        <v>833</v>
      </c>
      <c r="U225" s="83" t="s">
        <v>935</v>
      </c>
      <c r="V225" s="83" t="s">
        <v>935</v>
      </c>
      <c r="W225" s="81">
        <v>43509.63353009259</v>
      </c>
      <c r="X225" s="83" t="s">
        <v>1434</v>
      </c>
      <c r="Y225" s="79"/>
      <c r="Z225" s="79"/>
      <c r="AA225" s="85" t="s">
        <v>1799</v>
      </c>
      <c r="AB225" s="79"/>
      <c r="AC225" s="79" t="b">
        <v>0</v>
      </c>
      <c r="AD225" s="79">
        <v>16</v>
      </c>
      <c r="AE225" s="85" t="s">
        <v>1963</v>
      </c>
      <c r="AF225" s="79" t="b">
        <v>0</v>
      </c>
      <c r="AG225" s="79" t="s">
        <v>1973</v>
      </c>
      <c r="AH225" s="79"/>
      <c r="AI225" s="85" t="s">
        <v>1963</v>
      </c>
      <c r="AJ225" s="79" t="b">
        <v>0</v>
      </c>
      <c r="AK225" s="79">
        <v>2</v>
      </c>
      <c r="AL225" s="85" t="s">
        <v>1963</v>
      </c>
      <c r="AM225" s="79" t="s">
        <v>1999</v>
      </c>
      <c r="AN225" s="79" t="b">
        <v>0</v>
      </c>
      <c r="AO225" s="85" t="s">
        <v>1799</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12</v>
      </c>
      <c r="BC225" s="78" t="str">
        <f>REPLACE(INDEX(GroupVertices[Group],MATCH(Edges[[#This Row],[Vertex 2]],GroupVertices[Vertex],0)),1,1,"")</f>
        <v>12</v>
      </c>
      <c r="BD225" s="48">
        <v>1</v>
      </c>
      <c r="BE225" s="49">
        <v>14.285714285714286</v>
      </c>
      <c r="BF225" s="48">
        <v>0</v>
      </c>
      <c r="BG225" s="49">
        <v>0</v>
      </c>
      <c r="BH225" s="48">
        <v>0</v>
      </c>
      <c r="BI225" s="49">
        <v>0</v>
      </c>
      <c r="BJ225" s="48">
        <v>6</v>
      </c>
      <c r="BK225" s="49">
        <v>85.71428571428571</v>
      </c>
      <c r="BL225" s="48">
        <v>7</v>
      </c>
    </row>
    <row r="226" spans="1:64" ht="15">
      <c r="A226" s="64" t="s">
        <v>403</v>
      </c>
      <c r="B226" s="64" t="s">
        <v>403</v>
      </c>
      <c r="C226" s="65" t="s">
        <v>5654</v>
      </c>
      <c r="D226" s="66">
        <v>10</v>
      </c>
      <c r="E226" s="67" t="s">
        <v>136</v>
      </c>
      <c r="F226" s="68">
        <v>12</v>
      </c>
      <c r="G226" s="65"/>
      <c r="H226" s="69"/>
      <c r="I226" s="70"/>
      <c r="J226" s="70"/>
      <c r="K226" s="34" t="s">
        <v>65</v>
      </c>
      <c r="L226" s="77">
        <v>226</v>
      </c>
      <c r="M226" s="77"/>
      <c r="N226" s="72"/>
      <c r="O226" s="79" t="s">
        <v>176</v>
      </c>
      <c r="P226" s="81">
        <v>43509.70322916667</v>
      </c>
      <c r="Q226" s="79" t="s">
        <v>620</v>
      </c>
      <c r="R226" s="83" t="s">
        <v>768</v>
      </c>
      <c r="S226" s="79" t="s">
        <v>807</v>
      </c>
      <c r="T226" s="79" t="s">
        <v>833</v>
      </c>
      <c r="U226" s="79"/>
      <c r="V226" s="83" t="s">
        <v>1159</v>
      </c>
      <c r="W226" s="81">
        <v>43509.70322916667</v>
      </c>
      <c r="X226" s="83" t="s">
        <v>1435</v>
      </c>
      <c r="Y226" s="79"/>
      <c r="Z226" s="79"/>
      <c r="AA226" s="85" t="s">
        <v>1800</v>
      </c>
      <c r="AB226" s="79"/>
      <c r="AC226" s="79" t="b">
        <v>0</v>
      </c>
      <c r="AD226" s="79">
        <v>6</v>
      </c>
      <c r="AE226" s="85" t="s">
        <v>1963</v>
      </c>
      <c r="AF226" s="79" t="b">
        <v>1</v>
      </c>
      <c r="AG226" s="79" t="s">
        <v>1973</v>
      </c>
      <c r="AH226" s="79"/>
      <c r="AI226" s="85" t="s">
        <v>1849</v>
      </c>
      <c r="AJ226" s="79" t="b">
        <v>0</v>
      </c>
      <c r="AK226" s="79">
        <v>0</v>
      </c>
      <c r="AL226" s="85" t="s">
        <v>1963</v>
      </c>
      <c r="AM226" s="79" t="s">
        <v>2001</v>
      </c>
      <c r="AN226" s="79" t="b">
        <v>0</v>
      </c>
      <c r="AO226" s="85" t="s">
        <v>1800</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12</v>
      </c>
      <c r="BC226" s="78" t="str">
        <f>REPLACE(INDEX(GroupVertices[Group],MATCH(Edges[[#This Row],[Vertex 2]],GroupVertices[Vertex],0)),1,1,"")</f>
        <v>12</v>
      </c>
      <c r="BD226" s="48">
        <v>0</v>
      </c>
      <c r="BE226" s="49">
        <v>0</v>
      </c>
      <c r="BF226" s="48">
        <v>0</v>
      </c>
      <c r="BG226" s="49">
        <v>0</v>
      </c>
      <c r="BH226" s="48">
        <v>0</v>
      </c>
      <c r="BI226" s="49">
        <v>0</v>
      </c>
      <c r="BJ226" s="48">
        <v>19</v>
      </c>
      <c r="BK226" s="49">
        <v>100</v>
      </c>
      <c r="BL226" s="48">
        <v>19</v>
      </c>
    </row>
    <row r="227" spans="1:64" ht="15">
      <c r="A227" s="64" t="s">
        <v>403</v>
      </c>
      <c r="B227" s="64" t="s">
        <v>403</v>
      </c>
      <c r="C227" s="65" t="s">
        <v>5654</v>
      </c>
      <c r="D227" s="66">
        <v>10</v>
      </c>
      <c r="E227" s="67" t="s">
        <v>136</v>
      </c>
      <c r="F227" s="68">
        <v>12</v>
      </c>
      <c r="G227" s="65"/>
      <c r="H227" s="69"/>
      <c r="I227" s="70"/>
      <c r="J227" s="70"/>
      <c r="K227" s="34" t="s">
        <v>65</v>
      </c>
      <c r="L227" s="77">
        <v>227</v>
      </c>
      <c r="M227" s="77"/>
      <c r="N227" s="72"/>
      <c r="O227" s="79" t="s">
        <v>176</v>
      </c>
      <c r="P227" s="81">
        <v>43509.73972222222</v>
      </c>
      <c r="Q227" s="79" t="s">
        <v>621</v>
      </c>
      <c r="R227" s="79"/>
      <c r="S227" s="79"/>
      <c r="T227" s="79" t="s">
        <v>833</v>
      </c>
      <c r="U227" s="79"/>
      <c r="V227" s="83" t="s">
        <v>1159</v>
      </c>
      <c r="W227" s="81">
        <v>43509.73972222222</v>
      </c>
      <c r="X227" s="83" t="s">
        <v>1436</v>
      </c>
      <c r="Y227" s="79"/>
      <c r="Z227" s="79"/>
      <c r="AA227" s="85" t="s">
        <v>1801</v>
      </c>
      <c r="AB227" s="79"/>
      <c r="AC227" s="79" t="b">
        <v>0</v>
      </c>
      <c r="AD227" s="79">
        <v>13</v>
      </c>
      <c r="AE227" s="85" t="s">
        <v>1963</v>
      </c>
      <c r="AF227" s="79" t="b">
        <v>0</v>
      </c>
      <c r="AG227" s="79" t="s">
        <v>1973</v>
      </c>
      <c r="AH227" s="79"/>
      <c r="AI227" s="85" t="s">
        <v>1963</v>
      </c>
      <c r="AJ227" s="79" t="b">
        <v>0</v>
      </c>
      <c r="AK227" s="79">
        <v>0</v>
      </c>
      <c r="AL227" s="85" t="s">
        <v>1963</v>
      </c>
      <c r="AM227" s="79" t="s">
        <v>2001</v>
      </c>
      <c r="AN227" s="79" t="b">
        <v>0</v>
      </c>
      <c r="AO227" s="85" t="s">
        <v>1801</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12</v>
      </c>
      <c r="BC227" s="78" t="str">
        <f>REPLACE(INDEX(GroupVertices[Group],MATCH(Edges[[#This Row],[Vertex 2]],GroupVertices[Vertex],0)),1,1,"")</f>
        <v>12</v>
      </c>
      <c r="BD227" s="48">
        <v>0</v>
      </c>
      <c r="BE227" s="49">
        <v>0</v>
      </c>
      <c r="BF227" s="48">
        <v>1</v>
      </c>
      <c r="BG227" s="49">
        <v>3.7037037037037037</v>
      </c>
      <c r="BH227" s="48">
        <v>0</v>
      </c>
      <c r="BI227" s="49">
        <v>0</v>
      </c>
      <c r="BJ227" s="48">
        <v>26</v>
      </c>
      <c r="BK227" s="49">
        <v>96.29629629629629</v>
      </c>
      <c r="BL227" s="48">
        <v>27</v>
      </c>
    </row>
    <row r="228" spans="1:64" ht="15">
      <c r="A228" s="64" t="s">
        <v>403</v>
      </c>
      <c r="B228" s="64" t="s">
        <v>403</v>
      </c>
      <c r="C228" s="65" t="s">
        <v>5654</v>
      </c>
      <c r="D228" s="66">
        <v>10</v>
      </c>
      <c r="E228" s="67" t="s">
        <v>136</v>
      </c>
      <c r="F228" s="68">
        <v>12</v>
      </c>
      <c r="G228" s="65"/>
      <c r="H228" s="69"/>
      <c r="I228" s="70"/>
      <c r="J228" s="70"/>
      <c r="K228" s="34" t="s">
        <v>65</v>
      </c>
      <c r="L228" s="77">
        <v>228</v>
      </c>
      <c r="M228" s="77"/>
      <c r="N228" s="72"/>
      <c r="O228" s="79" t="s">
        <v>176</v>
      </c>
      <c r="P228" s="81">
        <v>43509.7671875</v>
      </c>
      <c r="Q228" s="79" t="s">
        <v>622</v>
      </c>
      <c r="R228" s="79"/>
      <c r="S228" s="79"/>
      <c r="T228" s="79" t="s">
        <v>833</v>
      </c>
      <c r="U228" s="79"/>
      <c r="V228" s="83" t="s">
        <v>1159</v>
      </c>
      <c r="W228" s="81">
        <v>43509.7671875</v>
      </c>
      <c r="X228" s="83" t="s">
        <v>1437</v>
      </c>
      <c r="Y228" s="79"/>
      <c r="Z228" s="79"/>
      <c r="AA228" s="85" t="s">
        <v>1802</v>
      </c>
      <c r="AB228" s="79"/>
      <c r="AC228" s="79" t="b">
        <v>0</v>
      </c>
      <c r="AD228" s="79">
        <v>19</v>
      </c>
      <c r="AE228" s="85" t="s">
        <v>1963</v>
      </c>
      <c r="AF228" s="79" t="b">
        <v>0</v>
      </c>
      <c r="AG228" s="79" t="s">
        <v>1973</v>
      </c>
      <c r="AH228" s="79"/>
      <c r="AI228" s="85" t="s">
        <v>1963</v>
      </c>
      <c r="AJ228" s="79" t="b">
        <v>0</v>
      </c>
      <c r="AK228" s="79">
        <v>0</v>
      </c>
      <c r="AL228" s="85" t="s">
        <v>1963</v>
      </c>
      <c r="AM228" s="79" t="s">
        <v>2001</v>
      </c>
      <c r="AN228" s="79" t="b">
        <v>0</v>
      </c>
      <c r="AO228" s="85" t="s">
        <v>1802</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12</v>
      </c>
      <c r="BC228" s="78" t="str">
        <f>REPLACE(INDEX(GroupVertices[Group],MATCH(Edges[[#This Row],[Vertex 2]],GroupVertices[Vertex],0)),1,1,"")</f>
        <v>12</v>
      </c>
      <c r="BD228" s="48">
        <v>0</v>
      </c>
      <c r="BE228" s="49">
        <v>0</v>
      </c>
      <c r="BF228" s="48">
        <v>2</v>
      </c>
      <c r="BG228" s="49">
        <v>9.523809523809524</v>
      </c>
      <c r="BH228" s="48">
        <v>0</v>
      </c>
      <c r="BI228" s="49">
        <v>0</v>
      </c>
      <c r="BJ228" s="48">
        <v>19</v>
      </c>
      <c r="BK228" s="49">
        <v>90.47619047619048</v>
      </c>
      <c r="BL228" s="48">
        <v>21</v>
      </c>
    </row>
    <row r="229" spans="1:64" ht="15">
      <c r="A229" s="64" t="s">
        <v>403</v>
      </c>
      <c r="B229" s="64" t="s">
        <v>403</v>
      </c>
      <c r="C229" s="65" t="s">
        <v>5654</v>
      </c>
      <c r="D229" s="66">
        <v>10</v>
      </c>
      <c r="E229" s="67" t="s">
        <v>136</v>
      </c>
      <c r="F229" s="68">
        <v>12</v>
      </c>
      <c r="G229" s="65"/>
      <c r="H229" s="69"/>
      <c r="I229" s="70"/>
      <c r="J229" s="70"/>
      <c r="K229" s="34" t="s">
        <v>65</v>
      </c>
      <c r="L229" s="77">
        <v>229</v>
      </c>
      <c r="M229" s="77"/>
      <c r="N229" s="72"/>
      <c r="O229" s="79" t="s">
        <v>176</v>
      </c>
      <c r="P229" s="81">
        <v>43509.82266203704</v>
      </c>
      <c r="Q229" s="79" t="s">
        <v>623</v>
      </c>
      <c r="R229" s="79"/>
      <c r="S229" s="79"/>
      <c r="T229" s="79" t="s">
        <v>833</v>
      </c>
      <c r="U229" s="79"/>
      <c r="V229" s="83" t="s">
        <v>1159</v>
      </c>
      <c r="W229" s="81">
        <v>43509.82266203704</v>
      </c>
      <c r="X229" s="83" t="s">
        <v>1438</v>
      </c>
      <c r="Y229" s="79"/>
      <c r="Z229" s="79"/>
      <c r="AA229" s="85" t="s">
        <v>1803</v>
      </c>
      <c r="AB229" s="79"/>
      <c r="AC229" s="79" t="b">
        <v>0</v>
      </c>
      <c r="AD229" s="79">
        <v>5</v>
      </c>
      <c r="AE229" s="85" t="s">
        <v>1963</v>
      </c>
      <c r="AF229" s="79" t="b">
        <v>0</v>
      </c>
      <c r="AG229" s="79" t="s">
        <v>1973</v>
      </c>
      <c r="AH229" s="79"/>
      <c r="AI229" s="85" t="s">
        <v>1963</v>
      </c>
      <c r="AJ229" s="79" t="b">
        <v>0</v>
      </c>
      <c r="AK229" s="79">
        <v>0</v>
      </c>
      <c r="AL229" s="85" t="s">
        <v>1963</v>
      </c>
      <c r="AM229" s="79" t="s">
        <v>2001</v>
      </c>
      <c r="AN229" s="79" t="b">
        <v>0</v>
      </c>
      <c r="AO229" s="85" t="s">
        <v>1803</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12</v>
      </c>
      <c r="BC229" s="78" t="str">
        <f>REPLACE(INDEX(GroupVertices[Group],MATCH(Edges[[#This Row],[Vertex 2]],GroupVertices[Vertex],0)),1,1,"")</f>
        <v>12</v>
      </c>
      <c r="BD229" s="48">
        <v>0</v>
      </c>
      <c r="BE229" s="49">
        <v>0</v>
      </c>
      <c r="BF229" s="48">
        <v>2</v>
      </c>
      <c r="BG229" s="49">
        <v>6.451612903225806</v>
      </c>
      <c r="BH229" s="48">
        <v>0</v>
      </c>
      <c r="BI229" s="49">
        <v>0</v>
      </c>
      <c r="BJ229" s="48">
        <v>29</v>
      </c>
      <c r="BK229" s="49">
        <v>93.54838709677419</v>
      </c>
      <c r="BL229" s="48">
        <v>31</v>
      </c>
    </row>
    <row r="230" spans="1:64" ht="15">
      <c r="A230" s="64" t="s">
        <v>403</v>
      </c>
      <c r="B230" s="64" t="s">
        <v>403</v>
      </c>
      <c r="C230" s="65" t="s">
        <v>5654</v>
      </c>
      <c r="D230" s="66">
        <v>10</v>
      </c>
      <c r="E230" s="67" t="s">
        <v>136</v>
      </c>
      <c r="F230" s="68">
        <v>12</v>
      </c>
      <c r="G230" s="65"/>
      <c r="H230" s="69"/>
      <c r="I230" s="70"/>
      <c r="J230" s="70"/>
      <c r="K230" s="34" t="s">
        <v>65</v>
      </c>
      <c r="L230" s="77">
        <v>230</v>
      </c>
      <c r="M230" s="77"/>
      <c r="N230" s="72"/>
      <c r="O230" s="79" t="s">
        <v>176</v>
      </c>
      <c r="P230" s="81">
        <v>43509.888391203705</v>
      </c>
      <c r="Q230" s="79" t="s">
        <v>624</v>
      </c>
      <c r="R230" s="79"/>
      <c r="S230" s="79"/>
      <c r="T230" s="79" t="s">
        <v>833</v>
      </c>
      <c r="U230" s="79"/>
      <c r="V230" s="83" t="s">
        <v>1159</v>
      </c>
      <c r="W230" s="81">
        <v>43509.888391203705</v>
      </c>
      <c r="X230" s="83" t="s">
        <v>1439</v>
      </c>
      <c r="Y230" s="79"/>
      <c r="Z230" s="79"/>
      <c r="AA230" s="85" t="s">
        <v>1804</v>
      </c>
      <c r="AB230" s="79"/>
      <c r="AC230" s="79" t="b">
        <v>0</v>
      </c>
      <c r="AD230" s="79">
        <v>6</v>
      </c>
      <c r="AE230" s="85" t="s">
        <v>1963</v>
      </c>
      <c r="AF230" s="79" t="b">
        <v>0</v>
      </c>
      <c r="AG230" s="79" t="s">
        <v>1973</v>
      </c>
      <c r="AH230" s="79"/>
      <c r="AI230" s="85" t="s">
        <v>1963</v>
      </c>
      <c r="AJ230" s="79" t="b">
        <v>0</v>
      </c>
      <c r="AK230" s="79">
        <v>0</v>
      </c>
      <c r="AL230" s="85" t="s">
        <v>1963</v>
      </c>
      <c r="AM230" s="79" t="s">
        <v>2001</v>
      </c>
      <c r="AN230" s="79" t="b">
        <v>0</v>
      </c>
      <c r="AO230" s="85" t="s">
        <v>1804</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12</v>
      </c>
      <c r="BC230" s="78" t="str">
        <f>REPLACE(INDEX(GroupVertices[Group],MATCH(Edges[[#This Row],[Vertex 2]],GroupVertices[Vertex],0)),1,1,"")</f>
        <v>12</v>
      </c>
      <c r="BD230" s="48">
        <v>1</v>
      </c>
      <c r="BE230" s="49">
        <v>3.5714285714285716</v>
      </c>
      <c r="BF230" s="48">
        <v>0</v>
      </c>
      <c r="BG230" s="49">
        <v>0</v>
      </c>
      <c r="BH230" s="48">
        <v>0</v>
      </c>
      <c r="BI230" s="49">
        <v>0</v>
      </c>
      <c r="BJ230" s="48">
        <v>27</v>
      </c>
      <c r="BK230" s="49">
        <v>96.42857142857143</v>
      </c>
      <c r="BL230" s="48">
        <v>28</v>
      </c>
    </row>
    <row r="231" spans="1:64" ht="15">
      <c r="A231" s="64" t="s">
        <v>403</v>
      </c>
      <c r="B231" s="64" t="s">
        <v>403</v>
      </c>
      <c r="C231" s="65" t="s">
        <v>5654</v>
      </c>
      <c r="D231" s="66">
        <v>10</v>
      </c>
      <c r="E231" s="67" t="s">
        <v>136</v>
      </c>
      <c r="F231" s="68">
        <v>12</v>
      </c>
      <c r="G231" s="65"/>
      <c r="H231" s="69"/>
      <c r="I231" s="70"/>
      <c r="J231" s="70"/>
      <c r="K231" s="34" t="s">
        <v>65</v>
      </c>
      <c r="L231" s="77">
        <v>231</v>
      </c>
      <c r="M231" s="77"/>
      <c r="N231" s="72"/>
      <c r="O231" s="79" t="s">
        <v>176</v>
      </c>
      <c r="P231" s="81">
        <v>43509.90702546296</v>
      </c>
      <c r="Q231" s="79" t="s">
        <v>625</v>
      </c>
      <c r="R231" s="79"/>
      <c r="S231" s="79"/>
      <c r="T231" s="79" t="s">
        <v>833</v>
      </c>
      <c r="U231" s="83" t="s">
        <v>937</v>
      </c>
      <c r="V231" s="83" t="s">
        <v>937</v>
      </c>
      <c r="W231" s="81">
        <v>43509.90702546296</v>
      </c>
      <c r="X231" s="83" t="s">
        <v>1440</v>
      </c>
      <c r="Y231" s="79"/>
      <c r="Z231" s="79"/>
      <c r="AA231" s="85" t="s">
        <v>1805</v>
      </c>
      <c r="AB231" s="79"/>
      <c r="AC231" s="79" t="b">
        <v>0</v>
      </c>
      <c r="AD231" s="79">
        <v>13</v>
      </c>
      <c r="AE231" s="85" t="s">
        <v>1963</v>
      </c>
      <c r="AF231" s="79" t="b">
        <v>0</v>
      </c>
      <c r="AG231" s="79" t="s">
        <v>1973</v>
      </c>
      <c r="AH231" s="79"/>
      <c r="AI231" s="85" t="s">
        <v>1963</v>
      </c>
      <c r="AJ231" s="79" t="b">
        <v>0</v>
      </c>
      <c r="AK231" s="79">
        <v>2</v>
      </c>
      <c r="AL231" s="85" t="s">
        <v>1963</v>
      </c>
      <c r="AM231" s="79" t="s">
        <v>1999</v>
      </c>
      <c r="AN231" s="79" t="b">
        <v>0</v>
      </c>
      <c r="AO231" s="85" t="s">
        <v>1805</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12</v>
      </c>
      <c r="BC231" s="78" t="str">
        <f>REPLACE(INDEX(GroupVertices[Group],MATCH(Edges[[#This Row],[Vertex 2]],GroupVertices[Vertex],0)),1,1,"")</f>
        <v>12</v>
      </c>
      <c r="BD231" s="48">
        <v>1</v>
      </c>
      <c r="BE231" s="49">
        <v>7.6923076923076925</v>
      </c>
      <c r="BF231" s="48">
        <v>1</v>
      </c>
      <c r="BG231" s="49">
        <v>7.6923076923076925</v>
      </c>
      <c r="BH231" s="48">
        <v>0</v>
      </c>
      <c r="BI231" s="49">
        <v>0</v>
      </c>
      <c r="BJ231" s="48">
        <v>11</v>
      </c>
      <c r="BK231" s="49">
        <v>84.61538461538461</v>
      </c>
      <c r="BL231" s="48">
        <v>13</v>
      </c>
    </row>
    <row r="232" spans="1:64" ht="15">
      <c r="A232" s="64" t="s">
        <v>403</v>
      </c>
      <c r="B232" s="64" t="s">
        <v>403</v>
      </c>
      <c r="C232" s="65" t="s">
        <v>5654</v>
      </c>
      <c r="D232" s="66">
        <v>10</v>
      </c>
      <c r="E232" s="67" t="s">
        <v>136</v>
      </c>
      <c r="F232" s="68">
        <v>12</v>
      </c>
      <c r="G232" s="65"/>
      <c r="H232" s="69"/>
      <c r="I232" s="70"/>
      <c r="J232" s="70"/>
      <c r="K232" s="34" t="s">
        <v>65</v>
      </c>
      <c r="L232" s="77">
        <v>232</v>
      </c>
      <c r="M232" s="77"/>
      <c r="N232" s="72"/>
      <c r="O232" s="79" t="s">
        <v>176</v>
      </c>
      <c r="P232" s="81">
        <v>43509.97875</v>
      </c>
      <c r="Q232" s="79" t="s">
        <v>626</v>
      </c>
      <c r="R232" s="79"/>
      <c r="S232" s="79"/>
      <c r="T232" s="79" t="s">
        <v>833</v>
      </c>
      <c r="U232" s="83" t="s">
        <v>940</v>
      </c>
      <c r="V232" s="83" t="s">
        <v>940</v>
      </c>
      <c r="W232" s="81">
        <v>43509.97875</v>
      </c>
      <c r="X232" s="83" t="s">
        <v>1441</v>
      </c>
      <c r="Y232" s="79"/>
      <c r="Z232" s="79"/>
      <c r="AA232" s="85" t="s">
        <v>1806</v>
      </c>
      <c r="AB232" s="79"/>
      <c r="AC232" s="79" t="b">
        <v>0</v>
      </c>
      <c r="AD232" s="79">
        <v>7</v>
      </c>
      <c r="AE232" s="85" t="s">
        <v>1963</v>
      </c>
      <c r="AF232" s="79" t="b">
        <v>0</v>
      </c>
      <c r="AG232" s="79" t="s">
        <v>1973</v>
      </c>
      <c r="AH232" s="79"/>
      <c r="AI232" s="85" t="s">
        <v>1963</v>
      </c>
      <c r="AJ232" s="79" t="b">
        <v>0</v>
      </c>
      <c r="AK232" s="79">
        <v>1</v>
      </c>
      <c r="AL232" s="85" t="s">
        <v>1963</v>
      </c>
      <c r="AM232" s="79" t="s">
        <v>1999</v>
      </c>
      <c r="AN232" s="79" t="b">
        <v>0</v>
      </c>
      <c r="AO232" s="85" t="s">
        <v>1806</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12</v>
      </c>
      <c r="BC232" s="78" t="str">
        <f>REPLACE(INDEX(GroupVertices[Group],MATCH(Edges[[#This Row],[Vertex 2]],GroupVertices[Vertex],0)),1,1,"")</f>
        <v>12</v>
      </c>
      <c r="BD232" s="48">
        <v>1</v>
      </c>
      <c r="BE232" s="49">
        <v>2.9411764705882355</v>
      </c>
      <c r="BF232" s="48">
        <v>1</v>
      </c>
      <c r="BG232" s="49">
        <v>2.9411764705882355</v>
      </c>
      <c r="BH232" s="48">
        <v>0</v>
      </c>
      <c r="BI232" s="49">
        <v>0</v>
      </c>
      <c r="BJ232" s="48">
        <v>32</v>
      </c>
      <c r="BK232" s="49">
        <v>94.11764705882354</v>
      </c>
      <c r="BL232" s="48">
        <v>34</v>
      </c>
    </row>
    <row r="233" spans="1:64" ht="15">
      <c r="A233" s="64" t="s">
        <v>406</v>
      </c>
      <c r="B233" s="64" t="s">
        <v>403</v>
      </c>
      <c r="C233" s="65" t="s">
        <v>5651</v>
      </c>
      <c r="D233" s="66">
        <v>3</v>
      </c>
      <c r="E233" s="67" t="s">
        <v>132</v>
      </c>
      <c r="F233" s="68">
        <v>35</v>
      </c>
      <c r="G233" s="65"/>
      <c r="H233" s="69"/>
      <c r="I233" s="70"/>
      <c r="J233" s="70"/>
      <c r="K233" s="34" t="s">
        <v>65</v>
      </c>
      <c r="L233" s="77">
        <v>233</v>
      </c>
      <c r="M233" s="77"/>
      <c r="N233" s="72"/>
      <c r="O233" s="79" t="s">
        <v>544</v>
      </c>
      <c r="P233" s="81">
        <v>43509.98017361111</v>
      </c>
      <c r="Q233" s="79" t="s">
        <v>627</v>
      </c>
      <c r="R233" s="79"/>
      <c r="S233" s="79"/>
      <c r="T233" s="79"/>
      <c r="U233" s="79"/>
      <c r="V233" s="83" t="s">
        <v>1160</v>
      </c>
      <c r="W233" s="81">
        <v>43509.98017361111</v>
      </c>
      <c r="X233" s="83" t="s">
        <v>1442</v>
      </c>
      <c r="Y233" s="79"/>
      <c r="Z233" s="79"/>
      <c r="AA233" s="85" t="s">
        <v>1807</v>
      </c>
      <c r="AB233" s="79"/>
      <c r="AC233" s="79" t="b">
        <v>0</v>
      </c>
      <c r="AD233" s="79">
        <v>0</v>
      </c>
      <c r="AE233" s="85" t="s">
        <v>1963</v>
      </c>
      <c r="AF233" s="79" t="b">
        <v>0</v>
      </c>
      <c r="AG233" s="79" t="s">
        <v>1973</v>
      </c>
      <c r="AH233" s="79"/>
      <c r="AI233" s="85" t="s">
        <v>1963</v>
      </c>
      <c r="AJ233" s="79" t="b">
        <v>0</v>
      </c>
      <c r="AK233" s="79">
        <v>1</v>
      </c>
      <c r="AL233" s="85" t="s">
        <v>1806</v>
      </c>
      <c r="AM233" s="79" t="s">
        <v>2002</v>
      </c>
      <c r="AN233" s="79" t="b">
        <v>0</v>
      </c>
      <c r="AO233" s="85" t="s">
        <v>1806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12</v>
      </c>
      <c r="BC233" s="78" t="str">
        <f>REPLACE(INDEX(GroupVertices[Group],MATCH(Edges[[#This Row],[Vertex 2]],GroupVertices[Vertex],0)),1,1,"")</f>
        <v>12</v>
      </c>
      <c r="BD233" s="48">
        <v>1</v>
      </c>
      <c r="BE233" s="49">
        <v>4</v>
      </c>
      <c r="BF233" s="48">
        <v>0</v>
      </c>
      <c r="BG233" s="49">
        <v>0</v>
      </c>
      <c r="BH233" s="48">
        <v>0</v>
      </c>
      <c r="BI233" s="49">
        <v>0</v>
      </c>
      <c r="BJ233" s="48">
        <v>24</v>
      </c>
      <c r="BK233" s="49">
        <v>96</v>
      </c>
      <c r="BL233" s="48">
        <v>25</v>
      </c>
    </row>
    <row r="234" spans="1:64" ht="15">
      <c r="A234" s="64" t="s">
        <v>407</v>
      </c>
      <c r="B234" s="64" t="s">
        <v>454</v>
      </c>
      <c r="C234" s="65" t="s">
        <v>5651</v>
      </c>
      <c r="D234" s="66">
        <v>3</v>
      </c>
      <c r="E234" s="67" t="s">
        <v>132</v>
      </c>
      <c r="F234" s="68">
        <v>35</v>
      </c>
      <c r="G234" s="65"/>
      <c r="H234" s="69"/>
      <c r="I234" s="70"/>
      <c r="J234" s="70"/>
      <c r="K234" s="34" t="s">
        <v>65</v>
      </c>
      <c r="L234" s="77">
        <v>234</v>
      </c>
      <c r="M234" s="77"/>
      <c r="N234" s="72"/>
      <c r="O234" s="79" t="s">
        <v>544</v>
      </c>
      <c r="P234" s="81">
        <v>43508.81101851852</v>
      </c>
      <c r="Q234" s="79" t="s">
        <v>595</v>
      </c>
      <c r="R234" s="79"/>
      <c r="S234" s="79"/>
      <c r="T234" s="79" t="s">
        <v>866</v>
      </c>
      <c r="U234" s="79"/>
      <c r="V234" s="83" t="s">
        <v>1161</v>
      </c>
      <c r="W234" s="81">
        <v>43508.81101851852</v>
      </c>
      <c r="X234" s="83" t="s">
        <v>1443</v>
      </c>
      <c r="Y234" s="79"/>
      <c r="Z234" s="79"/>
      <c r="AA234" s="85" t="s">
        <v>1808</v>
      </c>
      <c r="AB234" s="79"/>
      <c r="AC234" s="79" t="b">
        <v>0</v>
      </c>
      <c r="AD234" s="79">
        <v>0</v>
      </c>
      <c r="AE234" s="85" t="s">
        <v>1963</v>
      </c>
      <c r="AF234" s="79" t="b">
        <v>0</v>
      </c>
      <c r="AG234" s="79" t="s">
        <v>1973</v>
      </c>
      <c r="AH234" s="79"/>
      <c r="AI234" s="85" t="s">
        <v>1963</v>
      </c>
      <c r="AJ234" s="79" t="b">
        <v>0</v>
      </c>
      <c r="AK234" s="79">
        <v>4</v>
      </c>
      <c r="AL234" s="85" t="s">
        <v>1874</v>
      </c>
      <c r="AM234" s="79" t="s">
        <v>1999</v>
      </c>
      <c r="AN234" s="79" t="b">
        <v>0</v>
      </c>
      <c r="AO234" s="85" t="s">
        <v>1874</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9</v>
      </c>
      <c r="BC234" s="78" t="str">
        <f>REPLACE(INDEX(GroupVertices[Group],MATCH(Edges[[#This Row],[Vertex 2]],GroupVertices[Vertex],0)),1,1,"")</f>
        <v>9</v>
      </c>
      <c r="BD234" s="48">
        <v>0</v>
      </c>
      <c r="BE234" s="49">
        <v>0</v>
      </c>
      <c r="BF234" s="48">
        <v>0</v>
      </c>
      <c r="BG234" s="49">
        <v>0</v>
      </c>
      <c r="BH234" s="48">
        <v>0</v>
      </c>
      <c r="BI234" s="49">
        <v>0</v>
      </c>
      <c r="BJ234" s="48">
        <v>22</v>
      </c>
      <c r="BK234" s="49">
        <v>100</v>
      </c>
      <c r="BL234" s="48">
        <v>22</v>
      </c>
    </row>
    <row r="235" spans="1:64" ht="15">
      <c r="A235" s="64" t="s">
        <v>407</v>
      </c>
      <c r="B235" s="64" t="s">
        <v>407</v>
      </c>
      <c r="C235" s="65" t="s">
        <v>5651</v>
      </c>
      <c r="D235" s="66">
        <v>3</v>
      </c>
      <c r="E235" s="67" t="s">
        <v>132</v>
      </c>
      <c r="F235" s="68">
        <v>35</v>
      </c>
      <c r="G235" s="65"/>
      <c r="H235" s="69"/>
      <c r="I235" s="70"/>
      <c r="J235" s="70"/>
      <c r="K235" s="34" t="s">
        <v>65</v>
      </c>
      <c r="L235" s="77">
        <v>235</v>
      </c>
      <c r="M235" s="77"/>
      <c r="N235" s="72"/>
      <c r="O235" s="79" t="s">
        <v>176</v>
      </c>
      <c r="P235" s="81">
        <v>43509.99427083333</v>
      </c>
      <c r="Q235" s="79" t="s">
        <v>628</v>
      </c>
      <c r="R235" s="83" t="s">
        <v>769</v>
      </c>
      <c r="S235" s="79" t="s">
        <v>818</v>
      </c>
      <c r="T235" s="79" t="s">
        <v>879</v>
      </c>
      <c r="U235" s="79"/>
      <c r="V235" s="83" t="s">
        <v>1161</v>
      </c>
      <c r="W235" s="81">
        <v>43509.99427083333</v>
      </c>
      <c r="X235" s="83" t="s">
        <v>1444</v>
      </c>
      <c r="Y235" s="79"/>
      <c r="Z235" s="79"/>
      <c r="AA235" s="85" t="s">
        <v>1809</v>
      </c>
      <c r="AB235" s="79"/>
      <c r="AC235" s="79" t="b">
        <v>0</v>
      </c>
      <c r="AD235" s="79">
        <v>0</v>
      </c>
      <c r="AE235" s="85" t="s">
        <v>1963</v>
      </c>
      <c r="AF235" s="79" t="b">
        <v>0</v>
      </c>
      <c r="AG235" s="79" t="s">
        <v>1973</v>
      </c>
      <c r="AH235" s="79"/>
      <c r="AI235" s="85" t="s">
        <v>1963</v>
      </c>
      <c r="AJ235" s="79" t="b">
        <v>0</v>
      </c>
      <c r="AK235" s="79">
        <v>1</v>
      </c>
      <c r="AL235" s="85" t="s">
        <v>1963</v>
      </c>
      <c r="AM235" s="79" t="s">
        <v>2001</v>
      </c>
      <c r="AN235" s="79" t="b">
        <v>0</v>
      </c>
      <c r="AO235" s="85" t="s">
        <v>1809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1</v>
      </c>
      <c r="BE235" s="49">
        <v>2.9411764705882355</v>
      </c>
      <c r="BF235" s="48">
        <v>0</v>
      </c>
      <c r="BG235" s="49">
        <v>0</v>
      </c>
      <c r="BH235" s="48">
        <v>0</v>
      </c>
      <c r="BI235" s="49">
        <v>0</v>
      </c>
      <c r="BJ235" s="48">
        <v>33</v>
      </c>
      <c r="BK235" s="49">
        <v>97.05882352941177</v>
      </c>
      <c r="BL235" s="48">
        <v>34</v>
      </c>
    </row>
    <row r="236" spans="1:64" ht="15">
      <c r="A236" s="64" t="s">
        <v>408</v>
      </c>
      <c r="B236" s="64" t="s">
        <v>407</v>
      </c>
      <c r="C236" s="65" t="s">
        <v>5651</v>
      </c>
      <c r="D236" s="66">
        <v>3</v>
      </c>
      <c r="E236" s="67" t="s">
        <v>132</v>
      </c>
      <c r="F236" s="68">
        <v>35</v>
      </c>
      <c r="G236" s="65"/>
      <c r="H236" s="69"/>
      <c r="I236" s="70"/>
      <c r="J236" s="70"/>
      <c r="K236" s="34" t="s">
        <v>65</v>
      </c>
      <c r="L236" s="77">
        <v>236</v>
      </c>
      <c r="M236" s="77"/>
      <c r="N236" s="72"/>
      <c r="O236" s="79" t="s">
        <v>544</v>
      </c>
      <c r="P236" s="81">
        <v>43510.02793981481</v>
      </c>
      <c r="Q236" s="79" t="s">
        <v>629</v>
      </c>
      <c r="R236" s="79"/>
      <c r="S236" s="79"/>
      <c r="T236" s="79" t="s">
        <v>866</v>
      </c>
      <c r="U236" s="79"/>
      <c r="V236" s="83" t="s">
        <v>1162</v>
      </c>
      <c r="W236" s="81">
        <v>43510.02793981481</v>
      </c>
      <c r="X236" s="83" t="s">
        <v>1445</v>
      </c>
      <c r="Y236" s="79"/>
      <c r="Z236" s="79"/>
      <c r="AA236" s="85" t="s">
        <v>1810</v>
      </c>
      <c r="AB236" s="79"/>
      <c r="AC236" s="79" t="b">
        <v>0</v>
      </c>
      <c r="AD236" s="79">
        <v>0</v>
      </c>
      <c r="AE236" s="85" t="s">
        <v>1963</v>
      </c>
      <c r="AF236" s="79" t="b">
        <v>0</v>
      </c>
      <c r="AG236" s="79" t="s">
        <v>1973</v>
      </c>
      <c r="AH236" s="79"/>
      <c r="AI236" s="85" t="s">
        <v>1963</v>
      </c>
      <c r="AJ236" s="79" t="b">
        <v>0</v>
      </c>
      <c r="AK236" s="79">
        <v>1</v>
      </c>
      <c r="AL236" s="85" t="s">
        <v>1809</v>
      </c>
      <c r="AM236" s="79" t="s">
        <v>2016</v>
      </c>
      <c r="AN236" s="79" t="b">
        <v>0</v>
      </c>
      <c r="AO236" s="85" t="s">
        <v>1809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9</v>
      </c>
      <c r="BC236" s="78" t="str">
        <f>REPLACE(INDEX(GroupVertices[Group],MATCH(Edges[[#This Row],[Vertex 2]],GroupVertices[Vertex],0)),1,1,"")</f>
        <v>9</v>
      </c>
      <c r="BD236" s="48">
        <v>0</v>
      </c>
      <c r="BE236" s="49">
        <v>0</v>
      </c>
      <c r="BF236" s="48">
        <v>0</v>
      </c>
      <c r="BG236" s="49">
        <v>0</v>
      </c>
      <c r="BH236" s="48">
        <v>0</v>
      </c>
      <c r="BI236" s="49">
        <v>0</v>
      </c>
      <c r="BJ236" s="48">
        <v>22</v>
      </c>
      <c r="BK236" s="49">
        <v>100</v>
      </c>
      <c r="BL236" s="48">
        <v>22</v>
      </c>
    </row>
    <row r="237" spans="1:64" ht="15">
      <c r="A237" s="64" t="s">
        <v>408</v>
      </c>
      <c r="B237" s="64" t="s">
        <v>454</v>
      </c>
      <c r="C237" s="65" t="s">
        <v>5651</v>
      </c>
      <c r="D237" s="66">
        <v>3</v>
      </c>
      <c r="E237" s="67" t="s">
        <v>132</v>
      </c>
      <c r="F237" s="68">
        <v>35</v>
      </c>
      <c r="G237" s="65"/>
      <c r="H237" s="69"/>
      <c r="I237" s="70"/>
      <c r="J237" s="70"/>
      <c r="K237" s="34" t="s">
        <v>65</v>
      </c>
      <c r="L237" s="77">
        <v>237</v>
      </c>
      <c r="M237" s="77"/>
      <c r="N237" s="72"/>
      <c r="O237" s="79" t="s">
        <v>544</v>
      </c>
      <c r="P237" s="81">
        <v>43508.77811342593</v>
      </c>
      <c r="Q237" s="79" t="s">
        <v>595</v>
      </c>
      <c r="R237" s="79"/>
      <c r="S237" s="79"/>
      <c r="T237" s="79" t="s">
        <v>866</v>
      </c>
      <c r="U237" s="79"/>
      <c r="V237" s="83" t="s">
        <v>1162</v>
      </c>
      <c r="W237" s="81">
        <v>43508.77811342593</v>
      </c>
      <c r="X237" s="83" t="s">
        <v>1446</v>
      </c>
      <c r="Y237" s="79"/>
      <c r="Z237" s="79"/>
      <c r="AA237" s="85" t="s">
        <v>1811</v>
      </c>
      <c r="AB237" s="79"/>
      <c r="AC237" s="79" t="b">
        <v>0</v>
      </c>
      <c r="AD237" s="79">
        <v>0</v>
      </c>
      <c r="AE237" s="85" t="s">
        <v>1963</v>
      </c>
      <c r="AF237" s="79" t="b">
        <v>0</v>
      </c>
      <c r="AG237" s="79" t="s">
        <v>1973</v>
      </c>
      <c r="AH237" s="79"/>
      <c r="AI237" s="85" t="s">
        <v>1963</v>
      </c>
      <c r="AJ237" s="79" t="b">
        <v>0</v>
      </c>
      <c r="AK237" s="79">
        <v>4</v>
      </c>
      <c r="AL237" s="85" t="s">
        <v>1874</v>
      </c>
      <c r="AM237" s="79" t="s">
        <v>2016</v>
      </c>
      <c r="AN237" s="79" t="b">
        <v>0</v>
      </c>
      <c r="AO237" s="85" t="s">
        <v>1874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9</v>
      </c>
      <c r="BC237" s="78" t="str">
        <f>REPLACE(INDEX(GroupVertices[Group],MATCH(Edges[[#This Row],[Vertex 2]],GroupVertices[Vertex],0)),1,1,"")</f>
        <v>9</v>
      </c>
      <c r="BD237" s="48">
        <v>0</v>
      </c>
      <c r="BE237" s="49">
        <v>0</v>
      </c>
      <c r="BF237" s="48">
        <v>0</v>
      </c>
      <c r="BG237" s="49">
        <v>0</v>
      </c>
      <c r="BH237" s="48">
        <v>0</v>
      </c>
      <c r="BI237" s="49">
        <v>0</v>
      </c>
      <c r="BJ237" s="48">
        <v>22</v>
      </c>
      <c r="BK237" s="49">
        <v>100</v>
      </c>
      <c r="BL237" s="48">
        <v>22</v>
      </c>
    </row>
    <row r="238" spans="1:64" ht="15">
      <c r="A238" s="64" t="s">
        <v>409</v>
      </c>
      <c r="B238" s="64" t="s">
        <v>457</v>
      </c>
      <c r="C238" s="65" t="s">
        <v>5651</v>
      </c>
      <c r="D238" s="66">
        <v>3</v>
      </c>
      <c r="E238" s="67" t="s">
        <v>132</v>
      </c>
      <c r="F238" s="68">
        <v>35</v>
      </c>
      <c r="G238" s="65"/>
      <c r="H238" s="69"/>
      <c r="I238" s="70"/>
      <c r="J238" s="70"/>
      <c r="K238" s="34" t="s">
        <v>65</v>
      </c>
      <c r="L238" s="77">
        <v>238</v>
      </c>
      <c r="M238" s="77"/>
      <c r="N238" s="72"/>
      <c r="O238" s="79" t="s">
        <v>544</v>
      </c>
      <c r="P238" s="81">
        <v>43510.0490162037</v>
      </c>
      <c r="Q238" s="79" t="s">
        <v>630</v>
      </c>
      <c r="R238" s="79"/>
      <c r="S238" s="79"/>
      <c r="T238" s="79"/>
      <c r="U238" s="79"/>
      <c r="V238" s="83" t="s">
        <v>1163</v>
      </c>
      <c r="W238" s="81">
        <v>43510.0490162037</v>
      </c>
      <c r="X238" s="83" t="s">
        <v>1447</v>
      </c>
      <c r="Y238" s="79"/>
      <c r="Z238" s="79"/>
      <c r="AA238" s="85" t="s">
        <v>1812</v>
      </c>
      <c r="AB238" s="79"/>
      <c r="AC238" s="79" t="b">
        <v>0</v>
      </c>
      <c r="AD238" s="79">
        <v>0</v>
      </c>
      <c r="AE238" s="85" t="s">
        <v>1963</v>
      </c>
      <c r="AF238" s="79" t="b">
        <v>0</v>
      </c>
      <c r="AG238" s="79" t="s">
        <v>1973</v>
      </c>
      <c r="AH238" s="79"/>
      <c r="AI238" s="85" t="s">
        <v>1963</v>
      </c>
      <c r="AJ238" s="79" t="b">
        <v>0</v>
      </c>
      <c r="AK238" s="79">
        <v>1</v>
      </c>
      <c r="AL238" s="85" t="s">
        <v>1882</v>
      </c>
      <c r="AM238" s="79" t="s">
        <v>2003</v>
      </c>
      <c r="AN238" s="79" t="b">
        <v>0</v>
      </c>
      <c r="AO238" s="85" t="s">
        <v>1882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8</v>
      </c>
      <c r="BC238" s="78" t="str">
        <f>REPLACE(INDEX(GroupVertices[Group],MATCH(Edges[[#This Row],[Vertex 2]],GroupVertices[Vertex],0)),1,1,"")</f>
        <v>8</v>
      </c>
      <c r="BD238" s="48">
        <v>3</v>
      </c>
      <c r="BE238" s="49">
        <v>12</v>
      </c>
      <c r="BF238" s="48">
        <v>0</v>
      </c>
      <c r="BG238" s="49">
        <v>0</v>
      </c>
      <c r="BH238" s="48">
        <v>0</v>
      </c>
      <c r="BI238" s="49">
        <v>0</v>
      </c>
      <c r="BJ238" s="48">
        <v>22</v>
      </c>
      <c r="BK238" s="49">
        <v>88</v>
      </c>
      <c r="BL238" s="48">
        <v>25</v>
      </c>
    </row>
    <row r="239" spans="1:64" ht="15">
      <c r="A239" s="64" t="s">
        <v>410</v>
      </c>
      <c r="B239" s="64" t="s">
        <v>487</v>
      </c>
      <c r="C239" s="65" t="s">
        <v>5651</v>
      </c>
      <c r="D239" s="66">
        <v>3</v>
      </c>
      <c r="E239" s="67" t="s">
        <v>132</v>
      </c>
      <c r="F239" s="68">
        <v>35</v>
      </c>
      <c r="G239" s="65"/>
      <c r="H239" s="69"/>
      <c r="I239" s="70"/>
      <c r="J239" s="70"/>
      <c r="K239" s="34" t="s">
        <v>65</v>
      </c>
      <c r="L239" s="77">
        <v>239</v>
      </c>
      <c r="M239" s="77"/>
      <c r="N239" s="72"/>
      <c r="O239" s="79" t="s">
        <v>544</v>
      </c>
      <c r="P239" s="81">
        <v>43510.07517361111</v>
      </c>
      <c r="Q239" s="79" t="s">
        <v>631</v>
      </c>
      <c r="R239" s="79"/>
      <c r="S239" s="79"/>
      <c r="T239" s="79" t="s">
        <v>880</v>
      </c>
      <c r="U239" s="79"/>
      <c r="V239" s="83" t="s">
        <v>1164</v>
      </c>
      <c r="W239" s="81">
        <v>43510.07517361111</v>
      </c>
      <c r="X239" s="83" t="s">
        <v>1448</v>
      </c>
      <c r="Y239" s="79"/>
      <c r="Z239" s="79"/>
      <c r="AA239" s="85" t="s">
        <v>1813</v>
      </c>
      <c r="AB239" s="79"/>
      <c r="AC239" s="79" t="b">
        <v>0</v>
      </c>
      <c r="AD239" s="79">
        <v>0</v>
      </c>
      <c r="AE239" s="85" t="s">
        <v>1963</v>
      </c>
      <c r="AF239" s="79" t="b">
        <v>0</v>
      </c>
      <c r="AG239" s="79" t="s">
        <v>1973</v>
      </c>
      <c r="AH239" s="79"/>
      <c r="AI239" s="85" t="s">
        <v>1963</v>
      </c>
      <c r="AJ239" s="79" t="b">
        <v>0</v>
      </c>
      <c r="AK239" s="79">
        <v>4</v>
      </c>
      <c r="AL239" s="85" t="s">
        <v>1956</v>
      </c>
      <c r="AM239" s="79" t="s">
        <v>2002</v>
      </c>
      <c r="AN239" s="79" t="b">
        <v>0</v>
      </c>
      <c r="AO239" s="85" t="s">
        <v>1956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5</v>
      </c>
      <c r="BD239" s="48">
        <v>1</v>
      </c>
      <c r="BE239" s="49">
        <v>4.545454545454546</v>
      </c>
      <c r="BF239" s="48">
        <v>0</v>
      </c>
      <c r="BG239" s="49">
        <v>0</v>
      </c>
      <c r="BH239" s="48">
        <v>0</v>
      </c>
      <c r="BI239" s="49">
        <v>0</v>
      </c>
      <c r="BJ239" s="48">
        <v>21</v>
      </c>
      <c r="BK239" s="49">
        <v>95.45454545454545</v>
      </c>
      <c r="BL239" s="48">
        <v>22</v>
      </c>
    </row>
    <row r="240" spans="1:64" ht="15">
      <c r="A240" s="64" t="s">
        <v>411</v>
      </c>
      <c r="B240" s="64" t="s">
        <v>440</v>
      </c>
      <c r="C240" s="65" t="s">
        <v>5651</v>
      </c>
      <c r="D240" s="66">
        <v>3</v>
      </c>
      <c r="E240" s="67" t="s">
        <v>132</v>
      </c>
      <c r="F240" s="68">
        <v>35</v>
      </c>
      <c r="G240" s="65"/>
      <c r="H240" s="69"/>
      <c r="I240" s="70"/>
      <c r="J240" s="70"/>
      <c r="K240" s="34" t="s">
        <v>65</v>
      </c>
      <c r="L240" s="77">
        <v>240</v>
      </c>
      <c r="M240" s="77"/>
      <c r="N240" s="72"/>
      <c r="O240" s="79" t="s">
        <v>544</v>
      </c>
      <c r="P240" s="81">
        <v>43510.240960648145</v>
      </c>
      <c r="Q240" s="79" t="s">
        <v>604</v>
      </c>
      <c r="R240" s="79"/>
      <c r="S240" s="79"/>
      <c r="T240" s="79" t="s">
        <v>833</v>
      </c>
      <c r="U240" s="79"/>
      <c r="V240" s="83" t="s">
        <v>1165</v>
      </c>
      <c r="W240" s="81">
        <v>43510.240960648145</v>
      </c>
      <c r="X240" s="83" t="s">
        <v>1449</v>
      </c>
      <c r="Y240" s="79"/>
      <c r="Z240" s="79"/>
      <c r="AA240" s="85" t="s">
        <v>1814</v>
      </c>
      <c r="AB240" s="79"/>
      <c r="AC240" s="79" t="b">
        <v>0</v>
      </c>
      <c r="AD240" s="79">
        <v>0</v>
      </c>
      <c r="AE240" s="85" t="s">
        <v>1963</v>
      </c>
      <c r="AF240" s="79" t="b">
        <v>0</v>
      </c>
      <c r="AG240" s="79" t="s">
        <v>1973</v>
      </c>
      <c r="AH240" s="79"/>
      <c r="AI240" s="85" t="s">
        <v>1963</v>
      </c>
      <c r="AJ240" s="79" t="b">
        <v>0</v>
      </c>
      <c r="AK240" s="79">
        <v>2</v>
      </c>
      <c r="AL240" s="85" t="s">
        <v>1849</v>
      </c>
      <c r="AM240" s="79" t="s">
        <v>1999</v>
      </c>
      <c r="AN240" s="79" t="b">
        <v>0</v>
      </c>
      <c r="AO240" s="85" t="s">
        <v>1849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v>0</v>
      </c>
      <c r="BE240" s="49">
        <v>0</v>
      </c>
      <c r="BF240" s="48">
        <v>0</v>
      </c>
      <c r="BG240" s="49">
        <v>0</v>
      </c>
      <c r="BH240" s="48">
        <v>0</v>
      </c>
      <c r="BI240" s="49">
        <v>0</v>
      </c>
      <c r="BJ240" s="48">
        <v>22</v>
      </c>
      <c r="BK240" s="49">
        <v>100</v>
      </c>
      <c r="BL240" s="48">
        <v>22</v>
      </c>
    </row>
    <row r="241" spans="1:64" ht="15">
      <c r="A241" s="64" t="s">
        <v>412</v>
      </c>
      <c r="B241" s="64" t="s">
        <v>412</v>
      </c>
      <c r="C241" s="65" t="s">
        <v>5651</v>
      </c>
      <c r="D241" s="66">
        <v>3</v>
      </c>
      <c r="E241" s="67" t="s">
        <v>132</v>
      </c>
      <c r="F241" s="68">
        <v>35</v>
      </c>
      <c r="G241" s="65"/>
      <c r="H241" s="69"/>
      <c r="I241" s="70"/>
      <c r="J241" s="70"/>
      <c r="K241" s="34" t="s">
        <v>65</v>
      </c>
      <c r="L241" s="77">
        <v>241</v>
      </c>
      <c r="M241" s="77"/>
      <c r="N241" s="72"/>
      <c r="O241" s="79" t="s">
        <v>176</v>
      </c>
      <c r="P241" s="81">
        <v>43510.32759259259</v>
      </c>
      <c r="Q241" s="79" t="s">
        <v>632</v>
      </c>
      <c r="R241" s="83" t="s">
        <v>770</v>
      </c>
      <c r="S241" s="79" t="s">
        <v>807</v>
      </c>
      <c r="T241" s="79" t="s">
        <v>833</v>
      </c>
      <c r="U241" s="79"/>
      <c r="V241" s="83" t="s">
        <v>1166</v>
      </c>
      <c r="W241" s="81">
        <v>43510.32759259259</v>
      </c>
      <c r="X241" s="83" t="s">
        <v>1450</v>
      </c>
      <c r="Y241" s="79"/>
      <c r="Z241" s="79"/>
      <c r="AA241" s="85" t="s">
        <v>1815</v>
      </c>
      <c r="AB241" s="79"/>
      <c r="AC241" s="79" t="b">
        <v>0</v>
      </c>
      <c r="AD241" s="79">
        <v>0</v>
      </c>
      <c r="AE241" s="85" t="s">
        <v>1963</v>
      </c>
      <c r="AF241" s="79" t="b">
        <v>1</v>
      </c>
      <c r="AG241" s="79" t="s">
        <v>1973</v>
      </c>
      <c r="AH241" s="79"/>
      <c r="AI241" s="85" t="s">
        <v>1989</v>
      </c>
      <c r="AJ241" s="79" t="b">
        <v>0</v>
      </c>
      <c r="AK241" s="79">
        <v>0</v>
      </c>
      <c r="AL241" s="85" t="s">
        <v>1963</v>
      </c>
      <c r="AM241" s="79" t="s">
        <v>1999</v>
      </c>
      <c r="AN241" s="79" t="b">
        <v>0</v>
      </c>
      <c r="AO241" s="85" t="s">
        <v>1815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1</v>
      </c>
      <c r="BE241" s="49">
        <v>10</v>
      </c>
      <c r="BF241" s="48">
        <v>0</v>
      </c>
      <c r="BG241" s="49">
        <v>0</v>
      </c>
      <c r="BH241" s="48">
        <v>0</v>
      </c>
      <c r="BI241" s="49">
        <v>0</v>
      </c>
      <c r="BJ241" s="48">
        <v>9</v>
      </c>
      <c r="BK241" s="49">
        <v>90</v>
      </c>
      <c r="BL241" s="48">
        <v>10</v>
      </c>
    </row>
    <row r="242" spans="1:64" ht="15">
      <c r="A242" s="64" t="s">
        <v>413</v>
      </c>
      <c r="B242" s="64" t="s">
        <v>487</v>
      </c>
      <c r="C242" s="65" t="s">
        <v>5651</v>
      </c>
      <c r="D242" s="66">
        <v>3</v>
      </c>
      <c r="E242" s="67" t="s">
        <v>132</v>
      </c>
      <c r="F242" s="68">
        <v>35</v>
      </c>
      <c r="G242" s="65"/>
      <c r="H242" s="69"/>
      <c r="I242" s="70"/>
      <c r="J242" s="70"/>
      <c r="K242" s="34" t="s">
        <v>65</v>
      </c>
      <c r="L242" s="77">
        <v>242</v>
      </c>
      <c r="M242" s="77"/>
      <c r="N242" s="72"/>
      <c r="O242" s="79" t="s">
        <v>544</v>
      </c>
      <c r="P242" s="81">
        <v>43510.43944444445</v>
      </c>
      <c r="Q242" s="79" t="s">
        <v>633</v>
      </c>
      <c r="R242" s="83" t="s">
        <v>771</v>
      </c>
      <c r="S242" s="79" t="s">
        <v>814</v>
      </c>
      <c r="T242" s="79" t="s">
        <v>881</v>
      </c>
      <c r="U242" s="83" t="s">
        <v>941</v>
      </c>
      <c r="V242" s="83" t="s">
        <v>941</v>
      </c>
      <c r="W242" s="81">
        <v>43510.43944444445</v>
      </c>
      <c r="X242" s="83" t="s">
        <v>1451</v>
      </c>
      <c r="Y242" s="79"/>
      <c r="Z242" s="79"/>
      <c r="AA242" s="85" t="s">
        <v>1816</v>
      </c>
      <c r="AB242" s="79"/>
      <c r="AC242" s="79" t="b">
        <v>0</v>
      </c>
      <c r="AD242" s="79">
        <v>0</v>
      </c>
      <c r="AE242" s="85" t="s">
        <v>1963</v>
      </c>
      <c r="AF242" s="79" t="b">
        <v>0</v>
      </c>
      <c r="AG242" s="79" t="s">
        <v>1973</v>
      </c>
      <c r="AH242" s="79"/>
      <c r="AI242" s="85" t="s">
        <v>1963</v>
      </c>
      <c r="AJ242" s="79" t="b">
        <v>0</v>
      </c>
      <c r="AK242" s="79">
        <v>0</v>
      </c>
      <c r="AL242" s="85" t="s">
        <v>1963</v>
      </c>
      <c r="AM242" s="79" t="s">
        <v>2001</v>
      </c>
      <c r="AN242" s="79" t="b">
        <v>0</v>
      </c>
      <c r="AO242" s="85" t="s">
        <v>1816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2</v>
      </c>
      <c r="BE242" s="49">
        <v>6.896551724137931</v>
      </c>
      <c r="BF242" s="48">
        <v>1</v>
      </c>
      <c r="BG242" s="49">
        <v>3.4482758620689653</v>
      </c>
      <c r="BH242" s="48">
        <v>0</v>
      </c>
      <c r="BI242" s="49">
        <v>0</v>
      </c>
      <c r="BJ242" s="48">
        <v>26</v>
      </c>
      <c r="BK242" s="49">
        <v>89.65517241379311</v>
      </c>
      <c r="BL242" s="48">
        <v>29</v>
      </c>
    </row>
    <row r="243" spans="1:64" ht="15">
      <c r="A243" s="64" t="s">
        <v>414</v>
      </c>
      <c r="B243" s="64" t="s">
        <v>508</v>
      </c>
      <c r="C243" s="65" t="s">
        <v>5651</v>
      </c>
      <c r="D243" s="66">
        <v>3</v>
      </c>
      <c r="E243" s="67" t="s">
        <v>132</v>
      </c>
      <c r="F243" s="68">
        <v>35</v>
      </c>
      <c r="G243" s="65"/>
      <c r="H243" s="69"/>
      <c r="I243" s="70"/>
      <c r="J243" s="70"/>
      <c r="K243" s="34" t="s">
        <v>65</v>
      </c>
      <c r="L243" s="77">
        <v>243</v>
      </c>
      <c r="M243" s="77"/>
      <c r="N243" s="72"/>
      <c r="O243" s="79" t="s">
        <v>544</v>
      </c>
      <c r="P243" s="81">
        <v>43506.82331018519</v>
      </c>
      <c r="Q243" s="79" t="s">
        <v>634</v>
      </c>
      <c r="R243" s="79"/>
      <c r="S243" s="79"/>
      <c r="T243" s="79" t="s">
        <v>882</v>
      </c>
      <c r="U243" s="79"/>
      <c r="V243" s="83" t="s">
        <v>1167</v>
      </c>
      <c r="W243" s="81">
        <v>43506.82331018519</v>
      </c>
      <c r="X243" s="83" t="s">
        <v>1452</v>
      </c>
      <c r="Y243" s="79"/>
      <c r="Z243" s="79"/>
      <c r="AA243" s="85" t="s">
        <v>1817</v>
      </c>
      <c r="AB243" s="79"/>
      <c r="AC243" s="79" t="b">
        <v>0</v>
      </c>
      <c r="AD243" s="79">
        <v>0</v>
      </c>
      <c r="AE243" s="85" t="s">
        <v>1967</v>
      </c>
      <c r="AF243" s="79" t="b">
        <v>0</v>
      </c>
      <c r="AG243" s="79" t="s">
        <v>1973</v>
      </c>
      <c r="AH243" s="79"/>
      <c r="AI243" s="85" t="s">
        <v>1963</v>
      </c>
      <c r="AJ243" s="79" t="b">
        <v>0</v>
      </c>
      <c r="AK243" s="79">
        <v>0</v>
      </c>
      <c r="AL243" s="85" t="s">
        <v>1963</v>
      </c>
      <c r="AM243" s="79" t="s">
        <v>2001</v>
      </c>
      <c r="AN243" s="79" t="b">
        <v>0</v>
      </c>
      <c r="AO243" s="85" t="s">
        <v>1817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414</v>
      </c>
      <c r="B244" s="64" t="s">
        <v>509</v>
      </c>
      <c r="C244" s="65" t="s">
        <v>5651</v>
      </c>
      <c r="D244" s="66">
        <v>3</v>
      </c>
      <c r="E244" s="67" t="s">
        <v>132</v>
      </c>
      <c r="F244" s="68">
        <v>35</v>
      </c>
      <c r="G244" s="65"/>
      <c r="H244" s="69"/>
      <c r="I244" s="70"/>
      <c r="J244" s="70"/>
      <c r="K244" s="34" t="s">
        <v>65</v>
      </c>
      <c r="L244" s="77">
        <v>244</v>
      </c>
      <c r="M244" s="77"/>
      <c r="N244" s="72"/>
      <c r="O244" s="79" t="s">
        <v>545</v>
      </c>
      <c r="P244" s="81">
        <v>43506.82331018519</v>
      </c>
      <c r="Q244" s="79" t="s">
        <v>634</v>
      </c>
      <c r="R244" s="79"/>
      <c r="S244" s="79"/>
      <c r="T244" s="79" t="s">
        <v>882</v>
      </c>
      <c r="U244" s="79"/>
      <c r="V244" s="83" t="s">
        <v>1167</v>
      </c>
      <c r="W244" s="81">
        <v>43506.82331018519</v>
      </c>
      <c r="X244" s="83" t="s">
        <v>1452</v>
      </c>
      <c r="Y244" s="79"/>
      <c r="Z244" s="79"/>
      <c r="AA244" s="85" t="s">
        <v>1817</v>
      </c>
      <c r="AB244" s="79"/>
      <c r="AC244" s="79" t="b">
        <v>0</v>
      </c>
      <c r="AD244" s="79">
        <v>0</v>
      </c>
      <c r="AE244" s="85" t="s">
        <v>1967</v>
      </c>
      <c r="AF244" s="79" t="b">
        <v>0</v>
      </c>
      <c r="AG244" s="79" t="s">
        <v>1973</v>
      </c>
      <c r="AH244" s="79"/>
      <c r="AI244" s="85" t="s">
        <v>1963</v>
      </c>
      <c r="AJ244" s="79" t="b">
        <v>0</v>
      </c>
      <c r="AK244" s="79">
        <v>0</v>
      </c>
      <c r="AL244" s="85" t="s">
        <v>1963</v>
      </c>
      <c r="AM244" s="79" t="s">
        <v>2001</v>
      </c>
      <c r="AN244" s="79" t="b">
        <v>0</v>
      </c>
      <c r="AO244" s="85" t="s">
        <v>1817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5</v>
      </c>
      <c r="BC244" s="78" t="str">
        <f>REPLACE(INDEX(GroupVertices[Group],MATCH(Edges[[#This Row],[Vertex 2]],GroupVertices[Vertex],0)),1,1,"")</f>
        <v>5</v>
      </c>
      <c r="BD244" s="48">
        <v>0</v>
      </c>
      <c r="BE244" s="49">
        <v>0</v>
      </c>
      <c r="BF244" s="48">
        <v>0</v>
      </c>
      <c r="BG244" s="49">
        <v>0</v>
      </c>
      <c r="BH244" s="48">
        <v>0</v>
      </c>
      <c r="BI244" s="49">
        <v>0</v>
      </c>
      <c r="BJ244" s="48">
        <v>44</v>
      </c>
      <c r="BK244" s="49">
        <v>100</v>
      </c>
      <c r="BL244" s="48">
        <v>44</v>
      </c>
    </row>
    <row r="245" spans="1:64" ht="15">
      <c r="A245" s="64" t="s">
        <v>414</v>
      </c>
      <c r="B245" s="64" t="s">
        <v>487</v>
      </c>
      <c r="C245" s="65" t="s">
        <v>5651</v>
      </c>
      <c r="D245" s="66">
        <v>3</v>
      </c>
      <c r="E245" s="67" t="s">
        <v>132</v>
      </c>
      <c r="F245" s="68">
        <v>35</v>
      </c>
      <c r="G245" s="65"/>
      <c r="H245" s="69"/>
      <c r="I245" s="70"/>
      <c r="J245" s="70"/>
      <c r="K245" s="34" t="s">
        <v>65</v>
      </c>
      <c r="L245" s="77">
        <v>245</v>
      </c>
      <c r="M245" s="77"/>
      <c r="N245" s="72"/>
      <c r="O245" s="79" t="s">
        <v>544</v>
      </c>
      <c r="P245" s="81">
        <v>43510.52471064815</v>
      </c>
      <c r="Q245" s="79" t="s">
        <v>631</v>
      </c>
      <c r="R245" s="79"/>
      <c r="S245" s="79"/>
      <c r="T245" s="79" t="s">
        <v>880</v>
      </c>
      <c r="U245" s="79"/>
      <c r="V245" s="83" t="s">
        <v>1167</v>
      </c>
      <c r="W245" s="81">
        <v>43510.52471064815</v>
      </c>
      <c r="X245" s="83" t="s">
        <v>1453</v>
      </c>
      <c r="Y245" s="79"/>
      <c r="Z245" s="79"/>
      <c r="AA245" s="85" t="s">
        <v>1818</v>
      </c>
      <c r="AB245" s="79"/>
      <c r="AC245" s="79" t="b">
        <v>0</v>
      </c>
      <c r="AD245" s="79">
        <v>0</v>
      </c>
      <c r="AE245" s="85" t="s">
        <v>1963</v>
      </c>
      <c r="AF245" s="79" t="b">
        <v>0</v>
      </c>
      <c r="AG245" s="79" t="s">
        <v>1973</v>
      </c>
      <c r="AH245" s="79"/>
      <c r="AI245" s="85" t="s">
        <v>1963</v>
      </c>
      <c r="AJ245" s="79" t="b">
        <v>0</v>
      </c>
      <c r="AK245" s="79">
        <v>4</v>
      </c>
      <c r="AL245" s="85" t="s">
        <v>1956</v>
      </c>
      <c r="AM245" s="79" t="s">
        <v>1999</v>
      </c>
      <c r="AN245" s="79" t="b">
        <v>0</v>
      </c>
      <c r="AO245" s="85" t="s">
        <v>1956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5</v>
      </c>
      <c r="BD245" s="48">
        <v>1</v>
      </c>
      <c r="BE245" s="49">
        <v>4.545454545454546</v>
      </c>
      <c r="BF245" s="48">
        <v>0</v>
      </c>
      <c r="BG245" s="49">
        <v>0</v>
      </c>
      <c r="BH245" s="48">
        <v>0</v>
      </c>
      <c r="BI245" s="49">
        <v>0</v>
      </c>
      <c r="BJ245" s="48">
        <v>21</v>
      </c>
      <c r="BK245" s="49">
        <v>95.45454545454545</v>
      </c>
      <c r="BL245" s="48">
        <v>22</v>
      </c>
    </row>
    <row r="246" spans="1:64" ht="15">
      <c r="A246" s="64" t="s">
        <v>415</v>
      </c>
      <c r="B246" s="64" t="s">
        <v>481</v>
      </c>
      <c r="C246" s="65" t="s">
        <v>5651</v>
      </c>
      <c r="D246" s="66">
        <v>3</v>
      </c>
      <c r="E246" s="67" t="s">
        <v>132</v>
      </c>
      <c r="F246" s="68">
        <v>35</v>
      </c>
      <c r="G246" s="65"/>
      <c r="H246" s="69"/>
      <c r="I246" s="70"/>
      <c r="J246" s="70"/>
      <c r="K246" s="34" t="s">
        <v>65</v>
      </c>
      <c r="L246" s="77">
        <v>246</v>
      </c>
      <c r="M246" s="77"/>
      <c r="N246" s="72"/>
      <c r="O246" s="79" t="s">
        <v>544</v>
      </c>
      <c r="P246" s="81">
        <v>43510.533634259256</v>
      </c>
      <c r="Q246" s="79" t="s">
        <v>635</v>
      </c>
      <c r="R246" s="79"/>
      <c r="S246" s="79"/>
      <c r="T246" s="79" t="s">
        <v>854</v>
      </c>
      <c r="U246" s="79"/>
      <c r="V246" s="83" t="s">
        <v>1168</v>
      </c>
      <c r="W246" s="81">
        <v>43510.533634259256</v>
      </c>
      <c r="X246" s="83" t="s">
        <v>1454</v>
      </c>
      <c r="Y246" s="79"/>
      <c r="Z246" s="79"/>
      <c r="AA246" s="85" t="s">
        <v>1819</v>
      </c>
      <c r="AB246" s="79"/>
      <c r="AC246" s="79" t="b">
        <v>0</v>
      </c>
      <c r="AD246" s="79">
        <v>0</v>
      </c>
      <c r="AE246" s="85" t="s">
        <v>1963</v>
      </c>
      <c r="AF246" s="79" t="b">
        <v>0</v>
      </c>
      <c r="AG246" s="79" t="s">
        <v>1974</v>
      </c>
      <c r="AH246" s="79"/>
      <c r="AI246" s="85" t="s">
        <v>1963</v>
      </c>
      <c r="AJ246" s="79" t="b">
        <v>0</v>
      </c>
      <c r="AK246" s="79">
        <v>1</v>
      </c>
      <c r="AL246" s="85" t="s">
        <v>1941</v>
      </c>
      <c r="AM246" s="79" t="s">
        <v>2002</v>
      </c>
      <c r="AN246" s="79" t="b">
        <v>0</v>
      </c>
      <c r="AO246" s="85" t="s">
        <v>1941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v>0</v>
      </c>
      <c r="BE246" s="49">
        <v>0</v>
      </c>
      <c r="BF246" s="48">
        <v>0</v>
      </c>
      <c r="BG246" s="49">
        <v>0</v>
      </c>
      <c r="BH246" s="48">
        <v>0</v>
      </c>
      <c r="BI246" s="49">
        <v>0</v>
      </c>
      <c r="BJ246" s="48">
        <v>22</v>
      </c>
      <c r="BK246" s="49">
        <v>100</v>
      </c>
      <c r="BL246" s="48">
        <v>22</v>
      </c>
    </row>
    <row r="247" spans="1:64" ht="15">
      <c r="A247" s="64" t="s">
        <v>416</v>
      </c>
      <c r="B247" s="64" t="s">
        <v>416</v>
      </c>
      <c r="C247" s="65" t="s">
        <v>5651</v>
      </c>
      <c r="D247" s="66">
        <v>3</v>
      </c>
      <c r="E247" s="67" t="s">
        <v>132</v>
      </c>
      <c r="F247" s="68">
        <v>35</v>
      </c>
      <c r="G247" s="65"/>
      <c r="H247" s="69"/>
      <c r="I247" s="70"/>
      <c r="J247" s="70"/>
      <c r="K247" s="34" t="s">
        <v>65</v>
      </c>
      <c r="L247" s="77">
        <v>247</v>
      </c>
      <c r="M247" s="77"/>
      <c r="N247" s="72"/>
      <c r="O247" s="79" t="s">
        <v>176</v>
      </c>
      <c r="P247" s="81">
        <v>43510.58216435185</v>
      </c>
      <c r="Q247" s="79" t="s">
        <v>636</v>
      </c>
      <c r="R247" s="79"/>
      <c r="S247" s="79"/>
      <c r="T247" s="79" t="s">
        <v>883</v>
      </c>
      <c r="U247" s="79"/>
      <c r="V247" s="83" t="s">
        <v>1169</v>
      </c>
      <c r="W247" s="81">
        <v>43510.58216435185</v>
      </c>
      <c r="X247" s="83" t="s">
        <v>1455</v>
      </c>
      <c r="Y247" s="79"/>
      <c r="Z247" s="79"/>
      <c r="AA247" s="85" t="s">
        <v>1820</v>
      </c>
      <c r="AB247" s="79"/>
      <c r="AC247" s="79" t="b">
        <v>0</v>
      </c>
      <c r="AD247" s="79">
        <v>1</v>
      </c>
      <c r="AE247" s="85" t="s">
        <v>1963</v>
      </c>
      <c r="AF247" s="79" t="b">
        <v>0</v>
      </c>
      <c r="AG247" s="79" t="s">
        <v>1973</v>
      </c>
      <c r="AH247" s="79"/>
      <c r="AI247" s="85" t="s">
        <v>1963</v>
      </c>
      <c r="AJ247" s="79" t="b">
        <v>0</v>
      </c>
      <c r="AK247" s="79">
        <v>1</v>
      </c>
      <c r="AL247" s="85" t="s">
        <v>1963</v>
      </c>
      <c r="AM247" s="79" t="s">
        <v>2001</v>
      </c>
      <c r="AN247" s="79" t="b">
        <v>0</v>
      </c>
      <c r="AO247" s="85" t="s">
        <v>1820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28</v>
      </c>
      <c r="BC247" s="78" t="str">
        <f>REPLACE(INDEX(GroupVertices[Group],MATCH(Edges[[#This Row],[Vertex 2]],GroupVertices[Vertex],0)),1,1,"")</f>
        <v>28</v>
      </c>
      <c r="BD247" s="48">
        <v>0</v>
      </c>
      <c r="BE247" s="49">
        <v>0</v>
      </c>
      <c r="BF247" s="48">
        <v>2</v>
      </c>
      <c r="BG247" s="49">
        <v>7.407407407407407</v>
      </c>
      <c r="BH247" s="48">
        <v>0</v>
      </c>
      <c r="BI247" s="49">
        <v>0</v>
      </c>
      <c r="BJ247" s="48">
        <v>25</v>
      </c>
      <c r="BK247" s="49">
        <v>92.5925925925926</v>
      </c>
      <c r="BL247" s="48">
        <v>27</v>
      </c>
    </row>
    <row r="248" spans="1:64" ht="15">
      <c r="A248" s="64" t="s">
        <v>417</v>
      </c>
      <c r="B248" s="64" t="s">
        <v>416</v>
      </c>
      <c r="C248" s="65" t="s">
        <v>5651</v>
      </c>
      <c r="D248" s="66">
        <v>3</v>
      </c>
      <c r="E248" s="67" t="s">
        <v>132</v>
      </c>
      <c r="F248" s="68">
        <v>35</v>
      </c>
      <c r="G248" s="65"/>
      <c r="H248" s="69"/>
      <c r="I248" s="70"/>
      <c r="J248" s="70"/>
      <c r="K248" s="34" t="s">
        <v>65</v>
      </c>
      <c r="L248" s="77">
        <v>248</v>
      </c>
      <c r="M248" s="77"/>
      <c r="N248" s="72"/>
      <c r="O248" s="79" t="s">
        <v>544</v>
      </c>
      <c r="P248" s="81">
        <v>43510.582766203705</v>
      </c>
      <c r="Q248" s="79" t="s">
        <v>637</v>
      </c>
      <c r="R248" s="79"/>
      <c r="S248" s="79"/>
      <c r="T248" s="79"/>
      <c r="U248" s="79"/>
      <c r="V248" s="83" t="s">
        <v>1170</v>
      </c>
      <c r="W248" s="81">
        <v>43510.582766203705</v>
      </c>
      <c r="X248" s="83" t="s">
        <v>1456</v>
      </c>
      <c r="Y248" s="79"/>
      <c r="Z248" s="79"/>
      <c r="AA248" s="85" t="s">
        <v>1821</v>
      </c>
      <c r="AB248" s="79"/>
      <c r="AC248" s="79" t="b">
        <v>0</v>
      </c>
      <c r="AD248" s="79">
        <v>0</v>
      </c>
      <c r="AE248" s="85" t="s">
        <v>1963</v>
      </c>
      <c r="AF248" s="79" t="b">
        <v>0</v>
      </c>
      <c r="AG248" s="79" t="s">
        <v>1973</v>
      </c>
      <c r="AH248" s="79"/>
      <c r="AI248" s="85" t="s">
        <v>1963</v>
      </c>
      <c r="AJ248" s="79" t="b">
        <v>0</v>
      </c>
      <c r="AK248" s="79">
        <v>1</v>
      </c>
      <c r="AL248" s="85" t="s">
        <v>1820</v>
      </c>
      <c r="AM248" s="79" t="s">
        <v>1999</v>
      </c>
      <c r="AN248" s="79" t="b">
        <v>0</v>
      </c>
      <c r="AO248" s="85" t="s">
        <v>1820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28</v>
      </c>
      <c r="BC248" s="78" t="str">
        <f>REPLACE(INDEX(GroupVertices[Group],MATCH(Edges[[#This Row],[Vertex 2]],GroupVertices[Vertex],0)),1,1,"")</f>
        <v>28</v>
      </c>
      <c r="BD248" s="48">
        <v>0</v>
      </c>
      <c r="BE248" s="49">
        <v>0</v>
      </c>
      <c r="BF248" s="48">
        <v>2</v>
      </c>
      <c r="BG248" s="49">
        <v>8</v>
      </c>
      <c r="BH248" s="48">
        <v>0</v>
      </c>
      <c r="BI248" s="49">
        <v>0</v>
      </c>
      <c r="BJ248" s="48">
        <v>23</v>
      </c>
      <c r="BK248" s="49">
        <v>92</v>
      </c>
      <c r="BL248" s="48">
        <v>25</v>
      </c>
    </row>
    <row r="249" spans="1:64" ht="15">
      <c r="A249" s="64" t="s">
        <v>418</v>
      </c>
      <c r="B249" s="64" t="s">
        <v>510</v>
      </c>
      <c r="C249" s="65" t="s">
        <v>5651</v>
      </c>
      <c r="D249" s="66">
        <v>3</v>
      </c>
      <c r="E249" s="67" t="s">
        <v>132</v>
      </c>
      <c r="F249" s="68">
        <v>35</v>
      </c>
      <c r="G249" s="65"/>
      <c r="H249" s="69"/>
      <c r="I249" s="70"/>
      <c r="J249" s="70"/>
      <c r="K249" s="34" t="s">
        <v>65</v>
      </c>
      <c r="L249" s="77">
        <v>249</v>
      </c>
      <c r="M249" s="77"/>
      <c r="N249" s="72"/>
      <c r="O249" s="79" t="s">
        <v>544</v>
      </c>
      <c r="P249" s="81">
        <v>43510.592627314814</v>
      </c>
      <c r="Q249" s="79" t="s">
        <v>638</v>
      </c>
      <c r="R249" s="79"/>
      <c r="S249" s="79"/>
      <c r="T249" s="79" t="s">
        <v>884</v>
      </c>
      <c r="U249" s="79"/>
      <c r="V249" s="83" t="s">
        <v>1171</v>
      </c>
      <c r="W249" s="81">
        <v>43510.592627314814</v>
      </c>
      <c r="X249" s="83" t="s">
        <v>1457</v>
      </c>
      <c r="Y249" s="79"/>
      <c r="Z249" s="79"/>
      <c r="AA249" s="85" t="s">
        <v>1822</v>
      </c>
      <c r="AB249" s="79"/>
      <c r="AC249" s="79" t="b">
        <v>0</v>
      </c>
      <c r="AD249" s="79">
        <v>0</v>
      </c>
      <c r="AE249" s="85" t="s">
        <v>1968</v>
      </c>
      <c r="AF249" s="79" t="b">
        <v>0</v>
      </c>
      <c r="AG249" s="79" t="s">
        <v>1973</v>
      </c>
      <c r="AH249" s="79"/>
      <c r="AI249" s="85" t="s">
        <v>1963</v>
      </c>
      <c r="AJ249" s="79" t="b">
        <v>0</v>
      </c>
      <c r="AK249" s="79">
        <v>0</v>
      </c>
      <c r="AL249" s="85" t="s">
        <v>1963</v>
      </c>
      <c r="AM249" s="79" t="s">
        <v>1999</v>
      </c>
      <c r="AN249" s="79" t="b">
        <v>0</v>
      </c>
      <c r="AO249" s="85" t="s">
        <v>1822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15</v>
      </c>
      <c r="BC249" s="78" t="str">
        <f>REPLACE(INDEX(GroupVertices[Group],MATCH(Edges[[#This Row],[Vertex 2]],GroupVertices[Vertex],0)),1,1,"")</f>
        <v>15</v>
      </c>
      <c r="BD249" s="48"/>
      <c r="BE249" s="49"/>
      <c r="BF249" s="48"/>
      <c r="BG249" s="49"/>
      <c r="BH249" s="48"/>
      <c r="BI249" s="49"/>
      <c r="BJ249" s="48"/>
      <c r="BK249" s="49"/>
      <c r="BL249" s="48"/>
    </row>
    <row r="250" spans="1:64" ht="15">
      <c r="A250" s="64" t="s">
        <v>418</v>
      </c>
      <c r="B250" s="64" t="s">
        <v>511</v>
      </c>
      <c r="C250" s="65" t="s">
        <v>5651</v>
      </c>
      <c r="D250" s="66">
        <v>3</v>
      </c>
      <c r="E250" s="67" t="s">
        <v>132</v>
      </c>
      <c r="F250" s="68">
        <v>35</v>
      </c>
      <c r="G250" s="65"/>
      <c r="H250" s="69"/>
      <c r="I250" s="70"/>
      <c r="J250" s="70"/>
      <c r="K250" s="34" t="s">
        <v>65</v>
      </c>
      <c r="L250" s="77">
        <v>250</v>
      </c>
      <c r="M250" s="77"/>
      <c r="N250" s="72"/>
      <c r="O250" s="79" t="s">
        <v>544</v>
      </c>
      <c r="P250" s="81">
        <v>43510.592627314814</v>
      </c>
      <c r="Q250" s="79" t="s">
        <v>638</v>
      </c>
      <c r="R250" s="79"/>
      <c r="S250" s="79"/>
      <c r="T250" s="79" t="s">
        <v>884</v>
      </c>
      <c r="U250" s="79"/>
      <c r="V250" s="83" t="s">
        <v>1171</v>
      </c>
      <c r="W250" s="81">
        <v>43510.592627314814</v>
      </c>
      <c r="X250" s="83" t="s">
        <v>1457</v>
      </c>
      <c r="Y250" s="79"/>
      <c r="Z250" s="79"/>
      <c r="AA250" s="85" t="s">
        <v>1822</v>
      </c>
      <c r="AB250" s="79"/>
      <c r="AC250" s="79" t="b">
        <v>0</v>
      </c>
      <c r="AD250" s="79">
        <v>0</v>
      </c>
      <c r="AE250" s="85" t="s">
        <v>1968</v>
      </c>
      <c r="AF250" s="79" t="b">
        <v>0</v>
      </c>
      <c r="AG250" s="79" t="s">
        <v>1973</v>
      </c>
      <c r="AH250" s="79"/>
      <c r="AI250" s="85" t="s">
        <v>1963</v>
      </c>
      <c r="AJ250" s="79" t="b">
        <v>0</v>
      </c>
      <c r="AK250" s="79">
        <v>0</v>
      </c>
      <c r="AL250" s="85" t="s">
        <v>1963</v>
      </c>
      <c r="AM250" s="79" t="s">
        <v>1999</v>
      </c>
      <c r="AN250" s="79" t="b">
        <v>0</v>
      </c>
      <c r="AO250" s="85" t="s">
        <v>1822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15</v>
      </c>
      <c r="BC250" s="78" t="str">
        <f>REPLACE(INDEX(GroupVertices[Group],MATCH(Edges[[#This Row],[Vertex 2]],GroupVertices[Vertex],0)),1,1,"")</f>
        <v>15</v>
      </c>
      <c r="BD250" s="48"/>
      <c r="BE250" s="49"/>
      <c r="BF250" s="48"/>
      <c r="BG250" s="49"/>
      <c r="BH250" s="48"/>
      <c r="BI250" s="49"/>
      <c r="BJ250" s="48"/>
      <c r="BK250" s="49"/>
      <c r="BL250" s="48"/>
    </row>
    <row r="251" spans="1:64" ht="15">
      <c r="A251" s="64" t="s">
        <v>418</v>
      </c>
      <c r="B251" s="64" t="s">
        <v>512</v>
      </c>
      <c r="C251" s="65" t="s">
        <v>5651</v>
      </c>
      <c r="D251" s="66">
        <v>3</v>
      </c>
      <c r="E251" s="67" t="s">
        <v>132</v>
      </c>
      <c r="F251" s="68">
        <v>35</v>
      </c>
      <c r="G251" s="65"/>
      <c r="H251" s="69"/>
      <c r="I251" s="70"/>
      <c r="J251" s="70"/>
      <c r="K251" s="34" t="s">
        <v>65</v>
      </c>
      <c r="L251" s="77">
        <v>251</v>
      </c>
      <c r="M251" s="77"/>
      <c r="N251" s="72"/>
      <c r="O251" s="79" t="s">
        <v>544</v>
      </c>
      <c r="P251" s="81">
        <v>43510.592627314814</v>
      </c>
      <c r="Q251" s="79" t="s">
        <v>638</v>
      </c>
      <c r="R251" s="79"/>
      <c r="S251" s="79"/>
      <c r="T251" s="79" t="s">
        <v>884</v>
      </c>
      <c r="U251" s="79"/>
      <c r="V251" s="83" t="s">
        <v>1171</v>
      </c>
      <c r="W251" s="81">
        <v>43510.592627314814</v>
      </c>
      <c r="X251" s="83" t="s">
        <v>1457</v>
      </c>
      <c r="Y251" s="79"/>
      <c r="Z251" s="79"/>
      <c r="AA251" s="85" t="s">
        <v>1822</v>
      </c>
      <c r="AB251" s="79"/>
      <c r="AC251" s="79" t="b">
        <v>0</v>
      </c>
      <c r="AD251" s="79">
        <v>0</v>
      </c>
      <c r="AE251" s="85" t="s">
        <v>1968</v>
      </c>
      <c r="AF251" s="79" t="b">
        <v>0</v>
      </c>
      <c r="AG251" s="79" t="s">
        <v>1973</v>
      </c>
      <c r="AH251" s="79"/>
      <c r="AI251" s="85" t="s">
        <v>1963</v>
      </c>
      <c r="AJ251" s="79" t="b">
        <v>0</v>
      </c>
      <c r="AK251" s="79">
        <v>0</v>
      </c>
      <c r="AL251" s="85" t="s">
        <v>1963</v>
      </c>
      <c r="AM251" s="79" t="s">
        <v>1999</v>
      </c>
      <c r="AN251" s="79" t="b">
        <v>0</v>
      </c>
      <c r="AO251" s="85" t="s">
        <v>1822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15</v>
      </c>
      <c r="BC251" s="78" t="str">
        <f>REPLACE(INDEX(GroupVertices[Group],MATCH(Edges[[#This Row],[Vertex 2]],GroupVertices[Vertex],0)),1,1,"")</f>
        <v>15</v>
      </c>
      <c r="BD251" s="48"/>
      <c r="BE251" s="49"/>
      <c r="BF251" s="48"/>
      <c r="BG251" s="49"/>
      <c r="BH251" s="48"/>
      <c r="BI251" s="49"/>
      <c r="BJ251" s="48"/>
      <c r="BK251" s="49"/>
      <c r="BL251" s="48"/>
    </row>
    <row r="252" spans="1:64" ht="15">
      <c r="A252" s="64" t="s">
        <v>418</v>
      </c>
      <c r="B252" s="64" t="s">
        <v>513</v>
      </c>
      <c r="C252" s="65" t="s">
        <v>5651</v>
      </c>
      <c r="D252" s="66">
        <v>3</v>
      </c>
      <c r="E252" s="67" t="s">
        <v>132</v>
      </c>
      <c r="F252" s="68">
        <v>35</v>
      </c>
      <c r="G252" s="65"/>
      <c r="H252" s="69"/>
      <c r="I252" s="70"/>
      <c r="J252" s="70"/>
      <c r="K252" s="34" t="s">
        <v>65</v>
      </c>
      <c r="L252" s="77">
        <v>252</v>
      </c>
      <c r="M252" s="77"/>
      <c r="N252" s="72"/>
      <c r="O252" s="79" t="s">
        <v>544</v>
      </c>
      <c r="P252" s="81">
        <v>43510.592627314814</v>
      </c>
      <c r="Q252" s="79" t="s">
        <v>638</v>
      </c>
      <c r="R252" s="79"/>
      <c r="S252" s="79"/>
      <c r="T252" s="79" t="s">
        <v>884</v>
      </c>
      <c r="U252" s="79"/>
      <c r="V252" s="83" t="s">
        <v>1171</v>
      </c>
      <c r="W252" s="81">
        <v>43510.592627314814</v>
      </c>
      <c r="X252" s="83" t="s">
        <v>1457</v>
      </c>
      <c r="Y252" s="79"/>
      <c r="Z252" s="79"/>
      <c r="AA252" s="85" t="s">
        <v>1822</v>
      </c>
      <c r="AB252" s="79"/>
      <c r="AC252" s="79" t="b">
        <v>0</v>
      </c>
      <c r="AD252" s="79">
        <v>0</v>
      </c>
      <c r="AE252" s="85" t="s">
        <v>1968</v>
      </c>
      <c r="AF252" s="79" t="b">
        <v>0</v>
      </c>
      <c r="AG252" s="79" t="s">
        <v>1973</v>
      </c>
      <c r="AH252" s="79"/>
      <c r="AI252" s="85" t="s">
        <v>1963</v>
      </c>
      <c r="AJ252" s="79" t="b">
        <v>0</v>
      </c>
      <c r="AK252" s="79">
        <v>0</v>
      </c>
      <c r="AL252" s="85" t="s">
        <v>1963</v>
      </c>
      <c r="AM252" s="79" t="s">
        <v>1999</v>
      </c>
      <c r="AN252" s="79" t="b">
        <v>0</v>
      </c>
      <c r="AO252" s="85" t="s">
        <v>1822</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15</v>
      </c>
      <c r="BC252" s="78" t="str">
        <f>REPLACE(INDEX(GroupVertices[Group],MATCH(Edges[[#This Row],[Vertex 2]],GroupVertices[Vertex],0)),1,1,"")</f>
        <v>15</v>
      </c>
      <c r="BD252" s="48"/>
      <c r="BE252" s="49"/>
      <c r="BF252" s="48"/>
      <c r="BG252" s="49"/>
      <c r="BH252" s="48"/>
      <c r="BI252" s="49"/>
      <c r="BJ252" s="48"/>
      <c r="BK252" s="49"/>
      <c r="BL252" s="48"/>
    </row>
    <row r="253" spans="1:64" ht="15">
      <c r="A253" s="64" t="s">
        <v>418</v>
      </c>
      <c r="B253" s="64" t="s">
        <v>514</v>
      </c>
      <c r="C253" s="65" t="s">
        <v>5651</v>
      </c>
      <c r="D253" s="66">
        <v>3</v>
      </c>
      <c r="E253" s="67" t="s">
        <v>132</v>
      </c>
      <c r="F253" s="68">
        <v>35</v>
      </c>
      <c r="G253" s="65"/>
      <c r="H253" s="69"/>
      <c r="I253" s="70"/>
      <c r="J253" s="70"/>
      <c r="K253" s="34" t="s">
        <v>65</v>
      </c>
      <c r="L253" s="77">
        <v>253</v>
      </c>
      <c r="M253" s="77"/>
      <c r="N253" s="72"/>
      <c r="O253" s="79" t="s">
        <v>545</v>
      </c>
      <c r="P253" s="81">
        <v>43510.592627314814</v>
      </c>
      <c r="Q253" s="79" t="s">
        <v>638</v>
      </c>
      <c r="R253" s="79"/>
      <c r="S253" s="79"/>
      <c r="T253" s="79" t="s">
        <v>884</v>
      </c>
      <c r="U253" s="79"/>
      <c r="V253" s="83" t="s">
        <v>1171</v>
      </c>
      <c r="W253" s="81">
        <v>43510.592627314814</v>
      </c>
      <c r="X253" s="83" t="s">
        <v>1457</v>
      </c>
      <c r="Y253" s="79"/>
      <c r="Z253" s="79"/>
      <c r="AA253" s="85" t="s">
        <v>1822</v>
      </c>
      <c r="AB253" s="79"/>
      <c r="AC253" s="79" t="b">
        <v>0</v>
      </c>
      <c r="AD253" s="79">
        <v>0</v>
      </c>
      <c r="AE253" s="85" t="s">
        <v>1968</v>
      </c>
      <c r="AF253" s="79" t="b">
        <v>0</v>
      </c>
      <c r="AG253" s="79" t="s">
        <v>1973</v>
      </c>
      <c r="AH253" s="79"/>
      <c r="AI253" s="85" t="s">
        <v>1963</v>
      </c>
      <c r="AJ253" s="79" t="b">
        <v>0</v>
      </c>
      <c r="AK253" s="79">
        <v>0</v>
      </c>
      <c r="AL253" s="85" t="s">
        <v>1963</v>
      </c>
      <c r="AM253" s="79" t="s">
        <v>1999</v>
      </c>
      <c r="AN253" s="79" t="b">
        <v>0</v>
      </c>
      <c r="AO253" s="85" t="s">
        <v>1822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1</v>
      </c>
      <c r="BE253" s="49">
        <v>2.857142857142857</v>
      </c>
      <c r="BF253" s="48">
        <v>0</v>
      </c>
      <c r="BG253" s="49">
        <v>0</v>
      </c>
      <c r="BH253" s="48">
        <v>0</v>
      </c>
      <c r="BI253" s="49">
        <v>0</v>
      </c>
      <c r="BJ253" s="48">
        <v>34</v>
      </c>
      <c r="BK253" s="49">
        <v>97.14285714285714</v>
      </c>
      <c r="BL253" s="48">
        <v>35</v>
      </c>
    </row>
    <row r="254" spans="1:64" ht="15">
      <c r="A254" s="64" t="s">
        <v>419</v>
      </c>
      <c r="B254" s="64" t="s">
        <v>515</v>
      </c>
      <c r="C254" s="65" t="s">
        <v>5651</v>
      </c>
      <c r="D254" s="66">
        <v>3</v>
      </c>
      <c r="E254" s="67" t="s">
        <v>132</v>
      </c>
      <c r="F254" s="68">
        <v>35</v>
      </c>
      <c r="G254" s="65"/>
      <c r="H254" s="69"/>
      <c r="I254" s="70"/>
      <c r="J254" s="70"/>
      <c r="K254" s="34" t="s">
        <v>65</v>
      </c>
      <c r="L254" s="77">
        <v>254</v>
      </c>
      <c r="M254" s="77"/>
      <c r="N254" s="72"/>
      <c r="O254" s="79" t="s">
        <v>544</v>
      </c>
      <c r="P254" s="81">
        <v>43510.607824074075</v>
      </c>
      <c r="Q254" s="79" t="s">
        <v>639</v>
      </c>
      <c r="R254" s="79"/>
      <c r="S254" s="79"/>
      <c r="T254" s="79" t="s">
        <v>885</v>
      </c>
      <c r="U254" s="79"/>
      <c r="V254" s="83" t="s">
        <v>1172</v>
      </c>
      <c r="W254" s="81">
        <v>43510.607824074075</v>
      </c>
      <c r="X254" s="83" t="s">
        <v>1458</v>
      </c>
      <c r="Y254" s="79"/>
      <c r="Z254" s="79"/>
      <c r="AA254" s="85" t="s">
        <v>1823</v>
      </c>
      <c r="AB254" s="79"/>
      <c r="AC254" s="79" t="b">
        <v>0</v>
      </c>
      <c r="AD254" s="79">
        <v>3</v>
      </c>
      <c r="AE254" s="85" t="s">
        <v>1963</v>
      </c>
      <c r="AF254" s="79" t="b">
        <v>0</v>
      </c>
      <c r="AG254" s="79" t="s">
        <v>1973</v>
      </c>
      <c r="AH254" s="79"/>
      <c r="AI254" s="85" t="s">
        <v>1963</v>
      </c>
      <c r="AJ254" s="79" t="b">
        <v>0</v>
      </c>
      <c r="AK254" s="79">
        <v>0</v>
      </c>
      <c r="AL254" s="85" t="s">
        <v>1963</v>
      </c>
      <c r="AM254" s="79" t="s">
        <v>1999</v>
      </c>
      <c r="AN254" s="79" t="b">
        <v>0</v>
      </c>
      <c r="AO254" s="85" t="s">
        <v>1823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22</v>
      </c>
      <c r="BC254" s="78" t="str">
        <f>REPLACE(INDEX(GroupVertices[Group],MATCH(Edges[[#This Row],[Vertex 2]],GroupVertices[Vertex],0)),1,1,"")</f>
        <v>22</v>
      </c>
      <c r="BD254" s="48"/>
      <c r="BE254" s="49"/>
      <c r="BF254" s="48"/>
      <c r="BG254" s="49"/>
      <c r="BH254" s="48"/>
      <c r="BI254" s="49"/>
      <c r="BJ254" s="48"/>
      <c r="BK254" s="49"/>
      <c r="BL254" s="48"/>
    </row>
    <row r="255" spans="1:64" ht="15">
      <c r="A255" s="64" t="s">
        <v>419</v>
      </c>
      <c r="B255" s="64" t="s">
        <v>516</v>
      </c>
      <c r="C255" s="65" t="s">
        <v>5651</v>
      </c>
      <c r="D255" s="66">
        <v>3</v>
      </c>
      <c r="E255" s="67" t="s">
        <v>132</v>
      </c>
      <c r="F255" s="68">
        <v>35</v>
      </c>
      <c r="G255" s="65"/>
      <c r="H255" s="69"/>
      <c r="I255" s="70"/>
      <c r="J255" s="70"/>
      <c r="K255" s="34" t="s">
        <v>65</v>
      </c>
      <c r="L255" s="77">
        <v>255</v>
      </c>
      <c r="M255" s="77"/>
      <c r="N255" s="72"/>
      <c r="O255" s="79" t="s">
        <v>544</v>
      </c>
      <c r="P255" s="81">
        <v>43510.607824074075</v>
      </c>
      <c r="Q255" s="79" t="s">
        <v>639</v>
      </c>
      <c r="R255" s="79"/>
      <c r="S255" s="79"/>
      <c r="T255" s="79" t="s">
        <v>885</v>
      </c>
      <c r="U255" s="79"/>
      <c r="V255" s="83" t="s">
        <v>1172</v>
      </c>
      <c r="W255" s="81">
        <v>43510.607824074075</v>
      </c>
      <c r="X255" s="83" t="s">
        <v>1458</v>
      </c>
      <c r="Y255" s="79"/>
      <c r="Z255" s="79"/>
      <c r="AA255" s="85" t="s">
        <v>1823</v>
      </c>
      <c r="AB255" s="79"/>
      <c r="AC255" s="79" t="b">
        <v>0</v>
      </c>
      <c r="AD255" s="79">
        <v>3</v>
      </c>
      <c r="AE255" s="85" t="s">
        <v>1963</v>
      </c>
      <c r="AF255" s="79" t="b">
        <v>0</v>
      </c>
      <c r="AG255" s="79" t="s">
        <v>1973</v>
      </c>
      <c r="AH255" s="79"/>
      <c r="AI255" s="85" t="s">
        <v>1963</v>
      </c>
      <c r="AJ255" s="79" t="b">
        <v>0</v>
      </c>
      <c r="AK255" s="79">
        <v>0</v>
      </c>
      <c r="AL255" s="85" t="s">
        <v>1963</v>
      </c>
      <c r="AM255" s="79" t="s">
        <v>1999</v>
      </c>
      <c r="AN255" s="79" t="b">
        <v>0</v>
      </c>
      <c r="AO255" s="85" t="s">
        <v>1823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22</v>
      </c>
      <c r="BC255" s="78" t="str">
        <f>REPLACE(INDEX(GroupVertices[Group],MATCH(Edges[[#This Row],[Vertex 2]],GroupVertices[Vertex],0)),1,1,"")</f>
        <v>22</v>
      </c>
      <c r="BD255" s="48">
        <v>2</v>
      </c>
      <c r="BE255" s="49">
        <v>6.0606060606060606</v>
      </c>
      <c r="BF255" s="48">
        <v>1</v>
      </c>
      <c r="BG255" s="49">
        <v>3.0303030303030303</v>
      </c>
      <c r="BH255" s="48">
        <v>0</v>
      </c>
      <c r="BI255" s="49">
        <v>0</v>
      </c>
      <c r="BJ255" s="48">
        <v>30</v>
      </c>
      <c r="BK255" s="49">
        <v>90.9090909090909</v>
      </c>
      <c r="BL255" s="48">
        <v>33</v>
      </c>
    </row>
    <row r="256" spans="1:64" ht="15">
      <c r="A256" s="64" t="s">
        <v>420</v>
      </c>
      <c r="B256" s="64" t="s">
        <v>487</v>
      </c>
      <c r="C256" s="65" t="s">
        <v>5651</v>
      </c>
      <c r="D256" s="66">
        <v>3</v>
      </c>
      <c r="E256" s="67" t="s">
        <v>132</v>
      </c>
      <c r="F256" s="68">
        <v>35</v>
      </c>
      <c r="G256" s="65"/>
      <c r="H256" s="69"/>
      <c r="I256" s="70"/>
      <c r="J256" s="70"/>
      <c r="K256" s="34" t="s">
        <v>65</v>
      </c>
      <c r="L256" s="77">
        <v>256</v>
      </c>
      <c r="M256" s="77"/>
      <c r="N256" s="72"/>
      <c r="O256" s="79" t="s">
        <v>544</v>
      </c>
      <c r="P256" s="81">
        <v>43510.62478009259</v>
      </c>
      <c r="Q256" s="79" t="s">
        <v>631</v>
      </c>
      <c r="R256" s="79"/>
      <c r="S256" s="79"/>
      <c r="T256" s="79" t="s">
        <v>880</v>
      </c>
      <c r="U256" s="79"/>
      <c r="V256" s="83" t="s">
        <v>1173</v>
      </c>
      <c r="W256" s="81">
        <v>43510.62478009259</v>
      </c>
      <c r="X256" s="83" t="s">
        <v>1459</v>
      </c>
      <c r="Y256" s="79"/>
      <c r="Z256" s="79"/>
      <c r="AA256" s="85" t="s">
        <v>1824</v>
      </c>
      <c r="AB256" s="79"/>
      <c r="AC256" s="79" t="b">
        <v>0</v>
      </c>
      <c r="AD256" s="79">
        <v>0</v>
      </c>
      <c r="AE256" s="85" t="s">
        <v>1963</v>
      </c>
      <c r="AF256" s="79" t="b">
        <v>0</v>
      </c>
      <c r="AG256" s="79" t="s">
        <v>1973</v>
      </c>
      <c r="AH256" s="79"/>
      <c r="AI256" s="85" t="s">
        <v>1963</v>
      </c>
      <c r="AJ256" s="79" t="b">
        <v>0</v>
      </c>
      <c r="AK256" s="79">
        <v>4</v>
      </c>
      <c r="AL256" s="85" t="s">
        <v>1956</v>
      </c>
      <c r="AM256" s="79" t="s">
        <v>2002</v>
      </c>
      <c r="AN256" s="79" t="b">
        <v>0</v>
      </c>
      <c r="AO256" s="85" t="s">
        <v>1956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1</v>
      </c>
      <c r="BE256" s="49">
        <v>4.545454545454546</v>
      </c>
      <c r="BF256" s="48">
        <v>0</v>
      </c>
      <c r="BG256" s="49">
        <v>0</v>
      </c>
      <c r="BH256" s="48">
        <v>0</v>
      </c>
      <c r="BI256" s="49">
        <v>0</v>
      </c>
      <c r="BJ256" s="48">
        <v>21</v>
      </c>
      <c r="BK256" s="49">
        <v>95.45454545454545</v>
      </c>
      <c r="BL256" s="48">
        <v>22</v>
      </c>
    </row>
    <row r="257" spans="1:64" ht="15">
      <c r="A257" s="64" t="s">
        <v>421</v>
      </c>
      <c r="B257" s="64" t="s">
        <v>517</v>
      </c>
      <c r="C257" s="65" t="s">
        <v>5651</v>
      </c>
      <c r="D257" s="66">
        <v>3</v>
      </c>
      <c r="E257" s="67" t="s">
        <v>132</v>
      </c>
      <c r="F257" s="68">
        <v>35</v>
      </c>
      <c r="G257" s="65"/>
      <c r="H257" s="69"/>
      <c r="I257" s="70"/>
      <c r="J257" s="70"/>
      <c r="K257" s="34" t="s">
        <v>65</v>
      </c>
      <c r="L257" s="77">
        <v>257</v>
      </c>
      <c r="M257" s="77"/>
      <c r="N257" s="72"/>
      <c r="O257" s="79" t="s">
        <v>544</v>
      </c>
      <c r="P257" s="81">
        <v>43510.67673611111</v>
      </c>
      <c r="Q257" s="79" t="s">
        <v>640</v>
      </c>
      <c r="R257" s="79" t="s">
        <v>772</v>
      </c>
      <c r="S257" s="79" t="s">
        <v>819</v>
      </c>
      <c r="T257" s="79" t="s">
        <v>833</v>
      </c>
      <c r="U257" s="79"/>
      <c r="V257" s="83" t="s">
        <v>1174</v>
      </c>
      <c r="W257" s="81">
        <v>43510.67673611111</v>
      </c>
      <c r="X257" s="83" t="s">
        <v>1460</v>
      </c>
      <c r="Y257" s="79"/>
      <c r="Z257" s="79"/>
      <c r="AA257" s="85" t="s">
        <v>1825</v>
      </c>
      <c r="AB257" s="79"/>
      <c r="AC257" s="79" t="b">
        <v>0</v>
      </c>
      <c r="AD257" s="79">
        <v>0</v>
      </c>
      <c r="AE257" s="85" t="s">
        <v>1963</v>
      </c>
      <c r="AF257" s="79" t="b">
        <v>0</v>
      </c>
      <c r="AG257" s="79" t="s">
        <v>1973</v>
      </c>
      <c r="AH257" s="79"/>
      <c r="AI257" s="85" t="s">
        <v>1963</v>
      </c>
      <c r="AJ257" s="79" t="b">
        <v>0</v>
      </c>
      <c r="AK257" s="79">
        <v>0</v>
      </c>
      <c r="AL257" s="85" t="s">
        <v>1963</v>
      </c>
      <c r="AM257" s="79" t="s">
        <v>2017</v>
      </c>
      <c r="AN257" s="79" t="b">
        <v>0</v>
      </c>
      <c r="AO257" s="85" t="s">
        <v>1825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27</v>
      </c>
      <c r="BC257" s="78" t="str">
        <f>REPLACE(INDEX(GroupVertices[Group],MATCH(Edges[[#This Row],[Vertex 2]],GroupVertices[Vertex],0)),1,1,"")</f>
        <v>27</v>
      </c>
      <c r="BD257" s="48">
        <v>1</v>
      </c>
      <c r="BE257" s="49">
        <v>3.8461538461538463</v>
      </c>
      <c r="BF257" s="48">
        <v>1</v>
      </c>
      <c r="BG257" s="49">
        <v>3.8461538461538463</v>
      </c>
      <c r="BH257" s="48">
        <v>0</v>
      </c>
      <c r="BI257" s="49">
        <v>0</v>
      </c>
      <c r="BJ257" s="48">
        <v>24</v>
      </c>
      <c r="BK257" s="49">
        <v>92.3076923076923</v>
      </c>
      <c r="BL257" s="48">
        <v>26</v>
      </c>
    </row>
    <row r="258" spans="1:64" ht="15">
      <c r="A258" s="64" t="s">
        <v>422</v>
      </c>
      <c r="B258" s="64" t="s">
        <v>518</v>
      </c>
      <c r="C258" s="65" t="s">
        <v>5651</v>
      </c>
      <c r="D258" s="66">
        <v>3</v>
      </c>
      <c r="E258" s="67" t="s">
        <v>132</v>
      </c>
      <c r="F258" s="68">
        <v>35</v>
      </c>
      <c r="G258" s="65"/>
      <c r="H258" s="69"/>
      <c r="I258" s="70"/>
      <c r="J258" s="70"/>
      <c r="K258" s="34" t="s">
        <v>65</v>
      </c>
      <c r="L258" s="77">
        <v>258</v>
      </c>
      <c r="M258" s="77"/>
      <c r="N258" s="72"/>
      <c r="O258" s="79" t="s">
        <v>544</v>
      </c>
      <c r="P258" s="81">
        <v>43510.67743055556</v>
      </c>
      <c r="Q258" s="79" t="s">
        <v>641</v>
      </c>
      <c r="R258" s="79"/>
      <c r="S258" s="79"/>
      <c r="T258" s="79" t="s">
        <v>886</v>
      </c>
      <c r="U258" s="79"/>
      <c r="V258" s="83" t="s">
        <v>1175</v>
      </c>
      <c r="W258" s="81">
        <v>43510.67743055556</v>
      </c>
      <c r="X258" s="83" t="s">
        <v>1461</v>
      </c>
      <c r="Y258" s="79"/>
      <c r="Z258" s="79"/>
      <c r="AA258" s="85" t="s">
        <v>1826</v>
      </c>
      <c r="AB258" s="85" t="s">
        <v>1960</v>
      </c>
      <c r="AC258" s="79" t="b">
        <v>0</v>
      </c>
      <c r="AD258" s="79">
        <v>0</v>
      </c>
      <c r="AE258" s="85" t="s">
        <v>1969</v>
      </c>
      <c r="AF258" s="79" t="b">
        <v>0</v>
      </c>
      <c r="AG258" s="79" t="s">
        <v>1973</v>
      </c>
      <c r="AH258" s="79"/>
      <c r="AI258" s="85" t="s">
        <v>1963</v>
      </c>
      <c r="AJ258" s="79" t="b">
        <v>0</v>
      </c>
      <c r="AK258" s="79">
        <v>0</v>
      </c>
      <c r="AL258" s="85" t="s">
        <v>1963</v>
      </c>
      <c r="AM258" s="79" t="s">
        <v>2002</v>
      </c>
      <c r="AN258" s="79" t="b">
        <v>0</v>
      </c>
      <c r="AO258" s="85" t="s">
        <v>1960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8</v>
      </c>
      <c r="BD258" s="48"/>
      <c r="BE258" s="49"/>
      <c r="BF258" s="48"/>
      <c r="BG258" s="49"/>
      <c r="BH258" s="48"/>
      <c r="BI258" s="49"/>
      <c r="BJ258" s="48"/>
      <c r="BK258" s="49"/>
      <c r="BL258" s="48"/>
    </row>
    <row r="259" spans="1:64" ht="15">
      <c r="A259" s="64" t="s">
        <v>422</v>
      </c>
      <c r="B259" s="64" t="s">
        <v>519</v>
      </c>
      <c r="C259" s="65" t="s">
        <v>5651</v>
      </c>
      <c r="D259" s="66">
        <v>3</v>
      </c>
      <c r="E259" s="67" t="s">
        <v>132</v>
      </c>
      <c r="F259" s="68">
        <v>35</v>
      </c>
      <c r="G259" s="65"/>
      <c r="H259" s="69"/>
      <c r="I259" s="70"/>
      <c r="J259" s="70"/>
      <c r="K259" s="34" t="s">
        <v>65</v>
      </c>
      <c r="L259" s="77">
        <v>259</v>
      </c>
      <c r="M259" s="77"/>
      <c r="N259" s="72"/>
      <c r="O259" s="79" t="s">
        <v>545</v>
      </c>
      <c r="P259" s="81">
        <v>43510.67743055556</v>
      </c>
      <c r="Q259" s="79" t="s">
        <v>641</v>
      </c>
      <c r="R259" s="79"/>
      <c r="S259" s="79"/>
      <c r="T259" s="79" t="s">
        <v>886</v>
      </c>
      <c r="U259" s="79"/>
      <c r="V259" s="83" t="s">
        <v>1175</v>
      </c>
      <c r="W259" s="81">
        <v>43510.67743055556</v>
      </c>
      <c r="X259" s="83" t="s">
        <v>1461</v>
      </c>
      <c r="Y259" s="79"/>
      <c r="Z259" s="79"/>
      <c r="AA259" s="85" t="s">
        <v>1826</v>
      </c>
      <c r="AB259" s="85" t="s">
        <v>1960</v>
      </c>
      <c r="AC259" s="79" t="b">
        <v>0</v>
      </c>
      <c r="AD259" s="79">
        <v>0</v>
      </c>
      <c r="AE259" s="85" t="s">
        <v>1969</v>
      </c>
      <c r="AF259" s="79" t="b">
        <v>0</v>
      </c>
      <c r="AG259" s="79" t="s">
        <v>1973</v>
      </c>
      <c r="AH259" s="79"/>
      <c r="AI259" s="85" t="s">
        <v>1963</v>
      </c>
      <c r="AJ259" s="79" t="b">
        <v>0</v>
      </c>
      <c r="AK259" s="79">
        <v>0</v>
      </c>
      <c r="AL259" s="85" t="s">
        <v>1963</v>
      </c>
      <c r="AM259" s="79" t="s">
        <v>2002</v>
      </c>
      <c r="AN259" s="79" t="b">
        <v>0</v>
      </c>
      <c r="AO259" s="85" t="s">
        <v>1960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8</v>
      </c>
      <c r="BC259" s="78" t="str">
        <f>REPLACE(INDEX(GroupVertices[Group],MATCH(Edges[[#This Row],[Vertex 2]],GroupVertices[Vertex],0)),1,1,"")</f>
        <v>8</v>
      </c>
      <c r="BD259" s="48">
        <v>2</v>
      </c>
      <c r="BE259" s="49">
        <v>4.878048780487805</v>
      </c>
      <c r="BF259" s="48">
        <v>2</v>
      </c>
      <c r="BG259" s="49">
        <v>4.878048780487805</v>
      </c>
      <c r="BH259" s="48">
        <v>0</v>
      </c>
      <c r="BI259" s="49">
        <v>0</v>
      </c>
      <c r="BJ259" s="48">
        <v>37</v>
      </c>
      <c r="BK259" s="49">
        <v>90.2439024390244</v>
      </c>
      <c r="BL259" s="48">
        <v>41</v>
      </c>
    </row>
    <row r="260" spans="1:64" ht="15">
      <c r="A260" s="64" t="s">
        <v>423</v>
      </c>
      <c r="B260" s="64" t="s">
        <v>454</v>
      </c>
      <c r="C260" s="65" t="s">
        <v>5651</v>
      </c>
      <c r="D260" s="66">
        <v>3</v>
      </c>
      <c r="E260" s="67" t="s">
        <v>132</v>
      </c>
      <c r="F260" s="68">
        <v>35</v>
      </c>
      <c r="G260" s="65"/>
      <c r="H260" s="69"/>
      <c r="I260" s="70"/>
      <c r="J260" s="70"/>
      <c r="K260" s="34" t="s">
        <v>65</v>
      </c>
      <c r="L260" s="77">
        <v>260</v>
      </c>
      <c r="M260" s="77"/>
      <c r="N260" s="72"/>
      <c r="O260" s="79" t="s">
        <v>544</v>
      </c>
      <c r="P260" s="81">
        <v>43510.70422453704</v>
      </c>
      <c r="Q260" s="79" t="s">
        <v>595</v>
      </c>
      <c r="R260" s="79"/>
      <c r="S260" s="79"/>
      <c r="T260" s="79" t="s">
        <v>866</v>
      </c>
      <c r="U260" s="79"/>
      <c r="V260" s="83" t="s">
        <v>1176</v>
      </c>
      <c r="W260" s="81">
        <v>43510.70422453704</v>
      </c>
      <c r="X260" s="83" t="s">
        <v>1462</v>
      </c>
      <c r="Y260" s="79"/>
      <c r="Z260" s="79"/>
      <c r="AA260" s="85" t="s">
        <v>1827</v>
      </c>
      <c r="AB260" s="79"/>
      <c r="AC260" s="79" t="b">
        <v>0</v>
      </c>
      <c r="AD260" s="79">
        <v>0</v>
      </c>
      <c r="AE260" s="85" t="s">
        <v>1963</v>
      </c>
      <c r="AF260" s="79" t="b">
        <v>0</v>
      </c>
      <c r="AG260" s="79" t="s">
        <v>1973</v>
      </c>
      <c r="AH260" s="79"/>
      <c r="AI260" s="85" t="s">
        <v>1963</v>
      </c>
      <c r="AJ260" s="79" t="b">
        <v>0</v>
      </c>
      <c r="AK260" s="79">
        <v>7</v>
      </c>
      <c r="AL260" s="85" t="s">
        <v>1874</v>
      </c>
      <c r="AM260" s="79" t="s">
        <v>2011</v>
      </c>
      <c r="AN260" s="79" t="b">
        <v>0</v>
      </c>
      <c r="AO260" s="85" t="s">
        <v>1874</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9</v>
      </c>
      <c r="BC260" s="78" t="str">
        <f>REPLACE(INDEX(GroupVertices[Group],MATCH(Edges[[#This Row],[Vertex 2]],GroupVertices[Vertex],0)),1,1,"")</f>
        <v>9</v>
      </c>
      <c r="BD260" s="48">
        <v>0</v>
      </c>
      <c r="BE260" s="49">
        <v>0</v>
      </c>
      <c r="BF260" s="48">
        <v>0</v>
      </c>
      <c r="BG260" s="49">
        <v>0</v>
      </c>
      <c r="BH260" s="48">
        <v>0</v>
      </c>
      <c r="BI260" s="49">
        <v>0</v>
      </c>
      <c r="BJ260" s="48">
        <v>22</v>
      </c>
      <c r="BK260" s="49">
        <v>100</v>
      </c>
      <c r="BL260" s="48">
        <v>22</v>
      </c>
    </row>
    <row r="261" spans="1:64" ht="15">
      <c r="A261" s="64" t="s">
        <v>424</v>
      </c>
      <c r="B261" s="64" t="s">
        <v>487</v>
      </c>
      <c r="C261" s="65" t="s">
        <v>5653</v>
      </c>
      <c r="D261" s="66">
        <v>7.666666666666667</v>
      </c>
      <c r="E261" s="67" t="s">
        <v>136</v>
      </c>
      <c r="F261" s="68">
        <v>19.666666666666664</v>
      </c>
      <c r="G261" s="65"/>
      <c r="H261" s="69"/>
      <c r="I261" s="70"/>
      <c r="J261" s="70"/>
      <c r="K261" s="34" t="s">
        <v>65</v>
      </c>
      <c r="L261" s="77">
        <v>261</v>
      </c>
      <c r="M261" s="77"/>
      <c r="N261" s="72"/>
      <c r="O261" s="79" t="s">
        <v>544</v>
      </c>
      <c r="P261" s="81">
        <v>43502.008888888886</v>
      </c>
      <c r="Q261" s="79" t="s">
        <v>547</v>
      </c>
      <c r="R261" s="83" t="s">
        <v>746</v>
      </c>
      <c r="S261" s="79" t="s">
        <v>808</v>
      </c>
      <c r="T261" s="79" t="s">
        <v>833</v>
      </c>
      <c r="U261" s="79"/>
      <c r="V261" s="83" t="s">
        <v>1177</v>
      </c>
      <c r="W261" s="81">
        <v>43502.008888888886</v>
      </c>
      <c r="X261" s="83" t="s">
        <v>1463</v>
      </c>
      <c r="Y261" s="79"/>
      <c r="Z261" s="79"/>
      <c r="AA261" s="85" t="s">
        <v>1828</v>
      </c>
      <c r="AB261" s="79"/>
      <c r="AC261" s="79" t="b">
        <v>0</v>
      </c>
      <c r="AD261" s="79">
        <v>0</v>
      </c>
      <c r="AE261" s="85" t="s">
        <v>1963</v>
      </c>
      <c r="AF261" s="79" t="b">
        <v>0</v>
      </c>
      <c r="AG261" s="79" t="s">
        <v>1973</v>
      </c>
      <c r="AH261" s="79"/>
      <c r="AI261" s="85" t="s">
        <v>1963</v>
      </c>
      <c r="AJ261" s="79" t="b">
        <v>0</v>
      </c>
      <c r="AK261" s="79">
        <v>3</v>
      </c>
      <c r="AL261" s="85" t="s">
        <v>1955</v>
      </c>
      <c r="AM261" s="79" t="s">
        <v>2001</v>
      </c>
      <c r="AN261" s="79" t="b">
        <v>0</v>
      </c>
      <c r="AO261" s="85" t="s">
        <v>1955</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5</v>
      </c>
      <c r="BC261" s="78" t="str">
        <f>REPLACE(INDEX(GroupVertices[Group],MATCH(Edges[[#This Row],[Vertex 2]],GroupVertices[Vertex],0)),1,1,"")</f>
        <v>5</v>
      </c>
      <c r="BD261" s="48">
        <v>1</v>
      </c>
      <c r="BE261" s="49">
        <v>5.555555555555555</v>
      </c>
      <c r="BF261" s="48">
        <v>1</v>
      </c>
      <c r="BG261" s="49">
        <v>5.555555555555555</v>
      </c>
      <c r="BH261" s="48">
        <v>0</v>
      </c>
      <c r="BI261" s="49">
        <v>0</v>
      </c>
      <c r="BJ261" s="48">
        <v>16</v>
      </c>
      <c r="BK261" s="49">
        <v>88.88888888888889</v>
      </c>
      <c r="BL261" s="48">
        <v>18</v>
      </c>
    </row>
    <row r="262" spans="1:64" ht="15">
      <c r="A262" s="64" t="s">
        <v>424</v>
      </c>
      <c r="B262" s="64" t="s">
        <v>487</v>
      </c>
      <c r="C262" s="65" t="s">
        <v>5653</v>
      </c>
      <c r="D262" s="66">
        <v>7.666666666666667</v>
      </c>
      <c r="E262" s="67" t="s">
        <v>136</v>
      </c>
      <c r="F262" s="68">
        <v>19.666666666666664</v>
      </c>
      <c r="G262" s="65"/>
      <c r="H262" s="69"/>
      <c r="I262" s="70"/>
      <c r="J262" s="70"/>
      <c r="K262" s="34" t="s">
        <v>65</v>
      </c>
      <c r="L262" s="77">
        <v>262</v>
      </c>
      <c r="M262" s="77"/>
      <c r="N262" s="72"/>
      <c r="O262" s="79" t="s">
        <v>544</v>
      </c>
      <c r="P262" s="81">
        <v>43510.774502314816</v>
      </c>
      <c r="Q262" s="79" t="s">
        <v>642</v>
      </c>
      <c r="R262" s="83" t="s">
        <v>773</v>
      </c>
      <c r="S262" s="79" t="s">
        <v>816</v>
      </c>
      <c r="T262" s="79" t="s">
        <v>880</v>
      </c>
      <c r="U262" s="83" t="s">
        <v>942</v>
      </c>
      <c r="V262" s="83" t="s">
        <v>942</v>
      </c>
      <c r="W262" s="81">
        <v>43510.774502314816</v>
      </c>
      <c r="X262" s="83" t="s">
        <v>1464</v>
      </c>
      <c r="Y262" s="79"/>
      <c r="Z262" s="79"/>
      <c r="AA262" s="85" t="s">
        <v>1829</v>
      </c>
      <c r="AB262" s="79"/>
      <c r="AC262" s="79" t="b">
        <v>0</v>
      </c>
      <c r="AD262" s="79">
        <v>0</v>
      </c>
      <c r="AE262" s="85" t="s">
        <v>1963</v>
      </c>
      <c r="AF262" s="79" t="b">
        <v>0</v>
      </c>
      <c r="AG262" s="79" t="s">
        <v>1973</v>
      </c>
      <c r="AH262" s="79"/>
      <c r="AI262" s="85" t="s">
        <v>1963</v>
      </c>
      <c r="AJ262" s="79" t="b">
        <v>0</v>
      </c>
      <c r="AK262" s="79">
        <v>5</v>
      </c>
      <c r="AL262" s="85" t="s">
        <v>1957</v>
      </c>
      <c r="AM262" s="79" t="s">
        <v>2001</v>
      </c>
      <c r="AN262" s="79" t="b">
        <v>0</v>
      </c>
      <c r="AO262" s="85" t="s">
        <v>1957</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5</v>
      </c>
      <c r="BC262" s="78" t="str">
        <f>REPLACE(INDEX(GroupVertices[Group],MATCH(Edges[[#This Row],[Vertex 2]],GroupVertices[Vertex],0)),1,1,"")</f>
        <v>5</v>
      </c>
      <c r="BD262" s="48">
        <v>1</v>
      </c>
      <c r="BE262" s="49">
        <v>9.090909090909092</v>
      </c>
      <c r="BF262" s="48">
        <v>0</v>
      </c>
      <c r="BG262" s="49">
        <v>0</v>
      </c>
      <c r="BH262" s="48">
        <v>0</v>
      </c>
      <c r="BI262" s="49">
        <v>0</v>
      </c>
      <c r="BJ262" s="48">
        <v>10</v>
      </c>
      <c r="BK262" s="49">
        <v>90.9090909090909</v>
      </c>
      <c r="BL262" s="48">
        <v>11</v>
      </c>
    </row>
    <row r="263" spans="1:64" ht="15">
      <c r="A263" s="64" t="s">
        <v>424</v>
      </c>
      <c r="B263" s="64" t="s">
        <v>487</v>
      </c>
      <c r="C263" s="65" t="s">
        <v>5653</v>
      </c>
      <c r="D263" s="66">
        <v>7.666666666666667</v>
      </c>
      <c r="E263" s="67" t="s">
        <v>136</v>
      </c>
      <c r="F263" s="68">
        <v>19.666666666666664</v>
      </c>
      <c r="G263" s="65"/>
      <c r="H263" s="69"/>
      <c r="I263" s="70"/>
      <c r="J263" s="70"/>
      <c r="K263" s="34" t="s">
        <v>65</v>
      </c>
      <c r="L263" s="77">
        <v>263</v>
      </c>
      <c r="M263" s="77"/>
      <c r="N263" s="72"/>
      <c r="O263" s="79" t="s">
        <v>544</v>
      </c>
      <c r="P263" s="81">
        <v>43510.77454861111</v>
      </c>
      <c r="Q263" s="79" t="s">
        <v>631</v>
      </c>
      <c r="R263" s="79"/>
      <c r="S263" s="79"/>
      <c r="T263" s="79" t="s">
        <v>880</v>
      </c>
      <c r="U263" s="79"/>
      <c r="V263" s="83" t="s">
        <v>1177</v>
      </c>
      <c r="W263" s="81">
        <v>43510.77454861111</v>
      </c>
      <c r="X263" s="83" t="s">
        <v>1465</v>
      </c>
      <c r="Y263" s="79"/>
      <c r="Z263" s="79"/>
      <c r="AA263" s="85" t="s">
        <v>1830</v>
      </c>
      <c r="AB263" s="79"/>
      <c r="AC263" s="79" t="b">
        <v>0</v>
      </c>
      <c r="AD263" s="79">
        <v>0</v>
      </c>
      <c r="AE263" s="85" t="s">
        <v>1963</v>
      </c>
      <c r="AF263" s="79" t="b">
        <v>0</v>
      </c>
      <c r="AG263" s="79" t="s">
        <v>1973</v>
      </c>
      <c r="AH263" s="79"/>
      <c r="AI263" s="85" t="s">
        <v>1963</v>
      </c>
      <c r="AJ263" s="79" t="b">
        <v>0</v>
      </c>
      <c r="AK263" s="79">
        <v>4</v>
      </c>
      <c r="AL263" s="85" t="s">
        <v>1956</v>
      </c>
      <c r="AM263" s="79" t="s">
        <v>2001</v>
      </c>
      <c r="AN263" s="79" t="b">
        <v>0</v>
      </c>
      <c r="AO263" s="85" t="s">
        <v>1956</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5</v>
      </c>
      <c r="BC263" s="78" t="str">
        <f>REPLACE(INDEX(GroupVertices[Group],MATCH(Edges[[#This Row],[Vertex 2]],GroupVertices[Vertex],0)),1,1,"")</f>
        <v>5</v>
      </c>
      <c r="BD263" s="48">
        <v>1</v>
      </c>
      <c r="BE263" s="49">
        <v>4.545454545454546</v>
      </c>
      <c r="BF263" s="48">
        <v>0</v>
      </c>
      <c r="BG263" s="49">
        <v>0</v>
      </c>
      <c r="BH263" s="48">
        <v>0</v>
      </c>
      <c r="BI263" s="49">
        <v>0</v>
      </c>
      <c r="BJ263" s="48">
        <v>21</v>
      </c>
      <c r="BK263" s="49">
        <v>95.45454545454545</v>
      </c>
      <c r="BL263" s="48">
        <v>22</v>
      </c>
    </row>
    <row r="264" spans="1:64" ht="15">
      <c r="A264" s="64" t="s">
        <v>425</v>
      </c>
      <c r="B264" s="64" t="s">
        <v>520</v>
      </c>
      <c r="C264" s="65" t="s">
        <v>5651</v>
      </c>
      <c r="D264" s="66">
        <v>3</v>
      </c>
      <c r="E264" s="67" t="s">
        <v>132</v>
      </c>
      <c r="F264" s="68">
        <v>35</v>
      </c>
      <c r="G264" s="65"/>
      <c r="H264" s="69"/>
      <c r="I264" s="70"/>
      <c r="J264" s="70"/>
      <c r="K264" s="34" t="s">
        <v>65</v>
      </c>
      <c r="L264" s="77">
        <v>264</v>
      </c>
      <c r="M264" s="77"/>
      <c r="N264" s="72"/>
      <c r="O264" s="79" t="s">
        <v>545</v>
      </c>
      <c r="P264" s="81">
        <v>43510.91537037037</v>
      </c>
      <c r="Q264" s="79" t="s">
        <v>643</v>
      </c>
      <c r="R264" s="79"/>
      <c r="S264" s="79"/>
      <c r="T264" s="79" t="s">
        <v>887</v>
      </c>
      <c r="U264" s="79"/>
      <c r="V264" s="83" t="s">
        <v>1178</v>
      </c>
      <c r="W264" s="81">
        <v>43510.91537037037</v>
      </c>
      <c r="X264" s="83" t="s">
        <v>1466</v>
      </c>
      <c r="Y264" s="79"/>
      <c r="Z264" s="79"/>
      <c r="AA264" s="85" t="s">
        <v>1831</v>
      </c>
      <c r="AB264" s="85" t="s">
        <v>1961</v>
      </c>
      <c r="AC264" s="79" t="b">
        <v>0</v>
      </c>
      <c r="AD264" s="79">
        <v>1</v>
      </c>
      <c r="AE264" s="85" t="s">
        <v>1970</v>
      </c>
      <c r="AF264" s="79" t="b">
        <v>0</v>
      </c>
      <c r="AG264" s="79" t="s">
        <v>1973</v>
      </c>
      <c r="AH264" s="79"/>
      <c r="AI264" s="85" t="s">
        <v>1963</v>
      </c>
      <c r="AJ264" s="79" t="b">
        <v>0</v>
      </c>
      <c r="AK264" s="79">
        <v>0</v>
      </c>
      <c r="AL264" s="85" t="s">
        <v>1963</v>
      </c>
      <c r="AM264" s="79" t="s">
        <v>2003</v>
      </c>
      <c r="AN264" s="79" t="b">
        <v>0</v>
      </c>
      <c r="AO264" s="85" t="s">
        <v>1961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26</v>
      </c>
      <c r="BC264" s="78" t="str">
        <f>REPLACE(INDEX(GroupVertices[Group],MATCH(Edges[[#This Row],[Vertex 2]],GroupVertices[Vertex],0)),1,1,"")</f>
        <v>26</v>
      </c>
      <c r="BD264" s="48">
        <v>1</v>
      </c>
      <c r="BE264" s="49">
        <v>2.5641025641025643</v>
      </c>
      <c r="BF264" s="48">
        <v>3</v>
      </c>
      <c r="BG264" s="49">
        <v>7.6923076923076925</v>
      </c>
      <c r="BH264" s="48">
        <v>0</v>
      </c>
      <c r="BI264" s="49">
        <v>0</v>
      </c>
      <c r="BJ264" s="48">
        <v>35</v>
      </c>
      <c r="BK264" s="49">
        <v>89.74358974358974</v>
      </c>
      <c r="BL264" s="48">
        <v>39</v>
      </c>
    </row>
    <row r="265" spans="1:64" ht="15">
      <c r="A265" s="64" t="s">
        <v>426</v>
      </c>
      <c r="B265" s="64" t="s">
        <v>487</v>
      </c>
      <c r="C265" s="65" t="s">
        <v>5651</v>
      </c>
      <c r="D265" s="66">
        <v>3</v>
      </c>
      <c r="E265" s="67" t="s">
        <v>132</v>
      </c>
      <c r="F265" s="68">
        <v>35</v>
      </c>
      <c r="G265" s="65"/>
      <c r="H265" s="69"/>
      <c r="I265" s="70"/>
      <c r="J265" s="70"/>
      <c r="K265" s="34" t="s">
        <v>65</v>
      </c>
      <c r="L265" s="77">
        <v>265</v>
      </c>
      <c r="M265" s="77"/>
      <c r="N265" s="72"/>
      <c r="O265" s="79" t="s">
        <v>544</v>
      </c>
      <c r="P265" s="81">
        <v>43510.92625</v>
      </c>
      <c r="Q265" s="79" t="s">
        <v>642</v>
      </c>
      <c r="R265" s="83" t="s">
        <v>773</v>
      </c>
      <c r="S265" s="79" t="s">
        <v>816</v>
      </c>
      <c r="T265" s="79" t="s">
        <v>880</v>
      </c>
      <c r="U265" s="83" t="s">
        <v>942</v>
      </c>
      <c r="V265" s="83" t="s">
        <v>942</v>
      </c>
      <c r="W265" s="81">
        <v>43510.92625</v>
      </c>
      <c r="X265" s="83" t="s">
        <v>1467</v>
      </c>
      <c r="Y265" s="79"/>
      <c r="Z265" s="79"/>
      <c r="AA265" s="85" t="s">
        <v>1832</v>
      </c>
      <c r="AB265" s="79"/>
      <c r="AC265" s="79" t="b">
        <v>0</v>
      </c>
      <c r="AD265" s="79">
        <v>0</v>
      </c>
      <c r="AE265" s="85" t="s">
        <v>1963</v>
      </c>
      <c r="AF265" s="79" t="b">
        <v>0</v>
      </c>
      <c r="AG265" s="79" t="s">
        <v>1973</v>
      </c>
      <c r="AH265" s="79"/>
      <c r="AI265" s="85" t="s">
        <v>1963</v>
      </c>
      <c r="AJ265" s="79" t="b">
        <v>0</v>
      </c>
      <c r="AK265" s="79">
        <v>5</v>
      </c>
      <c r="AL265" s="85" t="s">
        <v>1957</v>
      </c>
      <c r="AM265" s="79" t="s">
        <v>2002</v>
      </c>
      <c r="AN265" s="79" t="b">
        <v>0</v>
      </c>
      <c r="AO265" s="85" t="s">
        <v>1957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v>1</v>
      </c>
      <c r="BE265" s="49">
        <v>9.090909090909092</v>
      </c>
      <c r="BF265" s="48">
        <v>0</v>
      </c>
      <c r="BG265" s="49">
        <v>0</v>
      </c>
      <c r="BH265" s="48">
        <v>0</v>
      </c>
      <c r="BI265" s="49">
        <v>0</v>
      </c>
      <c r="BJ265" s="48">
        <v>10</v>
      </c>
      <c r="BK265" s="49">
        <v>90.9090909090909</v>
      </c>
      <c r="BL265" s="48">
        <v>11</v>
      </c>
    </row>
    <row r="266" spans="1:64" ht="15">
      <c r="A266" s="64" t="s">
        <v>427</v>
      </c>
      <c r="B266" s="64" t="s">
        <v>521</v>
      </c>
      <c r="C266" s="65" t="s">
        <v>5651</v>
      </c>
      <c r="D266" s="66">
        <v>3</v>
      </c>
      <c r="E266" s="67" t="s">
        <v>132</v>
      </c>
      <c r="F266" s="68">
        <v>35</v>
      </c>
      <c r="G266" s="65"/>
      <c r="H266" s="69"/>
      <c r="I266" s="70"/>
      <c r="J266" s="70"/>
      <c r="K266" s="34" t="s">
        <v>65</v>
      </c>
      <c r="L266" s="77">
        <v>266</v>
      </c>
      <c r="M266" s="77"/>
      <c r="N266" s="72"/>
      <c r="O266" s="79" t="s">
        <v>544</v>
      </c>
      <c r="P266" s="81">
        <v>43510.9853125</v>
      </c>
      <c r="Q266" s="79" t="s">
        <v>644</v>
      </c>
      <c r="R266" s="83" t="s">
        <v>774</v>
      </c>
      <c r="S266" s="79" t="s">
        <v>807</v>
      </c>
      <c r="T266" s="79" t="s">
        <v>833</v>
      </c>
      <c r="U266" s="79"/>
      <c r="V266" s="83" t="s">
        <v>1179</v>
      </c>
      <c r="W266" s="81">
        <v>43510.9853125</v>
      </c>
      <c r="X266" s="83" t="s">
        <v>1468</v>
      </c>
      <c r="Y266" s="79"/>
      <c r="Z266" s="79"/>
      <c r="AA266" s="85" t="s">
        <v>1833</v>
      </c>
      <c r="AB266" s="79"/>
      <c r="AC266" s="79" t="b">
        <v>0</v>
      </c>
      <c r="AD266" s="79">
        <v>0</v>
      </c>
      <c r="AE266" s="85" t="s">
        <v>1963</v>
      </c>
      <c r="AF266" s="79" t="b">
        <v>1</v>
      </c>
      <c r="AG266" s="79" t="s">
        <v>1973</v>
      </c>
      <c r="AH266" s="79"/>
      <c r="AI266" s="85" t="s">
        <v>1990</v>
      </c>
      <c r="AJ266" s="79" t="b">
        <v>0</v>
      </c>
      <c r="AK266" s="79">
        <v>0</v>
      </c>
      <c r="AL266" s="85" t="s">
        <v>1963</v>
      </c>
      <c r="AM266" s="79" t="s">
        <v>2001</v>
      </c>
      <c r="AN266" s="79" t="b">
        <v>0</v>
      </c>
      <c r="AO266" s="85" t="s">
        <v>1833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21</v>
      </c>
      <c r="BC266" s="78" t="str">
        <f>REPLACE(INDEX(GroupVertices[Group],MATCH(Edges[[#This Row],[Vertex 2]],GroupVertices[Vertex],0)),1,1,"")</f>
        <v>21</v>
      </c>
      <c r="BD266" s="48"/>
      <c r="BE266" s="49"/>
      <c r="BF266" s="48"/>
      <c r="BG266" s="49"/>
      <c r="BH266" s="48"/>
      <c r="BI266" s="49"/>
      <c r="BJ266" s="48"/>
      <c r="BK266" s="49"/>
      <c r="BL266" s="48"/>
    </row>
    <row r="267" spans="1:64" ht="15">
      <c r="A267" s="64" t="s">
        <v>427</v>
      </c>
      <c r="B267" s="64" t="s">
        <v>522</v>
      </c>
      <c r="C267" s="65" t="s">
        <v>5651</v>
      </c>
      <c r="D267" s="66">
        <v>3</v>
      </c>
      <c r="E267" s="67" t="s">
        <v>132</v>
      </c>
      <c r="F267" s="68">
        <v>35</v>
      </c>
      <c r="G267" s="65"/>
      <c r="H267" s="69"/>
      <c r="I267" s="70"/>
      <c r="J267" s="70"/>
      <c r="K267" s="34" t="s">
        <v>65</v>
      </c>
      <c r="L267" s="77">
        <v>267</v>
      </c>
      <c r="M267" s="77"/>
      <c r="N267" s="72"/>
      <c r="O267" s="79" t="s">
        <v>544</v>
      </c>
      <c r="P267" s="81">
        <v>43510.9853125</v>
      </c>
      <c r="Q267" s="79" t="s">
        <v>644</v>
      </c>
      <c r="R267" s="83" t="s">
        <v>774</v>
      </c>
      <c r="S267" s="79" t="s">
        <v>807</v>
      </c>
      <c r="T267" s="79" t="s">
        <v>833</v>
      </c>
      <c r="U267" s="79"/>
      <c r="V267" s="83" t="s">
        <v>1179</v>
      </c>
      <c r="W267" s="81">
        <v>43510.9853125</v>
      </c>
      <c r="X267" s="83" t="s">
        <v>1468</v>
      </c>
      <c r="Y267" s="79"/>
      <c r="Z267" s="79"/>
      <c r="AA267" s="85" t="s">
        <v>1833</v>
      </c>
      <c r="AB267" s="79"/>
      <c r="AC267" s="79" t="b">
        <v>0</v>
      </c>
      <c r="AD267" s="79">
        <v>0</v>
      </c>
      <c r="AE267" s="85" t="s">
        <v>1963</v>
      </c>
      <c r="AF267" s="79" t="b">
        <v>1</v>
      </c>
      <c r="AG267" s="79" t="s">
        <v>1973</v>
      </c>
      <c r="AH267" s="79"/>
      <c r="AI267" s="85" t="s">
        <v>1990</v>
      </c>
      <c r="AJ267" s="79" t="b">
        <v>0</v>
      </c>
      <c r="AK267" s="79">
        <v>0</v>
      </c>
      <c r="AL267" s="85" t="s">
        <v>1963</v>
      </c>
      <c r="AM267" s="79" t="s">
        <v>2001</v>
      </c>
      <c r="AN267" s="79" t="b">
        <v>0</v>
      </c>
      <c r="AO267" s="85" t="s">
        <v>1833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21</v>
      </c>
      <c r="BC267" s="78" t="str">
        <f>REPLACE(INDEX(GroupVertices[Group],MATCH(Edges[[#This Row],[Vertex 2]],GroupVertices[Vertex],0)),1,1,"")</f>
        <v>21</v>
      </c>
      <c r="BD267" s="48">
        <v>4</v>
      </c>
      <c r="BE267" s="49">
        <v>8.333333333333334</v>
      </c>
      <c r="BF267" s="48">
        <v>2</v>
      </c>
      <c r="BG267" s="49">
        <v>4.166666666666667</v>
      </c>
      <c r="BH267" s="48">
        <v>0</v>
      </c>
      <c r="BI267" s="49">
        <v>0</v>
      </c>
      <c r="BJ267" s="48">
        <v>42</v>
      </c>
      <c r="BK267" s="49">
        <v>87.5</v>
      </c>
      <c r="BL267" s="48">
        <v>48</v>
      </c>
    </row>
    <row r="268" spans="1:64" ht="15">
      <c r="A268" s="64" t="s">
        <v>428</v>
      </c>
      <c r="B268" s="64" t="s">
        <v>481</v>
      </c>
      <c r="C268" s="65" t="s">
        <v>5654</v>
      </c>
      <c r="D268" s="66">
        <v>10</v>
      </c>
      <c r="E268" s="67" t="s">
        <v>136</v>
      </c>
      <c r="F268" s="68">
        <v>12</v>
      </c>
      <c r="G268" s="65"/>
      <c r="H268" s="69"/>
      <c r="I268" s="70"/>
      <c r="J268" s="70"/>
      <c r="K268" s="34" t="s">
        <v>65</v>
      </c>
      <c r="L268" s="77">
        <v>268</v>
      </c>
      <c r="M268" s="77"/>
      <c r="N268" s="72"/>
      <c r="O268" s="79" t="s">
        <v>544</v>
      </c>
      <c r="P268" s="81">
        <v>43505.020416666666</v>
      </c>
      <c r="Q268" s="79" t="s">
        <v>580</v>
      </c>
      <c r="R268" s="79"/>
      <c r="S268" s="79"/>
      <c r="T268" s="79" t="s">
        <v>854</v>
      </c>
      <c r="U268" s="79"/>
      <c r="V268" s="83" t="s">
        <v>1180</v>
      </c>
      <c r="W268" s="81">
        <v>43505.020416666666</v>
      </c>
      <c r="X268" s="83" t="s">
        <v>1469</v>
      </c>
      <c r="Y268" s="79"/>
      <c r="Z268" s="79"/>
      <c r="AA268" s="85" t="s">
        <v>1834</v>
      </c>
      <c r="AB268" s="79"/>
      <c r="AC268" s="79" t="b">
        <v>0</v>
      </c>
      <c r="AD268" s="79">
        <v>0</v>
      </c>
      <c r="AE268" s="85" t="s">
        <v>1963</v>
      </c>
      <c r="AF268" s="79" t="b">
        <v>0</v>
      </c>
      <c r="AG268" s="79" t="s">
        <v>1974</v>
      </c>
      <c r="AH268" s="79"/>
      <c r="AI268" s="85" t="s">
        <v>1963</v>
      </c>
      <c r="AJ268" s="79" t="b">
        <v>0</v>
      </c>
      <c r="AK268" s="79">
        <v>1</v>
      </c>
      <c r="AL268" s="85" t="s">
        <v>1932</v>
      </c>
      <c r="AM268" s="79" t="s">
        <v>2003</v>
      </c>
      <c r="AN268" s="79" t="b">
        <v>0</v>
      </c>
      <c r="AO268" s="85" t="s">
        <v>1932</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6</v>
      </c>
      <c r="BC268" s="78" t="str">
        <f>REPLACE(INDEX(GroupVertices[Group],MATCH(Edges[[#This Row],[Vertex 2]],GroupVertices[Vertex],0)),1,1,"")</f>
        <v>6</v>
      </c>
      <c r="BD268" s="48">
        <v>0</v>
      </c>
      <c r="BE268" s="49">
        <v>0</v>
      </c>
      <c r="BF268" s="48">
        <v>1</v>
      </c>
      <c r="BG268" s="49">
        <v>4.3478260869565215</v>
      </c>
      <c r="BH268" s="48">
        <v>0</v>
      </c>
      <c r="BI268" s="49">
        <v>0</v>
      </c>
      <c r="BJ268" s="48">
        <v>22</v>
      </c>
      <c r="BK268" s="49">
        <v>95.65217391304348</v>
      </c>
      <c r="BL268" s="48">
        <v>23</v>
      </c>
    </row>
    <row r="269" spans="1:64" ht="15">
      <c r="A269" s="64" t="s">
        <v>428</v>
      </c>
      <c r="B269" s="64" t="s">
        <v>523</v>
      </c>
      <c r="C269" s="65" t="s">
        <v>5651</v>
      </c>
      <c r="D269" s="66">
        <v>3</v>
      </c>
      <c r="E269" s="67" t="s">
        <v>132</v>
      </c>
      <c r="F269" s="68">
        <v>35</v>
      </c>
      <c r="G269" s="65"/>
      <c r="H269" s="69"/>
      <c r="I269" s="70"/>
      <c r="J269" s="70"/>
      <c r="K269" s="34" t="s">
        <v>65</v>
      </c>
      <c r="L269" s="77">
        <v>269</v>
      </c>
      <c r="M269" s="77"/>
      <c r="N269" s="72"/>
      <c r="O269" s="79" t="s">
        <v>544</v>
      </c>
      <c r="P269" s="81">
        <v>43506.706828703704</v>
      </c>
      <c r="Q269" s="79" t="s">
        <v>645</v>
      </c>
      <c r="R269" s="79"/>
      <c r="S269" s="79"/>
      <c r="T269" s="79" t="s">
        <v>854</v>
      </c>
      <c r="U269" s="79"/>
      <c r="V269" s="83" t="s">
        <v>1180</v>
      </c>
      <c r="W269" s="81">
        <v>43506.706828703704</v>
      </c>
      <c r="X269" s="83" t="s">
        <v>1470</v>
      </c>
      <c r="Y269" s="79"/>
      <c r="Z269" s="79"/>
      <c r="AA269" s="85" t="s">
        <v>1835</v>
      </c>
      <c r="AB269" s="79"/>
      <c r="AC269" s="79" t="b">
        <v>0</v>
      </c>
      <c r="AD269" s="79">
        <v>0</v>
      </c>
      <c r="AE269" s="85" t="s">
        <v>1963</v>
      </c>
      <c r="AF269" s="79" t="b">
        <v>0</v>
      </c>
      <c r="AG269" s="79" t="s">
        <v>1974</v>
      </c>
      <c r="AH269" s="79"/>
      <c r="AI269" s="85" t="s">
        <v>1963</v>
      </c>
      <c r="AJ269" s="79" t="b">
        <v>0</v>
      </c>
      <c r="AK269" s="79">
        <v>1</v>
      </c>
      <c r="AL269" s="85" t="s">
        <v>1921</v>
      </c>
      <c r="AM269" s="79" t="s">
        <v>2003</v>
      </c>
      <c r="AN269" s="79" t="b">
        <v>0</v>
      </c>
      <c r="AO269" s="85" t="s">
        <v>1921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6</v>
      </c>
      <c r="BC269" s="78" t="str">
        <f>REPLACE(INDEX(GroupVertices[Group],MATCH(Edges[[#This Row],[Vertex 2]],GroupVertices[Vertex],0)),1,1,"")</f>
        <v>6</v>
      </c>
      <c r="BD269" s="48">
        <v>0</v>
      </c>
      <c r="BE269" s="49">
        <v>0</v>
      </c>
      <c r="BF269" s="48">
        <v>0</v>
      </c>
      <c r="BG269" s="49">
        <v>0</v>
      </c>
      <c r="BH269" s="48">
        <v>0</v>
      </c>
      <c r="BI269" s="49">
        <v>0</v>
      </c>
      <c r="BJ269" s="48">
        <v>24</v>
      </c>
      <c r="BK269" s="49">
        <v>100</v>
      </c>
      <c r="BL269" s="48">
        <v>24</v>
      </c>
    </row>
    <row r="270" spans="1:64" ht="15">
      <c r="A270" s="64" t="s">
        <v>428</v>
      </c>
      <c r="B270" s="64" t="s">
        <v>481</v>
      </c>
      <c r="C270" s="65" t="s">
        <v>5654</v>
      </c>
      <c r="D270" s="66">
        <v>10</v>
      </c>
      <c r="E270" s="67" t="s">
        <v>136</v>
      </c>
      <c r="F270" s="68">
        <v>12</v>
      </c>
      <c r="G270" s="65"/>
      <c r="H270" s="69"/>
      <c r="I270" s="70"/>
      <c r="J270" s="70"/>
      <c r="K270" s="34" t="s">
        <v>65</v>
      </c>
      <c r="L270" s="77">
        <v>270</v>
      </c>
      <c r="M270" s="77"/>
      <c r="N270" s="72"/>
      <c r="O270" s="79" t="s">
        <v>544</v>
      </c>
      <c r="P270" s="81">
        <v>43506.706828703704</v>
      </c>
      <c r="Q270" s="79" t="s">
        <v>645</v>
      </c>
      <c r="R270" s="79"/>
      <c r="S270" s="79"/>
      <c r="T270" s="79" t="s">
        <v>854</v>
      </c>
      <c r="U270" s="79"/>
      <c r="V270" s="83" t="s">
        <v>1180</v>
      </c>
      <c r="W270" s="81">
        <v>43506.706828703704</v>
      </c>
      <c r="X270" s="83" t="s">
        <v>1470</v>
      </c>
      <c r="Y270" s="79"/>
      <c r="Z270" s="79"/>
      <c r="AA270" s="85" t="s">
        <v>1835</v>
      </c>
      <c r="AB270" s="79"/>
      <c r="AC270" s="79" t="b">
        <v>0</v>
      </c>
      <c r="AD270" s="79">
        <v>0</v>
      </c>
      <c r="AE270" s="85" t="s">
        <v>1963</v>
      </c>
      <c r="AF270" s="79" t="b">
        <v>0</v>
      </c>
      <c r="AG270" s="79" t="s">
        <v>1974</v>
      </c>
      <c r="AH270" s="79"/>
      <c r="AI270" s="85" t="s">
        <v>1963</v>
      </c>
      <c r="AJ270" s="79" t="b">
        <v>0</v>
      </c>
      <c r="AK270" s="79">
        <v>1</v>
      </c>
      <c r="AL270" s="85" t="s">
        <v>1921</v>
      </c>
      <c r="AM270" s="79" t="s">
        <v>2003</v>
      </c>
      <c r="AN270" s="79" t="b">
        <v>0</v>
      </c>
      <c r="AO270" s="85" t="s">
        <v>1921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6</v>
      </c>
      <c r="BC270" s="78" t="str">
        <f>REPLACE(INDEX(GroupVertices[Group],MATCH(Edges[[#This Row],[Vertex 2]],GroupVertices[Vertex],0)),1,1,"")</f>
        <v>6</v>
      </c>
      <c r="BD270" s="48"/>
      <c r="BE270" s="49"/>
      <c r="BF270" s="48"/>
      <c r="BG270" s="49"/>
      <c r="BH270" s="48"/>
      <c r="BI270" s="49"/>
      <c r="BJ270" s="48"/>
      <c r="BK270" s="49"/>
      <c r="BL270" s="48"/>
    </row>
    <row r="271" spans="1:64" ht="15">
      <c r="A271" s="64" t="s">
        <v>428</v>
      </c>
      <c r="B271" s="64" t="s">
        <v>481</v>
      </c>
      <c r="C271" s="65" t="s">
        <v>5654</v>
      </c>
      <c r="D271" s="66">
        <v>10</v>
      </c>
      <c r="E271" s="67" t="s">
        <v>136</v>
      </c>
      <c r="F271" s="68">
        <v>12</v>
      </c>
      <c r="G271" s="65"/>
      <c r="H271" s="69"/>
      <c r="I271" s="70"/>
      <c r="J271" s="70"/>
      <c r="K271" s="34" t="s">
        <v>65</v>
      </c>
      <c r="L271" s="77">
        <v>271</v>
      </c>
      <c r="M271" s="77"/>
      <c r="N271" s="72"/>
      <c r="O271" s="79" t="s">
        <v>544</v>
      </c>
      <c r="P271" s="81">
        <v>43507.604421296295</v>
      </c>
      <c r="Q271" s="79" t="s">
        <v>646</v>
      </c>
      <c r="R271" s="79"/>
      <c r="S271" s="79"/>
      <c r="T271" s="79" t="s">
        <v>854</v>
      </c>
      <c r="U271" s="79"/>
      <c r="V271" s="83" t="s">
        <v>1180</v>
      </c>
      <c r="W271" s="81">
        <v>43507.604421296295</v>
      </c>
      <c r="X271" s="83" t="s">
        <v>1471</v>
      </c>
      <c r="Y271" s="79"/>
      <c r="Z271" s="79"/>
      <c r="AA271" s="85" t="s">
        <v>1836</v>
      </c>
      <c r="AB271" s="79"/>
      <c r="AC271" s="79" t="b">
        <v>0</v>
      </c>
      <c r="AD271" s="79">
        <v>0</v>
      </c>
      <c r="AE271" s="85" t="s">
        <v>1963</v>
      </c>
      <c r="AF271" s="79" t="b">
        <v>0</v>
      </c>
      <c r="AG271" s="79" t="s">
        <v>1974</v>
      </c>
      <c r="AH271" s="79"/>
      <c r="AI271" s="85" t="s">
        <v>1963</v>
      </c>
      <c r="AJ271" s="79" t="b">
        <v>0</v>
      </c>
      <c r="AK271" s="79">
        <v>1</v>
      </c>
      <c r="AL271" s="85" t="s">
        <v>1936</v>
      </c>
      <c r="AM271" s="79" t="s">
        <v>2003</v>
      </c>
      <c r="AN271" s="79" t="b">
        <v>0</v>
      </c>
      <c r="AO271" s="85" t="s">
        <v>1936</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21</v>
      </c>
      <c r="BK271" s="49">
        <v>100</v>
      </c>
      <c r="BL271" s="48">
        <v>21</v>
      </c>
    </row>
    <row r="272" spans="1:64" ht="15">
      <c r="A272" s="64" t="s">
        <v>428</v>
      </c>
      <c r="B272" s="64" t="s">
        <v>481</v>
      </c>
      <c r="C272" s="65" t="s">
        <v>5654</v>
      </c>
      <c r="D272" s="66">
        <v>10</v>
      </c>
      <c r="E272" s="67" t="s">
        <v>136</v>
      </c>
      <c r="F272" s="68">
        <v>12</v>
      </c>
      <c r="G272" s="65"/>
      <c r="H272" s="69"/>
      <c r="I272" s="70"/>
      <c r="J272" s="70"/>
      <c r="K272" s="34" t="s">
        <v>65</v>
      </c>
      <c r="L272" s="77">
        <v>272</v>
      </c>
      <c r="M272" s="77"/>
      <c r="N272" s="72"/>
      <c r="O272" s="79" t="s">
        <v>544</v>
      </c>
      <c r="P272" s="81">
        <v>43510.98533564815</v>
      </c>
      <c r="Q272" s="79" t="s">
        <v>647</v>
      </c>
      <c r="R272" s="79"/>
      <c r="S272" s="79"/>
      <c r="T272" s="79" t="s">
        <v>854</v>
      </c>
      <c r="U272" s="79"/>
      <c r="V272" s="83" t="s">
        <v>1180</v>
      </c>
      <c r="W272" s="81">
        <v>43510.98533564815</v>
      </c>
      <c r="X272" s="83" t="s">
        <v>1472</v>
      </c>
      <c r="Y272" s="79"/>
      <c r="Z272" s="79"/>
      <c r="AA272" s="85" t="s">
        <v>1837</v>
      </c>
      <c r="AB272" s="79"/>
      <c r="AC272" s="79" t="b">
        <v>0</v>
      </c>
      <c r="AD272" s="79">
        <v>0</v>
      </c>
      <c r="AE272" s="85" t="s">
        <v>1963</v>
      </c>
      <c r="AF272" s="79" t="b">
        <v>0</v>
      </c>
      <c r="AG272" s="79" t="s">
        <v>1974</v>
      </c>
      <c r="AH272" s="79"/>
      <c r="AI272" s="85" t="s">
        <v>1963</v>
      </c>
      <c r="AJ272" s="79" t="b">
        <v>0</v>
      </c>
      <c r="AK272" s="79">
        <v>1</v>
      </c>
      <c r="AL272" s="85" t="s">
        <v>1922</v>
      </c>
      <c r="AM272" s="79" t="s">
        <v>2003</v>
      </c>
      <c r="AN272" s="79" t="b">
        <v>0</v>
      </c>
      <c r="AO272" s="85" t="s">
        <v>1922</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6</v>
      </c>
      <c r="BC272" s="78" t="str">
        <f>REPLACE(INDEX(GroupVertices[Group],MATCH(Edges[[#This Row],[Vertex 2]],GroupVertices[Vertex],0)),1,1,"")</f>
        <v>6</v>
      </c>
      <c r="BD272" s="48">
        <v>0</v>
      </c>
      <c r="BE272" s="49">
        <v>0</v>
      </c>
      <c r="BF272" s="48">
        <v>0</v>
      </c>
      <c r="BG272" s="49">
        <v>0</v>
      </c>
      <c r="BH272" s="48">
        <v>0</v>
      </c>
      <c r="BI272" s="49">
        <v>0</v>
      </c>
      <c r="BJ272" s="48">
        <v>27</v>
      </c>
      <c r="BK272" s="49">
        <v>100</v>
      </c>
      <c r="BL272" s="48">
        <v>27</v>
      </c>
    </row>
    <row r="273" spans="1:64" ht="15">
      <c r="A273" s="64" t="s">
        <v>429</v>
      </c>
      <c r="B273" s="64" t="s">
        <v>429</v>
      </c>
      <c r="C273" s="65" t="s">
        <v>5651</v>
      </c>
      <c r="D273" s="66">
        <v>3</v>
      </c>
      <c r="E273" s="67" t="s">
        <v>132</v>
      </c>
      <c r="F273" s="68">
        <v>35</v>
      </c>
      <c r="G273" s="65"/>
      <c r="H273" s="69"/>
      <c r="I273" s="70"/>
      <c r="J273" s="70"/>
      <c r="K273" s="34" t="s">
        <v>65</v>
      </c>
      <c r="L273" s="77">
        <v>273</v>
      </c>
      <c r="M273" s="77"/>
      <c r="N273" s="72"/>
      <c r="O273" s="79" t="s">
        <v>176</v>
      </c>
      <c r="P273" s="81">
        <v>43511.09502314815</v>
      </c>
      <c r="Q273" s="79" t="s">
        <v>648</v>
      </c>
      <c r="R273" s="79" t="s">
        <v>775</v>
      </c>
      <c r="S273" s="79" t="s">
        <v>820</v>
      </c>
      <c r="T273" s="79" t="s">
        <v>888</v>
      </c>
      <c r="U273" s="79"/>
      <c r="V273" s="83" t="s">
        <v>1181</v>
      </c>
      <c r="W273" s="81">
        <v>43511.09502314815</v>
      </c>
      <c r="X273" s="83" t="s">
        <v>1473</v>
      </c>
      <c r="Y273" s="79"/>
      <c r="Z273" s="79"/>
      <c r="AA273" s="85" t="s">
        <v>1838</v>
      </c>
      <c r="AB273" s="79"/>
      <c r="AC273" s="79" t="b">
        <v>0</v>
      </c>
      <c r="AD273" s="79">
        <v>0</v>
      </c>
      <c r="AE273" s="85" t="s">
        <v>1963</v>
      </c>
      <c r="AF273" s="79" t="b">
        <v>0</v>
      </c>
      <c r="AG273" s="79" t="s">
        <v>1973</v>
      </c>
      <c r="AH273" s="79"/>
      <c r="AI273" s="85" t="s">
        <v>1963</v>
      </c>
      <c r="AJ273" s="79" t="b">
        <v>0</v>
      </c>
      <c r="AK273" s="79">
        <v>0</v>
      </c>
      <c r="AL273" s="85" t="s">
        <v>1963</v>
      </c>
      <c r="AM273" s="79" t="s">
        <v>2007</v>
      </c>
      <c r="AN273" s="79" t="b">
        <v>0</v>
      </c>
      <c r="AO273" s="85" t="s">
        <v>1838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1</v>
      </c>
      <c r="BE273" s="49">
        <v>2.4390243902439024</v>
      </c>
      <c r="BF273" s="48">
        <v>2</v>
      </c>
      <c r="BG273" s="49">
        <v>4.878048780487805</v>
      </c>
      <c r="BH273" s="48">
        <v>0</v>
      </c>
      <c r="BI273" s="49">
        <v>0</v>
      </c>
      <c r="BJ273" s="48">
        <v>38</v>
      </c>
      <c r="BK273" s="49">
        <v>92.6829268292683</v>
      </c>
      <c r="BL273" s="48">
        <v>41</v>
      </c>
    </row>
    <row r="274" spans="1:64" ht="15">
      <c r="A274" s="64" t="s">
        <v>430</v>
      </c>
      <c r="B274" s="64" t="s">
        <v>430</v>
      </c>
      <c r="C274" s="65" t="s">
        <v>5651</v>
      </c>
      <c r="D274" s="66">
        <v>3</v>
      </c>
      <c r="E274" s="67" t="s">
        <v>132</v>
      </c>
      <c r="F274" s="68">
        <v>35</v>
      </c>
      <c r="G274" s="65"/>
      <c r="H274" s="69"/>
      <c r="I274" s="70"/>
      <c r="J274" s="70"/>
      <c r="K274" s="34" t="s">
        <v>65</v>
      </c>
      <c r="L274" s="77">
        <v>274</v>
      </c>
      <c r="M274" s="77"/>
      <c r="N274" s="72"/>
      <c r="O274" s="79" t="s">
        <v>176</v>
      </c>
      <c r="P274" s="81">
        <v>43511.38769675926</v>
      </c>
      <c r="Q274" s="79" t="s">
        <v>649</v>
      </c>
      <c r="R274" s="79"/>
      <c r="S274" s="79"/>
      <c r="T274" s="79" t="s">
        <v>889</v>
      </c>
      <c r="U274" s="83" t="s">
        <v>943</v>
      </c>
      <c r="V274" s="83" t="s">
        <v>943</v>
      </c>
      <c r="W274" s="81">
        <v>43511.38769675926</v>
      </c>
      <c r="X274" s="83" t="s">
        <v>1474</v>
      </c>
      <c r="Y274" s="79"/>
      <c r="Z274" s="79"/>
      <c r="AA274" s="85" t="s">
        <v>1839</v>
      </c>
      <c r="AB274" s="79"/>
      <c r="AC274" s="79" t="b">
        <v>0</v>
      </c>
      <c r="AD274" s="79">
        <v>8</v>
      </c>
      <c r="AE274" s="85" t="s">
        <v>1963</v>
      </c>
      <c r="AF274" s="79" t="b">
        <v>0</v>
      </c>
      <c r="AG274" s="79" t="s">
        <v>1973</v>
      </c>
      <c r="AH274" s="79"/>
      <c r="AI274" s="85" t="s">
        <v>1963</v>
      </c>
      <c r="AJ274" s="79" t="b">
        <v>0</v>
      </c>
      <c r="AK274" s="79">
        <v>0</v>
      </c>
      <c r="AL274" s="85" t="s">
        <v>1963</v>
      </c>
      <c r="AM274" s="79" t="s">
        <v>1999</v>
      </c>
      <c r="AN274" s="79" t="b">
        <v>0</v>
      </c>
      <c r="AO274" s="85" t="s">
        <v>1839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v>2</v>
      </c>
      <c r="BE274" s="49">
        <v>6.25</v>
      </c>
      <c r="BF274" s="48">
        <v>0</v>
      </c>
      <c r="BG274" s="49">
        <v>0</v>
      </c>
      <c r="BH274" s="48">
        <v>0</v>
      </c>
      <c r="BI274" s="49">
        <v>0</v>
      </c>
      <c r="BJ274" s="48">
        <v>30</v>
      </c>
      <c r="BK274" s="49">
        <v>93.75</v>
      </c>
      <c r="BL274" s="48">
        <v>32</v>
      </c>
    </row>
    <row r="275" spans="1:64" ht="15">
      <c r="A275" s="64" t="s">
        <v>431</v>
      </c>
      <c r="B275" s="64" t="s">
        <v>524</v>
      </c>
      <c r="C275" s="65" t="s">
        <v>5651</v>
      </c>
      <c r="D275" s="66">
        <v>3</v>
      </c>
      <c r="E275" s="67" t="s">
        <v>132</v>
      </c>
      <c r="F275" s="68">
        <v>35</v>
      </c>
      <c r="G275" s="65"/>
      <c r="H275" s="69"/>
      <c r="I275" s="70"/>
      <c r="J275" s="70"/>
      <c r="K275" s="34" t="s">
        <v>65</v>
      </c>
      <c r="L275" s="77">
        <v>275</v>
      </c>
      <c r="M275" s="77"/>
      <c r="N275" s="72"/>
      <c r="O275" s="79" t="s">
        <v>544</v>
      </c>
      <c r="P275" s="81">
        <v>43511.55866898148</v>
      </c>
      <c r="Q275" s="79" t="s">
        <v>650</v>
      </c>
      <c r="R275" s="79"/>
      <c r="S275" s="79"/>
      <c r="T275" s="79" t="s">
        <v>890</v>
      </c>
      <c r="U275" s="79"/>
      <c r="V275" s="83" t="s">
        <v>1182</v>
      </c>
      <c r="W275" s="81">
        <v>43511.55866898148</v>
      </c>
      <c r="X275" s="83" t="s">
        <v>1475</v>
      </c>
      <c r="Y275" s="79"/>
      <c r="Z275" s="79"/>
      <c r="AA275" s="85" t="s">
        <v>1840</v>
      </c>
      <c r="AB275" s="79"/>
      <c r="AC275" s="79" t="b">
        <v>0</v>
      </c>
      <c r="AD275" s="79">
        <v>4</v>
      </c>
      <c r="AE275" s="85" t="s">
        <v>1963</v>
      </c>
      <c r="AF275" s="79" t="b">
        <v>0</v>
      </c>
      <c r="AG275" s="79" t="s">
        <v>1973</v>
      </c>
      <c r="AH275" s="79"/>
      <c r="AI275" s="85" t="s">
        <v>1963</v>
      </c>
      <c r="AJ275" s="79" t="b">
        <v>0</v>
      </c>
      <c r="AK275" s="79">
        <v>0</v>
      </c>
      <c r="AL275" s="85" t="s">
        <v>1963</v>
      </c>
      <c r="AM275" s="79" t="s">
        <v>1999</v>
      </c>
      <c r="AN275" s="79" t="b">
        <v>0</v>
      </c>
      <c r="AO275" s="85" t="s">
        <v>1840</v>
      </c>
      <c r="AP275" s="79" t="s">
        <v>176</v>
      </c>
      <c r="AQ275" s="79">
        <v>0</v>
      </c>
      <c r="AR275" s="79">
        <v>0</v>
      </c>
      <c r="AS275" s="79" t="s">
        <v>2027</v>
      </c>
      <c r="AT275" s="79" t="s">
        <v>2032</v>
      </c>
      <c r="AU275" s="79" t="s">
        <v>2036</v>
      </c>
      <c r="AV275" s="79" t="s">
        <v>2040</v>
      </c>
      <c r="AW275" s="79" t="s">
        <v>2045</v>
      </c>
      <c r="AX275" s="79" t="s">
        <v>2050</v>
      </c>
      <c r="AY275" s="79" t="s">
        <v>2053</v>
      </c>
      <c r="AZ275" s="83" t="s">
        <v>2056</v>
      </c>
      <c r="BA275">
        <v>1</v>
      </c>
      <c r="BB275" s="78" t="str">
        <f>REPLACE(INDEX(GroupVertices[Group],MATCH(Edges[[#This Row],[Vertex 1]],GroupVertices[Vertex],0)),1,1,"")</f>
        <v>5</v>
      </c>
      <c r="BC275" s="78" t="str">
        <f>REPLACE(INDEX(GroupVertices[Group],MATCH(Edges[[#This Row],[Vertex 2]],GroupVertices[Vertex],0)),1,1,"")</f>
        <v>5</v>
      </c>
      <c r="BD275" s="48"/>
      <c r="BE275" s="49"/>
      <c r="BF275" s="48"/>
      <c r="BG275" s="49"/>
      <c r="BH275" s="48"/>
      <c r="BI275" s="49"/>
      <c r="BJ275" s="48"/>
      <c r="BK275" s="49"/>
      <c r="BL275" s="48"/>
    </row>
    <row r="276" spans="1:64" ht="15">
      <c r="A276" s="64" t="s">
        <v>432</v>
      </c>
      <c r="B276" s="64" t="s">
        <v>487</v>
      </c>
      <c r="C276" s="65" t="s">
        <v>5651</v>
      </c>
      <c r="D276" s="66">
        <v>3</v>
      </c>
      <c r="E276" s="67" t="s">
        <v>132</v>
      </c>
      <c r="F276" s="68">
        <v>35</v>
      </c>
      <c r="G276" s="65"/>
      <c r="H276" s="69"/>
      <c r="I276" s="70"/>
      <c r="J276" s="70"/>
      <c r="K276" s="34" t="s">
        <v>65</v>
      </c>
      <c r="L276" s="77">
        <v>276</v>
      </c>
      <c r="M276" s="77"/>
      <c r="N276" s="72"/>
      <c r="O276" s="79" t="s">
        <v>544</v>
      </c>
      <c r="P276" s="81">
        <v>43510.47388888889</v>
      </c>
      <c r="Q276" s="79" t="s">
        <v>642</v>
      </c>
      <c r="R276" s="83" t="s">
        <v>773</v>
      </c>
      <c r="S276" s="79" t="s">
        <v>816</v>
      </c>
      <c r="T276" s="79" t="s">
        <v>880</v>
      </c>
      <c r="U276" s="83" t="s">
        <v>942</v>
      </c>
      <c r="V276" s="83" t="s">
        <v>942</v>
      </c>
      <c r="W276" s="81">
        <v>43510.47388888889</v>
      </c>
      <c r="X276" s="83" t="s">
        <v>1476</v>
      </c>
      <c r="Y276" s="79"/>
      <c r="Z276" s="79"/>
      <c r="AA276" s="85" t="s">
        <v>1841</v>
      </c>
      <c r="AB276" s="79"/>
      <c r="AC276" s="79" t="b">
        <v>0</v>
      </c>
      <c r="AD276" s="79">
        <v>0</v>
      </c>
      <c r="AE276" s="85" t="s">
        <v>1963</v>
      </c>
      <c r="AF276" s="79" t="b">
        <v>0</v>
      </c>
      <c r="AG276" s="79" t="s">
        <v>1973</v>
      </c>
      <c r="AH276" s="79"/>
      <c r="AI276" s="85" t="s">
        <v>1963</v>
      </c>
      <c r="AJ276" s="79" t="b">
        <v>0</v>
      </c>
      <c r="AK276" s="79">
        <v>5</v>
      </c>
      <c r="AL276" s="85" t="s">
        <v>1957</v>
      </c>
      <c r="AM276" s="79" t="s">
        <v>2002</v>
      </c>
      <c r="AN276" s="79" t="b">
        <v>0</v>
      </c>
      <c r="AO276" s="85" t="s">
        <v>1957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1</v>
      </c>
      <c r="BE276" s="49">
        <v>9.090909090909092</v>
      </c>
      <c r="BF276" s="48">
        <v>0</v>
      </c>
      <c r="BG276" s="49">
        <v>0</v>
      </c>
      <c r="BH276" s="48">
        <v>0</v>
      </c>
      <c r="BI276" s="49">
        <v>0</v>
      </c>
      <c r="BJ276" s="48">
        <v>10</v>
      </c>
      <c r="BK276" s="49">
        <v>90.9090909090909</v>
      </c>
      <c r="BL276" s="48">
        <v>11</v>
      </c>
    </row>
    <row r="277" spans="1:64" ht="15">
      <c r="A277" s="64" t="s">
        <v>431</v>
      </c>
      <c r="B277" s="64" t="s">
        <v>432</v>
      </c>
      <c r="C277" s="65" t="s">
        <v>5651</v>
      </c>
      <c r="D277" s="66">
        <v>3</v>
      </c>
      <c r="E277" s="67" t="s">
        <v>132</v>
      </c>
      <c r="F277" s="68">
        <v>35</v>
      </c>
      <c r="G277" s="65"/>
      <c r="H277" s="69"/>
      <c r="I277" s="70"/>
      <c r="J277" s="70"/>
      <c r="K277" s="34" t="s">
        <v>65</v>
      </c>
      <c r="L277" s="77">
        <v>277</v>
      </c>
      <c r="M277" s="77"/>
      <c r="N277" s="72"/>
      <c r="O277" s="79" t="s">
        <v>544</v>
      </c>
      <c r="P277" s="81">
        <v>43511.55866898148</v>
      </c>
      <c r="Q277" s="79" t="s">
        <v>650</v>
      </c>
      <c r="R277" s="79"/>
      <c r="S277" s="79"/>
      <c r="T277" s="79" t="s">
        <v>890</v>
      </c>
      <c r="U277" s="79"/>
      <c r="V277" s="83" t="s">
        <v>1182</v>
      </c>
      <c r="W277" s="81">
        <v>43511.55866898148</v>
      </c>
      <c r="X277" s="83" t="s">
        <v>1475</v>
      </c>
      <c r="Y277" s="79"/>
      <c r="Z277" s="79"/>
      <c r="AA277" s="85" t="s">
        <v>1840</v>
      </c>
      <c r="AB277" s="79"/>
      <c r="AC277" s="79" t="b">
        <v>0</v>
      </c>
      <c r="AD277" s="79">
        <v>4</v>
      </c>
      <c r="AE277" s="85" t="s">
        <v>1963</v>
      </c>
      <c r="AF277" s="79" t="b">
        <v>0</v>
      </c>
      <c r="AG277" s="79" t="s">
        <v>1973</v>
      </c>
      <c r="AH277" s="79"/>
      <c r="AI277" s="85" t="s">
        <v>1963</v>
      </c>
      <c r="AJ277" s="79" t="b">
        <v>0</v>
      </c>
      <c r="AK277" s="79">
        <v>0</v>
      </c>
      <c r="AL277" s="85" t="s">
        <v>1963</v>
      </c>
      <c r="AM277" s="79" t="s">
        <v>1999</v>
      </c>
      <c r="AN277" s="79" t="b">
        <v>0</v>
      </c>
      <c r="AO277" s="85" t="s">
        <v>1840</v>
      </c>
      <c r="AP277" s="79" t="s">
        <v>176</v>
      </c>
      <c r="AQ277" s="79">
        <v>0</v>
      </c>
      <c r="AR277" s="79">
        <v>0</v>
      </c>
      <c r="AS277" s="79" t="s">
        <v>2027</v>
      </c>
      <c r="AT277" s="79" t="s">
        <v>2032</v>
      </c>
      <c r="AU277" s="79" t="s">
        <v>2036</v>
      </c>
      <c r="AV277" s="79" t="s">
        <v>2040</v>
      </c>
      <c r="AW277" s="79" t="s">
        <v>2045</v>
      </c>
      <c r="AX277" s="79" t="s">
        <v>2050</v>
      </c>
      <c r="AY277" s="79" t="s">
        <v>2053</v>
      </c>
      <c r="AZ277" s="83" t="s">
        <v>2056</v>
      </c>
      <c r="BA277">
        <v>1</v>
      </c>
      <c r="BB277" s="78" t="str">
        <f>REPLACE(INDEX(GroupVertices[Group],MATCH(Edges[[#This Row],[Vertex 1]],GroupVertices[Vertex],0)),1,1,"")</f>
        <v>5</v>
      </c>
      <c r="BC277" s="78" t="str">
        <f>REPLACE(INDEX(GroupVertices[Group],MATCH(Edges[[#This Row],[Vertex 2]],GroupVertices[Vertex],0)),1,1,"")</f>
        <v>5</v>
      </c>
      <c r="BD277" s="48">
        <v>1</v>
      </c>
      <c r="BE277" s="49">
        <v>3.225806451612903</v>
      </c>
      <c r="BF277" s="48">
        <v>1</v>
      </c>
      <c r="BG277" s="49">
        <v>3.225806451612903</v>
      </c>
      <c r="BH277" s="48">
        <v>0</v>
      </c>
      <c r="BI277" s="49">
        <v>0</v>
      </c>
      <c r="BJ277" s="48">
        <v>29</v>
      </c>
      <c r="BK277" s="49">
        <v>93.54838709677419</v>
      </c>
      <c r="BL277" s="48">
        <v>31</v>
      </c>
    </row>
    <row r="278" spans="1:64" ht="15">
      <c r="A278" s="64" t="s">
        <v>433</v>
      </c>
      <c r="B278" s="64" t="s">
        <v>433</v>
      </c>
      <c r="C278" s="65" t="s">
        <v>5651</v>
      </c>
      <c r="D278" s="66">
        <v>3</v>
      </c>
      <c r="E278" s="67" t="s">
        <v>132</v>
      </c>
      <c r="F278" s="68">
        <v>35</v>
      </c>
      <c r="G278" s="65"/>
      <c r="H278" s="69"/>
      <c r="I278" s="70"/>
      <c r="J278" s="70"/>
      <c r="K278" s="34" t="s">
        <v>65</v>
      </c>
      <c r="L278" s="77">
        <v>278</v>
      </c>
      <c r="M278" s="77"/>
      <c r="N278" s="72"/>
      <c r="O278" s="79" t="s">
        <v>176</v>
      </c>
      <c r="P278" s="81">
        <v>43511.70396990741</v>
      </c>
      <c r="Q278" s="79" t="s">
        <v>651</v>
      </c>
      <c r="R278" s="83" t="s">
        <v>776</v>
      </c>
      <c r="S278" s="79" t="s">
        <v>821</v>
      </c>
      <c r="T278" s="79" t="s">
        <v>891</v>
      </c>
      <c r="U278" s="79"/>
      <c r="V278" s="83" t="s">
        <v>1183</v>
      </c>
      <c r="W278" s="81">
        <v>43511.70396990741</v>
      </c>
      <c r="X278" s="83" t="s">
        <v>1477</v>
      </c>
      <c r="Y278" s="79">
        <v>53.1921</v>
      </c>
      <c r="Z278" s="79">
        <v>-2.891</v>
      </c>
      <c r="AA278" s="85" t="s">
        <v>1842</v>
      </c>
      <c r="AB278" s="79"/>
      <c r="AC278" s="79" t="b">
        <v>0</v>
      </c>
      <c r="AD278" s="79">
        <v>0</v>
      </c>
      <c r="AE278" s="85" t="s">
        <v>1963</v>
      </c>
      <c r="AF278" s="79" t="b">
        <v>0</v>
      </c>
      <c r="AG278" s="79" t="s">
        <v>1973</v>
      </c>
      <c r="AH278" s="79"/>
      <c r="AI278" s="85" t="s">
        <v>1963</v>
      </c>
      <c r="AJ278" s="79" t="b">
        <v>0</v>
      </c>
      <c r="AK278" s="79">
        <v>0</v>
      </c>
      <c r="AL278" s="85" t="s">
        <v>1963</v>
      </c>
      <c r="AM278" s="79" t="s">
        <v>2018</v>
      </c>
      <c r="AN278" s="79" t="b">
        <v>0</v>
      </c>
      <c r="AO278" s="85" t="s">
        <v>1842</v>
      </c>
      <c r="AP278" s="79" t="s">
        <v>176</v>
      </c>
      <c r="AQ278" s="79">
        <v>0</v>
      </c>
      <c r="AR278" s="79">
        <v>0</v>
      </c>
      <c r="AS278" s="79" t="s">
        <v>2028</v>
      </c>
      <c r="AT278" s="79" t="s">
        <v>2030</v>
      </c>
      <c r="AU278" s="79" t="s">
        <v>2034</v>
      </c>
      <c r="AV278" s="79" t="s">
        <v>2041</v>
      </c>
      <c r="AW278" s="79" t="s">
        <v>2046</v>
      </c>
      <c r="AX278" s="79" t="s">
        <v>2051</v>
      </c>
      <c r="AY278" s="79" t="s">
        <v>2053</v>
      </c>
      <c r="AZ278" s="83" t="s">
        <v>2057</v>
      </c>
      <c r="BA278">
        <v>1</v>
      </c>
      <c r="BB278" s="78" t="str">
        <f>REPLACE(INDEX(GroupVertices[Group],MATCH(Edges[[#This Row],[Vertex 1]],GroupVertices[Vertex],0)),1,1,"")</f>
        <v>3</v>
      </c>
      <c r="BC278" s="78" t="str">
        <f>REPLACE(INDEX(GroupVertices[Group],MATCH(Edges[[#This Row],[Vertex 2]],GroupVertices[Vertex],0)),1,1,"")</f>
        <v>3</v>
      </c>
      <c r="BD278" s="48">
        <v>1</v>
      </c>
      <c r="BE278" s="49">
        <v>4.3478260869565215</v>
      </c>
      <c r="BF278" s="48">
        <v>0</v>
      </c>
      <c r="BG278" s="49">
        <v>0</v>
      </c>
      <c r="BH278" s="48">
        <v>0</v>
      </c>
      <c r="BI278" s="49">
        <v>0</v>
      </c>
      <c r="BJ278" s="48">
        <v>22</v>
      </c>
      <c r="BK278" s="49">
        <v>95.65217391304348</v>
      </c>
      <c r="BL278" s="48">
        <v>23</v>
      </c>
    </row>
    <row r="279" spans="1:64" ht="15">
      <c r="A279" s="64" t="s">
        <v>434</v>
      </c>
      <c r="B279" s="64" t="s">
        <v>434</v>
      </c>
      <c r="C279" s="65" t="s">
        <v>5651</v>
      </c>
      <c r="D279" s="66">
        <v>3</v>
      </c>
      <c r="E279" s="67" t="s">
        <v>132</v>
      </c>
      <c r="F279" s="68">
        <v>35</v>
      </c>
      <c r="G279" s="65"/>
      <c r="H279" s="69"/>
      <c r="I279" s="70"/>
      <c r="J279" s="70"/>
      <c r="K279" s="34" t="s">
        <v>65</v>
      </c>
      <c r="L279" s="77">
        <v>279</v>
      </c>
      <c r="M279" s="77"/>
      <c r="N279" s="72"/>
      <c r="O279" s="79" t="s">
        <v>176</v>
      </c>
      <c r="P279" s="81">
        <v>43511.73478009259</v>
      </c>
      <c r="Q279" s="79" t="s">
        <v>652</v>
      </c>
      <c r="R279" s="83" t="s">
        <v>777</v>
      </c>
      <c r="S279" s="79" t="s">
        <v>807</v>
      </c>
      <c r="T279" s="79" t="s">
        <v>833</v>
      </c>
      <c r="U279" s="79"/>
      <c r="V279" s="83" t="s">
        <v>1184</v>
      </c>
      <c r="W279" s="81">
        <v>43511.73478009259</v>
      </c>
      <c r="X279" s="83" t="s">
        <v>1478</v>
      </c>
      <c r="Y279" s="79"/>
      <c r="Z279" s="79"/>
      <c r="AA279" s="85" t="s">
        <v>1843</v>
      </c>
      <c r="AB279" s="79"/>
      <c r="AC279" s="79" t="b">
        <v>0</v>
      </c>
      <c r="AD279" s="79">
        <v>0</v>
      </c>
      <c r="AE279" s="85" t="s">
        <v>1963</v>
      </c>
      <c r="AF279" s="79" t="b">
        <v>1</v>
      </c>
      <c r="AG279" s="79" t="s">
        <v>1973</v>
      </c>
      <c r="AH279" s="79"/>
      <c r="AI279" s="85" t="s">
        <v>1991</v>
      </c>
      <c r="AJ279" s="79" t="b">
        <v>0</v>
      </c>
      <c r="AK279" s="79">
        <v>0</v>
      </c>
      <c r="AL279" s="85" t="s">
        <v>1963</v>
      </c>
      <c r="AM279" s="79" t="s">
        <v>2002</v>
      </c>
      <c r="AN279" s="79" t="b">
        <v>0</v>
      </c>
      <c r="AO279" s="85" t="s">
        <v>1843</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v>2</v>
      </c>
      <c r="BE279" s="49">
        <v>5.128205128205129</v>
      </c>
      <c r="BF279" s="48">
        <v>3</v>
      </c>
      <c r="BG279" s="49">
        <v>7.6923076923076925</v>
      </c>
      <c r="BH279" s="48">
        <v>0</v>
      </c>
      <c r="BI279" s="49">
        <v>0</v>
      </c>
      <c r="BJ279" s="48">
        <v>34</v>
      </c>
      <c r="BK279" s="49">
        <v>87.17948717948718</v>
      </c>
      <c r="BL279" s="48">
        <v>39</v>
      </c>
    </row>
    <row r="280" spans="1:64" ht="15">
      <c r="A280" s="64" t="s">
        <v>435</v>
      </c>
      <c r="B280" s="64" t="s">
        <v>457</v>
      </c>
      <c r="C280" s="65" t="s">
        <v>5651</v>
      </c>
      <c r="D280" s="66">
        <v>3</v>
      </c>
      <c r="E280" s="67" t="s">
        <v>132</v>
      </c>
      <c r="F280" s="68">
        <v>35</v>
      </c>
      <c r="G280" s="65"/>
      <c r="H280" s="69"/>
      <c r="I280" s="70"/>
      <c r="J280" s="70"/>
      <c r="K280" s="34" t="s">
        <v>65</v>
      </c>
      <c r="L280" s="77">
        <v>280</v>
      </c>
      <c r="M280" s="77"/>
      <c r="N280" s="72"/>
      <c r="O280" s="79" t="s">
        <v>544</v>
      </c>
      <c r="P280" s="81">
        <v>43511.76678240741</v>
      </c>
      <c r="Q280" s="79" t="s">
        <v>653</v>
      </c>
      <c r="R280" s="79"/>
      <c r="S280" s="79"/>
      <c r="T280" s="79"/>
      <c r="U280" s="79"/>
      <c r="V280" s="83" t="s">
        <v>1185</v>
      </c>
      <c r="W280" s="81">
        <v>43511.76678240741</v>
      </c>
      <c r="X280" s="83" t="s">
        <v>1479</v>
      </c>
      <c r="Y280" s="79"/>
      <c r="Z280" s="79"/>
      <c r="AA280" s="85" t="s">
        <v>1844</v>
      </c>
      <c r="AB280" s="79"/>
      <c r="AC280" s="79" t="b">
        <v>0</v>
      </c>
      <c r="AD280" s="79">
        <v>0</v>
      </c>
      <c r="AE280" s="85" t="s">
        <v>1963</v>
      </c>
      <c r="AF280" s="79" t="b">
        <v>0</v>
      </c>
      <c r="AG280" s="79" t="s">
        <v>1973</v>
      </c>
      <c r="AH280" s="79"/>
      <c r="AI280" s="85" t="s">
        <v>1963</v>
      </c>
      <c r="AJ280" s="79" t="b">
        <v>0</v>
      </c>
      <c r="AK280" s="79">
        <v>2</v>
      </c>
      <c r="AL280" s="85" t="s">
        <v>1883</v>
      </c>
      <c r="AM280" s="79" t="s">
        <v>1999</v>
      </c>
      <c r="AN280" s="79" t="b">
        <v>0</v>
      </c>
      <c r="AO280" s="85" t="s">
        <v>1883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8</v>
      </c>
      <c r="BC280" s="78" t="str">
        <f>REPLACE(INDEX(GroupVertices[Group],MATCH(Edges[[#This Row],[Vertex 2]],GroupVertices[Vertex],0)),1,1,"")</f>
        <v>8</v>
      </c>
      <c r="BD280" s="48">
        <v>1</v>
      </c>
      <c r="BE280" s="49">
        <v>4.545454545454546</v>
      </c>
      <c r="BF280" s="48">
        <v>1</v>
      </c>
      <c r="BG280" s="49">
        <v>4.545454545454546</v>
      </c>
      <c r="BH280" s="48">
        <v>0</v>
      </c>
      <c r="BI280" s="49">
        <v>0</v>
      </c>
      <c r="BJ280" s="48">
        <v>20</v>
      </c>
      <c r="BK280" s="49">
        <v>90.9090909090909</v>
      </c>
      <c r="BL280" s="48">
        <v>22</v>
      </c>
    </row>
    <row r="281" spans="1:64" ht="15">
      <c r="A281" s="64" t="s">
        <v>436</v>
      </c>
      <c r="B281" s="64" t="s">
        <v>505</v>
      </c>
      <c r="C281" s="65" t="s">
        <v>5651</v>
      </c>
      <c r="D281" s="66">
        <v>3</v>
      </c>
      <c r="E281" s="67" t="s">
        <v>132</v>
      </c>
      <c r="F281" s="68">
        <v>35</v>
      </c>
      <c r="G281" s="65"/>
      <c r="H281" s="69"/>
      <c r="I281" s="70"/>
      <c r="J281" s="70"/>
      <c r="K281" s="34" t="s">
        <v>65</v>
      </c>
      <c r="L281" s="77">
        <v>281</v>
      </c>
      <c r="M281" s="77"/>
      <c r="N281" s="72"/>
      <c r="O281" s="79" t="s">
        <v>544</v>
      </c>
      <c r="P281" s="81">
        <v>43511.76782407407</v>
      </c>
      <c r="Q281" s="79" t="s">
        <v>654</v>
      </c>
      <c r="R281" s="79"/>
      <c r="S281" s="79"/>
      <c r="T281" s="79" t="s">
        <v>833</v>
      </c>
      <c r="U281" s="79"/>
      <c r="V281" s="83" t="s">
        <v>1186</v>
      </c>
      <c r="W281" s="81">
        <v>43511.76782407407</v>
      </c>
      <c r="X281" s="83" t="s">
        <v>1480</v>
      </c>
      <c r="Y281" s="79"/>
      <c r="Z281" s="79"/>
      <c r="AA281" s="85" t="s">
        <v>1845</v>
      </c>
      <c r="AB281" s="79"/>
      <c r="AC281" s="79" t="b">
        <v>0</v>
      </c>
      <c r="AD281" s="79">
        <v>0</v>
      </c>
      <c r="AE281" s="85" t="s">
        <v>1963</v>
      </c>
      <c r="AF281" s="79" t="b">
        <v>0</v>
      </c>
      <c r="AG281" s="79" t="s">
        <v>1973</v>
      </c>
      <c r="AH281" s="79"/>
      <c r="AI281" s="85" t="s">
        <v>1963</v>
      </c>
      <c r="AJ281" s="79" t="b">
        <v>0</v>
      </c>
      <c r="AK281" s="79">
        <v>1</v>
      </c>
      <c r="AL281" s="85" t="s">
        <v>1953</v>
      </c>
      <c r="AM281" s="79" t="s">
        <v>1999</v>
      </c>
      <c r="AN281" s="79" t="b">
        <v>0</v>
      </c>
      <c r="AO281" s="85" t="s">
        <v>1953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436</v>
      </c>
      <c r="B282" s="64" t="s">
        <v>487</v>
      </c>
      <c r="C282" s="65" t="s">
        <v>5651</v>
      </c>
      <c r="D282" s="66">
        <v>3</v>
      </c>
      <c r="E282" s="67" t="s">
        <v>132</v>
      </c>
      <c r="F282" s="68">
        <v>35</v>
      </c>
      <c r="G282" s="65"/>
      <c r="H282" s="69"/>
      <c r="I282" s="70"/>
      <c r="J282" s="70"/>
      <c r="K282" s="34" t="s">
        <v>65</v>
      </c>
      <c r="L282" s="77">
        <v>282</v>
      </c>
      <c r="M282" s="77"/>
      <c r="N282" s="72"/>
      <c r="O282" s="79" t="s">
        <v>544</v>
      </c>
      <c r="P282" s="81">
        <v>43511.76782407407</v>
      </c>
      <c r="Q282" s="79" t="s">
        <v>654</v>
      </c>
      <c r="R282" s="79"/>
      <c r="S282" s="79"/>
      <c r="T282" s="79" t="s">
        <v>833</v>
      </c>
      <c r="U282" s="79"/>
      <c r="V282" s="83" t="s">
        <v>1186</v>
      </c>
      <c r="W282" s="81">
        <v>43511.76782407407</v>
      </c>
      <c r="X282" s="83" t="s">
        <v>1480</v>
      </c>
      <c r="Y282" s="79"/>
      <c r="Z282" s="79"/>
      <c r="AA282" s="85" t="s">
        <v>1845</v>
      </c>
      <c r="AB282" s="79"/>
      <c r="AC282" s="79" t="b">
        <v>0</v>
      </c>
      <c r="AD282" s="79">
        <v>0</v>
      </c>
      <c r="AE282" s="85" t="s">
        <v>1963</v>
      </c>
      <c r="AF282" s="79" t="b">
        <v>0</v>
      </c>
      <c r="AG282" s="79" t="s">
        <v>1973</v>
      </c>
      <c r="AH282" s="79"/>
      <c r="AI282" s="85" t="s">
        <v>1963</v>
      </c>
      <c r="AJ282" s="79" t="b">
        <v>0</v>
      </c>
      <c r="AK282" s="79">
        <v>1</v>
      </c>
      <c r="AL282" s="85" t="s">
        <v>1953</v>
      </c>
      <c r="AM282" s="79" t="s">
        <v>1999</v>
      </c>
      <c r="AN282" s="79" t="b">
        <v>0</v>
      </c>
      <c r="AO282" s="85" t="s">
        <v>1953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v>1</v>
      </c>
      <c r="BE282" s="49">
        <v>4.166666666666667</v>
      </c>
      <c r="BF282" s="48">
        <v>1</v>
      </c>
      <c r="BG282" s="49">
        <v>4.166666666666667</v>
      </c>
      <c r="BH282" s="48">
        <v>0</v>
      </c>
      <c r="BI282" s="49">
        <v>0</v>
      </c>
      <c r="BJ282" s="48">
        <v>22</v>
      </c>
      <c r="BK282" s="49">
        <v>91.66666666666667</v>
      </c>
      <c r="BL282" s="48">
        <v>24</v>
      </c>
    </row>
    <row r="283" spans="1:64" ht="15">
      <c r="A283" s="64" t="s">
        <v>437</v>
      </c>
      <c r="B283" s="64" t="s">
        <v>487</v>
      </c>
      <c r="C283" s="65" t="s">
        <v>5651</v>
      </c>
      <c r="D283" s="66">
        <v>3</v>
      </c>
      <c r="E283" s="67" t="s">
        <v>132</v>
      </c>
      <c r="F283" s="68">
        <v>35</v>
      </c>
      <c r="G283" s="65"/>
      <c r="H283" s="69"/>
      <c r="I283" s="70"/>
      <c r="J283" s="70"/>
      <c r="K283" s="34" t="s">
        <v>65</v>
      </c>
      <c r="L283" s="77">
        <v>283</v>
      </c>
      <c r="M283" s="77"/>
      <c r="N283" s="72"/>
      <c r="O283" s="79" t="s">
        <v>545</v>
      </c>
      <c r="P283" s="81">
        <v>43511.79342592593</v>
      </c>
      <c r="Q283" s="79" t="s">
        <v>655</v>
      </c>
      <c r="R283" s="83" t="s">
        <v>778</v>
      </c>
      <c r="S283" s="79" t="s">
        <v>807</v>
      </c>
      <c r="T283" s="79" t="s">
        <v>892</v>
      </c>
      <c r="U283" s="79"/>
      <c r="V283" s="83" t="s">
        <v>1187</v>
      </c>
      <c r="W283" s="81">
        <v>43511.79342592593</v>
      </c>
      <c r="X283" s="83" t="s">
        <v>1481</v>
      </c>
      <c r="Y283" s="79"/>
      <c r="Z283" s="79"/>
      <c r="AA283" s="85" t="s">
        <v>1846</v>
      </c>
      <c r="AB283" s="79"/>
      <c r="AC283" s="79" t="b">
        <v>0</v>
      </c>
      <c r="AD283" s="79">
        <v>0</v>
      </c>
      <c r="AE283" s="85" t="s">
        <v>1971</v>
      </c>
      <c r="AF283" s="79" t="b">
        <v>1</v>
      </c>
      <c r="AG283" s="79" t="s">
        <v>1976</v>
      </c>
      <c r="AH283" s="79"/>
      <c r="AI283" s="85" t="s">
        <v>1992</v>
      </c>
      <c r="AJ283" s="79" t="b">
        <v>0</v>
      </c>
      <c r="AK283" s="79">
        <v>0</v>
      </c>
      <c r="AL283" s="85" t="s">
        <v>1963</v>
      </c>
      <c r="AM283" s="79" t="s">
        <v>1999</v>
      </c>
      <c r="AN283" s="79" t="b">
        <v>0</v>
      </c>
      <c r="AO283" s="85" t="s">
        <v>1846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v>0</v>
      </c>
      <c r="BE283" s="49">
        <v>0</v>
      </c>
      <c r="BF283" s="48">
        <v>0</v>
      </c>
      <c r="BG283" s="49">
        <v>0</v>
      </c>
      <c r="BH283" s="48">
        <v>0</v>
      </c>
      <c r="BI283" s="49">
        <v>0</v>
      </c>
      <c r="BJ283" s="48">
        <v>3</v>
      </c>
      <c r="BK283" s="49">
        <v>100</v>
      </c>
      <c r="BL283" s="48">
        <v>3</v>
      </c>
    </row>
    <row r="284" spans="1:64" ht="15">
      <c r="A284" s="64" t="s">
        <v>438</v>
      </c>
      <c r="B284" s="64" t="s">
        <v>457</v>
      </c>
      <c r="C284" s="65" t="s">
        <v>5651</v>
      </c>
      <c r="D284" s="66">
        <v>3</v>
      </c>
      <c r="E284" s="67" t="s">
        <v>132</v>
      </c>
      <c r="F284" s="68">
        <v>35</v>
      </c>
      <c r="G284" s="65"/>
      <c r="H284" s="69"/>
      <c r="I284" s="70"/>
      <c r="J284" s="70"/>
      <c r="K284" s="34" t="s">
        <v>65</v>
      </c>
      <c r="L284" s="77">
        <v>284</v>
      </c>
      <c r="M284" s="77"/>
      <c r="N284" s="72"/>
      <c r="O284" s="79" t="s">
        <v>544</v>
      </c>
      <c r="P284" s="81">
        <v>43511.81542824074</v>
      </c>
      <c r="Q284" s="79" t="s">
        <v>653</v>
      </c>
      <c r="R284" s="79"/>
      <c r="S284" s="79"/>
      <c r="T284" s="79"/>
      <c r="U284" s="79"/>
      <c r="V284" s="83" t="s">
        <v>1188</v>
      </c>
      <c r="W284" s="81">
        <v>43511.81542824074</v>
      </c>
      <c r="X284" s="83" t="s">
        <v>1482</v>
      </c>
      <c r="Y284" s="79"/>
      <c r="Z284" s="79"/>
      <c r="AA284" s="85" t="s">
        <v>1847</v>
      </c>
      <c r="AB284" s="79"/>
      <c r="AC284" s="79" t="b">
        <v>0</v>
      </c>
      <c r="AD284" s="79">
        <v>0</v>
      </c>
      <c r="AE284" s="85" t="s">
        <v>1963</v>
      </c>
      <c r="AF284" s="79" t="b">
        <v>0</v>
      </c>
      <c r="AG284" s="79" t="s">
        <v>1973</v>
      </c>
      <c r="AH284" s="79"/>
      <c r="AI284" s="85" t="s">
        <v>1963</v>
      </c>
      <c r="AJ284" s="79" t="b">
        <v>0</v>
      </c>
      <c r="AK284" s="79">
        <v>2</v>
      </c>
      <c r="AL284" s="85" t="s">
        <v>1883</v>
      </c>
      <c r="AM284" s="79" t="s">
        <v>1999</v>
      </c>
      <c r="AN284" s="79" t="b">
        <v>0</v>
      </c>
      <c r="AO284" s="85" t="s">
        <v>1883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8</v>
      </c>
      <c r="BC284" s="78" t="str">
        <f>REPLACE(INDEX(GroupVertices[Group],MATCH(Edges[[#This Row],[Vertex 2]],GroupVertices[Vertex],0)),1,1,"")</f>
        <v>8</v>
      </c>
      <c r="BD284" s="48">
        <v>1</v>
      </c>
      <c r="BE284" s="49">
        <v>4.545454545454546</v>
      </c>
      <c r="BF284" s="48">
        <v>1</v>
      </c>
      <c r="BG284" s="49">
        <v>4.545454545454546</v>
      </c>
      <c r="BH284" s="48">
        <v>0</v>
      </c>
      <c r="BI284" s="49">
        <v>0</v>
      </c>
      <c r="BJ284" s="48">
        <v>20</v>
      </c>
      <c r="BK284" s="49">
        <v>90.9090909090909</v>
      </c>
      <c r="BL284" s="48">
        <v>22</v>
      </c>
    </row>
    <row r="285" spans="1:64" ht="15">
      <c r="A285" s="64" t="s">
        <v>439</v>
      </c>
      <c r="B285" s="64" t="s">
        <v>525</v>
      </c>
      <c r="C285" s="65" t="s">
        <v>5651</v>
      </c>
      <c r="D285" s="66">
        <v>3</v>
      </c>
      <c r="E285" s="67" t="s">
        <v>132</v>
      </c>
      <c r="F285" s="68">
        <v>35</v>
      </c>
      <c r="G285" s="65"/>
      <c r="H285" s="69"/>
      <c r="I285" s="70"/>
      <c r="J285" s="70"/>
      <c r="K285" s="34" t="s">
        <v>65</v>
      </c>
      <c r="L285" s="77">
        <v>285</v>
      </c>
      <c r="M285" s="77"/>
      <c r="N285" s="72"/>
      <c r="O285" s="79" t="s">
        <v>544</v>
      </c>
      <c r="P285" s="81">
        <v>43511.8425462963</v>
      </c>
      <c r="Q285" s="79" t="s">
        <v>656</v>
      </c>
      <c r="R285" s="79"/>
      <c r="S285" s="79"/>
      <c r="T285" s="79" t="s">
        <v>893</v>
      </c>
      <c r="U285" s="83" t="s">
        <v>944</v>
      </c>
      <c r="V285" s="83" t="s">
        <v>944</v>
      </c>
      <c r="W285" s="81">
        <v>43511.8425462963</v>
      </c>
      <c r="X285" s="83" t="s">
        <v>1483</v>
      </c>
      <c r="Y285" s="79"/>
      <c r="Z285" s="79"/>
      <c r="AA285" s="85" t="s">
        <v>1848</v>
      </c>
      <c r="AB285" s="79"/>
      <c r="AC285" s="79" t="b">
        <v>0</v>
      </c>
      <c r="AD285" s="79">
        <v>7</v>
      </c>
      <c r="AE285" s="85" t="s">
        <v>1963</v>
      </c>
      <c r="AF285" s="79" t="b">
        <v>0</v>
      </c>
      <c r="AG285" s="79" t="s">
        <v>1973</v>
      </c>
      <c r="AH285" s="79"/>
      <c r="AI285" s="85" t="s">
        <v>1963</v>
      </c>
      <c r="AJ285" s="79" t="b">
        <v>0</v>
      </c>
      <c r="AK285" s="79">
        <v>0</v>
      </c>
      <c r="AL285" s="85" t="s">
        <v>1963</v>
      </c>
      <c r="AM285" s="79" t="s">
        <v>1999</v>
      </c>
      <c r="AN285" s="79" t="b">
        <v>0</v>
      </c>
      <c r="AO285" s="85" t="s">
        <v>1848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439</v>
      </c>
      <c r="B286" s="64" t="s">
        <v>526</v>
      </c>
      <c r="C286" s="65" t="s">
        <v>5651</v>
      </c>
      <c r="D286" s="66">
        <v>3</v>
      </c>
      <c r="E286" s="67" t="s">
        <v>132</v>
      </c>
      <c r="F286" s="68">
        <v>35</v>
      </c>
      <c r="G286" s="65"/>
      <c r="H286" s="69"/>
      <c r="I286" s="70"/>
      <c r="J286" s="70"/>
      <c r="K286" s="34" t="s">
        <v>65</v>
      </c>
      <c r="L286" s="77">
        <v>286</v>
      </c>
      <c r="M286" s="77"/>
      <c r="N286" s="72"/>
      <c r="O286" s="79" t="s">
        <v>544</v>
      </c>
      <c r="P286" s="81">
        <v>43511.8425462963</v>
      </c>
      <c r="Q286" s="79" t="s">
        <v>656</v>
      </c>
      <c r="R286" s="79"/>
      <c r="S286" s="79"/>
      <c r="T286" s="79" t="s">
        <v>893</v>
      </c>
      <c r="U286" s="83" t="s">
        <v>944</v>
      </c>
      <c r="V286" s="83" t="s">
        <v>944</v>
      </c>
      <c r="W286" s="81">
        <v>43511.8425462963</v>
      </c>
      <c r="X286" s="83" t="s">
        <v>1483</v>
      </c>
      <c r="Y286" s="79"/>
      <c r="Z286" s="79"/>
      <c r="AA286" s="85" t="s">
        <v>1848</v>
      </c>
      <c r="AB286" s="79"/>
      <c r="AC286" s="79" t="b">
        <v>0</v>
      </c>
      <c r="AD286" s="79">
        <v>7</v>
      </c>
      <c r="AE286" s="85" t="s">
        <v>1963</v>
      </c>
      <c r="AF286" s="79" t="b">
        <v>0</v>
      </c>
      <c r="AG286" s="79" t="s">
        <v>1973</v>
      </c>
      <c r="AH286" s="79"/>
      <c r="AI286" s="85" t="s">
        <v>1963</v>
      </c>
      <c r="AJ286" s="79" t="b">
        <v>0</v>
      </c>
      <c r="AK286" s="79">
        <v>0</v>
      </c>
      <c r="AL286" s="85" t="s">
        <v>1963</v>
      </c>
      <c r="AM286" s="79" t="s">
        <v>1999</v>
      </c>
      <c r="AN286" s="79" t="b">
        <v>0</v>
      </c>
      <c r="AO286" s="85" t="s">
        <v>1848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439</v>
      </c>
      <c r="B287" s="64" t="s">
        <v>527</v>
      </c>
      <c r="C287" s="65" t="s">
        <v>5651</v>
      </c>
      <c r="D287" s="66">
        <v>3</v>
      </c>
      <c r="E287" s="67" t="s">
        <v>132</v>
      </c>
      <c r="F287" s="68">
        <v>35</v>
      </c>
      <c r="G287" s="65"/>
      <c r="H287" s="69"/>
      <c r="I287" s="70"/>
      <c r="J287" s="70"/>
      <c r="K287" s="34" t="s">
        <v>65</v>
      </c>
      <c r="L287" s="77">
        <v>287</v>
      </c>
      <c r="M287" s="77"/>
      <c r="N287" s="72"/>
      <c r="O287" s="79" t="s">
        <v>544</v>
      </c>
      <c r="P287" s="81">
        <v>43511.8425462963</v>
      </c>
      <c r="Q287" s="79" t="s">
        <v>656</v>
      </c>
      <c r="R287" s="79"/>
      <c r="S287" s="79"/>
      <c r="T287" s="79" t="s">
        <v>893</v>
      </c>
      <c r="U287" s="83" t="s">
        <v>944</v>
      </c>
      <c r="V287" s="83" t="s">
        <v>944</v>
      </c>
      <c r="W287" s="81">
        <v>43511.8425462963</v>
      </c>
      <c r="X287" s="83" t="s">
        <v>1483</v>
      </c>
      <c r="Y287" s="79"/>
      <c r="Z287" s="79"/>
      <c r="AA287" s="85" t="s">
        <v>1848</v>
      </c>
      <c r="AB287" s="79"/>
      <c r="AC287" s="79" t="b">
        <v>0</v>
      </c>
      <c r="AD287" s="79">
        <v>7</v>
      </c>
      <c r="AE287" s="85" t="s">
        <v>1963</v>
      </c>
      <c r="AF287" s="79" t="b">
        <v>0</v>
      </c>
      <c r="AG287" s="79" t="s">
        <v>1973</v>
      </c>
      <c r="AH287" s="79"/>
      <c r="AI287" s="85" t="s">
        <v>1963</v>
      </c>
      <c r="AJ287" s="79" t="b">
        <v>0</v>
      </c>
      <c r="AK287" s="79">
        <v>0</v>
      </c>
      <c r="AL287" s="85" t="s">
        <v>1963</v>
      </c>
      <c r="AM287" s="79" t="s">
        <v>1999</v>
      </c>
      <c r="AN287" s="79" t="b">
        <v>0</v>
      </c>
      <c r="AO287" s="85" t="s">
        <v>1848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440</v>
      </c>
      <c r="B288" s="64" t="s">
        <v>440</v>
      </c>
      <c r="C288" s="65" t="s">
        <v>5654</v>
      </c>
      <c r="D288" s="66">
        <v>10</v>
      </c>
      <c r="E288" s="67" t="s">
        <v>136</v>
      </c>
      <c r="F288" s="68">
        <v>12</v>
      </c>
      <c r="G288" s="65"/>
      <c r="H288" s="69"/>
      <c r="I288" s="70"/>
      <c r="J288" s="70"/>
      <c r="K288" s="34" t="s">
        <v>65</v>
      </c>
      <c r="L288" s="77">
        <v>288</v>
      </c>
      <c r="M288" s="77"/>
      <c r="N288" s="72"/>
      <c r="O288" s="79" t="s">
        <v>176</v>
      </c>
      <c r="P288" s="81">
        <v>43509.695231481484</v>
      </c>
      <c r="Q288" s="79" t="s">
        <v>657</v>
      </c>
      <c r="R288" s="79"/>
      <c r="S288" s="79"/>
      <c r="T288" s="79" t="s">
        <v>833</v>
      </c>
      <c r="U288" s="79"/>
      <c r="V288" s="83" t="s">
        <v>1189</v>
      </c>
      <c r="W288" s="81">
        <v>43509.695231481484</v>
      </c>
      <c r="X288" s="83" t="s">
        <v>1484</v>
      </c>
      <c r="Y288" s="79"/>
      <c r="Z288" s="79"/>
      <c r="AA288" s="85" t="s">
        <v>1849</v>
      </c>
      <c r="AB288" s="79"/>
      <c r="AC288" s="79" t="b">
        <v>0</v>
      </c>
      <c r="AD288" s="79">
        <v>6</v>
      </c>
      <c r="AE288" s="85" t="s">
        <v>1963</v>
      </c>
      <c r="AF288" s="79" t="b">
        <v>0</v>
      </c>
      <c r="AG288" s="79" t="s">
        <v>1973</v>
      </c>
      <c r="AH288" s="79"/>
      <c r="AI288" s="85" t="s">
        <v>1963</v>
      </c>
      <c r="AJ288" s="79" t="b">
        <v>0</v>
      </c>
      <c r="AK288" s="79">
        <v>1</v>
      </c>
      <c r="AL288" s="85" t="s">
        <v>1963</v>
      </c>
      <c r="AM288" s="79" t="s">
        <v>1999</v>
      </c>
      <c r="AN288" s="79" t="b">
        <v>0</v>
      </c>
      <c r="AO288" s="85" t="s">
        <v>1849</v>
      </c>
      <c r="AP288" s="79" t="s">
        <v>176</v>
      </c>
      <c r="AQ288" s="79">
        <v>0</v>
      </c>
      <c r="AR288" s="79">
        <v>0</v>
      </c>
      <c r="AS288" s="79"/>
      <c r="AT288" s="79"/>
      <c r="AU288" s="79"/>
      <c r="AV288" s="79"/>
      <c r="AW288" s="79"/>
      <c r="AX288" s="79"/>
      <c r="AY288" s="79"/>
      <c r="AZ288" s="79"/>
      <c r="BA288">
        <v>8</v>
      </c>
      <c r="BB288" s="78" t="str">
        <f>REPLACE(INDEX(GroupVertices[Group],MATCH(Edges[[#This Row],[Vertex 1]],GroupVertices[Vertex],0)),1,1,"")</f>
        <v>4</v>
      </c>
      <c r="BC288" s="78" t="str">
        <f>REPLACE(INDEX(GroupVertices[Group],MATCH(Edges[[#This Row],[Vertex 2]],GroupVertices[Vertex],0)),1,1,"")</f>
        <v>4</v>
      </c>
      <c r="BD288" s="48">
        <v>0</v>
      </c>
      <c r="BE288" s="49">
        <v>0</v>
      </c>
      <c r="BF288" s="48">
        <v>0</v>
      </c>
      <c r="BG288" s="49">
        <v>0</v>
      </c>
      <c r="BH288" s="48">
        <v>0</v>
      </c>
      <c r="BI288" s="49">
        <v>0</v>
      </c>
      <c r="BJ288" s="48">
        <v>20</v>
      </c>
      <c r="BK288" s="49">
        <v>100</v>
      </c>
      <c r="BL288" s="48">
        <v>20</v>
      </c>
    </row>
    <row r="289" spans="1:64" ht="15">
      <c r="A289" s="64" t="s">
        <v>440</v>
      </c>
      <c r="B289" s="64" t="s">
        <v>440</v>
      </c>
      <c r="C289" s="65" t="s">
        <v>5654</v>
      </c>
      <c r="D289" s="66">
        <v>10</v>
      </c>
      <c r="E289" s="67" t="s">
        <v>136</v>
      </c>
      <c r="F289" s="68">
        <v>12</v>
      </c>
      <c r="G289" s="65"/>
      <c r="H289" s="69"/>
      <c r="I289" s="70"/>
      <c r="J289" s="70"/>
      <c r="K289" s="34" t="s">
        <v>65</v>
      </c>
      <c r="L289" s="77">
        <v>289</v>
      </c>
      <c r="M289" s="77"/>
      <c r="N289" s="72"/>
      <c r="O289" s="79" t="s">
        <v>176</v>
      </c>
      <c r="P289" s="81">
        <v>43509.69733796296</v>
      </c>
      <c r="Q289" s="79" t="s">
        <v>658</v>
      </c>
      <c r="R289" s="79"/>
      <c r="S289" s="79"/>
      <c r="T289" s="79" t="s">
        <v>833</v>
      </c>
      <c r="U289" s="79"/>
      <c r="V289" s="83" t="s">
        <v>1189</v>
      </c>
      <c r="W289" s="81">
        <v>43509.69733796296</v>
      </c>
      <c r="X289" s="83" t="s">
        <v>1485</v>
      </c>
      <c r="Y289" s="79"/>
      <c r="Z289" s="79"/>
      <c r="AA289" s="85" t="s">
        <v>1850</v>
      </c>
      <c r="AB289" s="79"/>
      <c r="AC289" s="79" t="b">
        <v>0</v>
      </c>
      <c r="AD289" s="79">
        <v>0</v>
      </c>
      <c r="AE289" s="85" t="s">
        <v>1963</v>
      </c>
      <c r="AF289" s="79" t="b">
        <v>0</v>
      </c>
      <c r="AG289" s="79" t="s">
        <v>1973</v>
      </c>
      <c r="AH289" s="79"/>
      <c r="AI289" s="85" t="s">
        <v>1963</v>
      </c>
      <c r="AJ289" s="79" t="b">
        <v>0</v>
      </c>
      <c r="AK289" s="79">
        <v>1</v>
      </c>
      <c r="AL289" s="85" t="s">
        <v>1963</v>
      </c>
      <c r="AM289" s="79" t="s">
        <v>1999</v>
      </c>
      <c r="AN289" s="79" t="b">
        <v>0</v>
      </c>
      <c r="AO289" s="85" t="s">
        <v>1850</v>
      </c>
      <c r="AP289" s="79" t="s">
        <v>176</v>
      </c>
      <c r="AQ289" s="79">
        <v>0</v>
      </c>
      <c r="AR289" s="79">
        <v>0</v>
      </c>
      <c r="AS289" s="79"/>
      <c r="AT289" s="79"/>
      <c r="AU289" s="79"/>
      <c r="AV289" s="79"/>
      <c r="AW289" s="79"/>
      <c r="AX289" s="79"/>
      <c r="AY289" s="79"/>
      <c r="AZ289" s="79"/>
      <c r="BA289">
        <v>8</v>
      </c>
      <c r="BB289" s="78" t="str">
        <f>REPLACE(INDEX(GroupVertices[Group],MATCH(Edges[[#This Row],[Vertex 1]],GroupVertices[Vertex],0)),1,1,"")</f>
        <v>4</v>
      </c>
      <c r="BC289" s="78" t="str">
        <f>REPLACE(INDEX(GroupVertices[Group],MATCH(Edges[[#This Row],[Vertex 2]],GroupVertices[Vertex],0)),1,1,"")</f>
        <v>4</v>
      </c>
      <c r="BD289" s="48">
        <v>0</v>
      </c>
      <c r="BE289" s="49">
        <v>0</v>
      </c>
      <c r="BF289" s="48">
        <v>2</v>
      </c>
      <c r="BG289" s="49">
        <v>9.090909090909092</v>
      </c>
      <c r="BH289" s="48">
        <v>0</v>
      </c>
      <c r="BI289" s="49">
        <v>0</v>
      </c>
      <c r="BJ289" s="48">
        <v>20</v>
      </c>
      <c r="BK289" s="49">
        <v>90.9090909090909</v>
      </c>
      <c r="BL289" s="48">
        <v>22</v>
      </c>
    </row>
    <row r="290" spans="1:64" ht="15">
      <c r="A290" s="64" t="s">
        <v>440</v>
      </c>
      <c r="B290" s="64" t="s">
        <v>440</v>
      </c>
      <c r="C290" s="65" t="s">
        <v>5654</v>
      </c>
      <c r="D290" s="66">
        <v>10</v>
      </c>
      <c r="E290" s="67" t="s">
        <v>136</v>
      </c>
      <c r="F290" s="68">
        <v>12</v>
      </c>
      <c r="G290" s="65"/>
      <c r="H290" s="69"/>
      <c r="I290" s="70"/>
      <c r="J290" s="70"/>
      <c r="K290" s="34" t="s">
        <v>65</v>
      </c>
      <c r="L290" s="77">
        <v>290</v>
      </c>
      <c r="M290" s="77"/>
      <c r="N290" s="72"/>
      <c r="O290" s="79" t="s">
        <v>176</v>
      </c>
      <c r="P290" s="81">
        <v>43509.69866898148</v>
      </c>
      <c r="Q290" s="79" t="s">
        <v>659</v>
      </c>
      <c r="R290" s="79"/>
      <c r="S290" s="79"/>
      <c r="T290" s="79" t="s">
        <v>833</v>
      </c>
      <c r="U290" s="79"/>
      <c r="V290" s="83" t="s">
        <v>1189</v>
      </c>
      <c r="W290" s="81">
        <v>43509.69866898148</v>
      </c>
      <c r="X290" s="83" t="s">
        <v>1486</v>
      </c>
      <c r="Y290" s="79"/>
      <c r="Z290" s="79"/>
      <c r="AA290" s="85" t="s">
        <v>1851</v>
      </c>
      <c r="AB290" s="79"/>
      <c r="AC290" s="79" t="b">
        <v>0</v>
      </c>
      <c r="AD290" s="79">
        <v>1</v>
      </c>
      <c r="AE290" s="85" t="s">
        <v>1963</v>
      </c>
      <c r="AF290" s="79" t="b">
        <v>0</v>
      </c>
      <c r="AG290" s="79" t="s">
        <v>1973</v>
      </c>
      <c r="AH290" s="79"/>
      <c r="AI290" s="85" t="s">
        <v>1963</v>
      </c>
      <c r="AJ290" s="79" t="b">
        <v>0</v>
      </c>
      <c r="AK290" s="79">
        <v>1</v>
      </c>
      <c r="AL290" s="85" t="s">
        <v>1963</v>
      </c>
      <c r="AM290" s="79" t="s">
        <v>1999</v>
      </c>
      <c r="AN290" s="79" t="b">
        <v>0</v>
      </c>
      <c r="AO290" s="85" t="s">
        <v>1851</v>
      </c>
      <c r="AP290" s="79" t="s">
        <v>176</v>
      </c>
      <c r="AQ290" s="79">
        <v>0</v>
      </c>
      <c r="AR290" s="79">
        <v>0</v>
      </c>
      <c r="AS290" s="79"/>
      <c r="AT290" s="79"/>
      <c r="AU290" s="79"/>
      <c r="AV290" s="79"/>
      <c r="AW290" s="79"/>
      <c r="AX290" s="79"/>
      <c r="AY290" s="79"/>
      <c r="AZ290" s="79"/>
      <c r="BA290">
        <v>8</v>
      </c>
      <c r="BB290" s="78" t="str">
        <f>REPLACE(INDEX(GroupVertices[Group],MATCH(Edges[[#This Row],[Vertex 1]],GroupVertices[Vertex],0)),1,1,"")</f>
        <v>4</v>
      </c>
      <c r="BC290" s="78" t="str">
        <f>REPLACE(INDEX(GroupVertices[Group],MATCH(Edges[[#This Row],[Vertex 2]],GroupVertices[Vertex],0)),1,1,"")</f>
        <v>4</v>
      </c>
      <c r="BD290" s="48">
        <v>0</v>
      </c>
      <c r="BE290" s="49">
        <v>0</v>
      </c>
      <c r="BF290" s="48">
        <v>0</v>
      </c>
      <c r="BG290" s="49">
        <v>0</v>
      </c>
      <c r="BH290" s="48">
        <v>0</v>
      </c>
      <c r="BI290" s="49">
        <v>0</v>
      </c>
      <c r="BJ290" s="48">
        <v>21</v>
      </c>
      <c r="BK290" s="49">
        <v>100</v>
      </c>
      <c r="BL290" s="48">
        <v>21</v>
      </c>
    </row>
    <row r="291" spans="1:64" ht="15">
      <c r="A291" s="64" t="s">
        <v>440</v>
      </c>
      <c r="B291" s="64" t="s">
        <v>440</v>
      </c>
      <c r="C291" s="65" t="s">
        <v>5654</v>
      </c>
      <c r="D291" s="66">
        <v>10</v>
      </c>
      <c r="E291" s="67" t="s">
        <v>136</v>
      </c>
      <c r="F291" s="68">
        <v>12</v>
      </c>
      <c r="G291" s="65"/>
      <c r="H291" s="69"/>
      <c r="I291" s="70"/>
      <c r="J291" s="70"/>
      <c r="K291" s="34" t="s">
        <v>65</v>
      </c>
      <c r="L291" s="77">
        <v>291</v>
      </c>
      <c r="M291" s="77"/>
      <c r="N291" s="72"/>
      <c r="O291" s="79" t="s">
        <v>176</v>
      </c>
      <c r="P291" s="81">
        <v>43509.7000462963</v>
      </c>
      <c r="Q291" s="79" t="s">
        <v>660</v>
      </c>
      <c r="R291" s="79"/>
      <c r="S291" s="79"/>
      <c r="T291" s="79" t="s">
        <v>833</v>
      </c>
      <c r="U291" s="79"/>
      <c r="V291" s="83" t="s">
        <v>1189</v>
      </c>
      <c r="W291" s="81">
        <v>43509.7000462963</v>
      </c>
      <c r="X291" s="83" t="s">
        <v>1487</v>
      </c>
      <c r="Y291" s="79"/>
      <c r="Z291" s="79"/>
      <c r="AA291" s="85" t="s">
        <v>1852</v>
      </c>
      <c r="AB291" s="79"/>
      <c r="AC291" s="79" t="b">
        <v>0</v>
      </c>
      <c r="AD291" s="79">
        <v>0</v>
      </c>
      <c r="AE291" s="85" t="s">
        <v>1963</v>
      </c>
      <c r="AF291" s="79" t="b">
        <v>0</v>
      </c>
      <c r="AG291" s="79" t="s">
        <v>1973</v>
      </c>
      <c r="AH291" s="79"/>
      <c r="AI291" s="85" t="s">
        <v>1963</v>
      </c>
      <c r="AJ291" s="79" t="b">
        <v>0</v>
      </c>
      <c r="AK291" s="79">
        <v>0</v>
      </c>
      <c r="AL291" s="85" t="s">
        <v>1963</v>
      </c>
      <c r="AM291" s="79" t="s">
        <v>1999</v>
      </c>
      <c r="AN291" s="79" t="b">
        <v>0</v>
      </c>
      <c r="AO291" s="85" t="s">
        <v>1852</v>
      </c>
      <c r="AP291" s="79" t="s">
        <v>176</v>
      </c>
      <c r="AQ291" s="79">
        <v>0</v>
      </c>
      <c r="AR291" s="79">
        <v>0</v>
      </c>
      <c r="AS291" s="79"/>
      <c r="AT291" s="79"/>
      <c r="AU291" s="79"/>
      <c r="AV291" s="79"/>
      <c r="AW291" s="79"/>
      <c r="AX291" s="79"/>
      <c r="AY291" s="79"/>
      <c r="AZ291" s="79"/>
      <c r="BA291">
        <v>8</v>
      </c>
      <c r="BB291" s="78" t="str">
        <f>REPLACE(INDEX(GroupVertices[Group],MATCH(Edges[[#This Row],[Vertex 1]],GroupVertices[Vertex],0)),1,1,"")</f>
        <v>4</v>
      </c>
      <c r="BC291" s="78" t="str">
        <f>REPLACE(INDEX(GroupVertices[Group],MATCH(Edges[[#This Row],[Vertex 2]],GroupVertices[Vertex],0)),1,1,"")</f>
        <v>4</v>
      </c>
      <c r="BD291" s="48">
        <v>0</v>
      </c>
      <c r="BE291" s="49">
        <v>0</v>
      </c>
      <c r="BF291" s="48">
        <v>3</v>
      </c>
      <c r="BG291" s="49">
        <v>14.285714285714286</v>
      </c>
      <c r="BH291" s="48">
        <v>0</v>
      </c>
      <c r="BI291" s="49">
        <v>0</v>
      </c>
      <c r="BJ291" s="48">
        <v>18</v>
      </c>
      <c r="BK291" s="49">
        <v>85.71428571428571</v>
      </c>
      <c r="BL291" s="48">
        <v>21</v>
      </c>
    </row>
    <row r="292" spans="1:64" ht="15">
      <c r="A292" s="64" t="s">
        <v>440</v>
      </c>
      <c r="B292" s="64" t="s">
        <v>440</v>
      </c>
      <c r="C292" s="65" t="s">
        <v>5654</v>
      </c>
      <c r="D292" s="66">
        <v>10</v>
      </c>
      <c r="E292" s="67" t="s">
        <v>136</v>
      </c>
      <c r="F292" s="68">
        <v>12</v>
      </c>
      <c r="G292" s="65"/>
      <c r="H292" s="69"/>
      <c r="I292" s="70"/>
      <c r="J292" s="70"/>
      <c r="K292" s="34" t="s">
        <v>65</v>
      </c>
      <c r="L292" s="77">
        <v>292</v>
      </c>
      <c r="M292" s="77"/>
      <c r="N292" s="72"/>
      <c r="O292" s="79" t="s">
        <v>176</v>
      </c>
      <c r="P292" s="81">
        <v>43509.72399305556</v>
      </c>
      <c r="Q292" s="79" t="s">
        <v>661</v>
      </c>
      <c r="R292" s="79"/>
      <c r="S292" s="79"/>
      <c r="T292" s="79" t="s">
        <v>833</v>
      </c>
      <c r="U292" s="79"/>
      <c r="V292" s="83" t="s">
        <v>1189</v>
      </c>
      <c r="W292" s="81">
        <v>43509.72399305556</v>
      </c>
      <c r="X292" s="83" t="s">
        <v>1488</v>
      </c>
      <c r="Y292" s="79"/>
      <c r="Z292" s="79"/>
      <c r="AA292" s="85" t="s">
        <v>1853</v>
      </c>
      <c r="AB292" s="79"/>
      <c r="AC292" s="79" t="b">
        <v>0</v>
      </c>
      <c r="AD292" s="79">
        <v>1</v>
      </c>
      <c r="AE292" s="85" t="s">
        <v>1963</v>
      </c>
      <c r="AF292" s="79" t="b">
        <v>0</v>
      </c>
      <c r="AG292" s="79" t="s">
        <v>1973</v>
      </c>
      <c r="AH292" s="79"/>
      <c r="AI292" s="85" t="s">
        <v>1963</v>
      </c>
      <c r="AJ292" s="79" t="b">
        <v>0</v>
      </c>
      <c r="AK292" s="79">
        <v>0</v>
      </c>
      <c r="AL292" s="85" t="s">
        <v>1963</v>
      </c>
      <c r="AM292" s="79" t="s">
        <v>1999</v>
      </c>
      <c r="AN292" s="79" t="b">
        <v>0</v>
      </c>
      <c r="AO292" s="85" t="s">
        <v>1853</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4</v>
      </c>
      <c r="BC292" s="78" t="str">
        <f>REPLACE(INDEX(GroupVertices[Group],MATCH(Edges[[#This Row],[Vertex 2]],GroupVertices[Vertex],0)),1,1,"")</f>
        <v>4</v>
      </c>
      <c r="BD292" s="48">
        <v>1</v>
      </c>
      <c r="BE292" s="49">
        <v>4.545454545454546</v>
      </c>
      <c r="BF292" s="48">
        <v>1</v>
      </c>
      <c r="BG292" s="49">
        <v>4.545454545454546</v>
      </c>
      <c r="BH292" s="48">
        <v>0</v>
      </c>
      <c r="BI292" s="49">
        <v>0</v>
      </c>
      <c r="BJ292" s="48">
        <v>20</v>
      </c>
      <c r="BK292" s="49">
        <v>90.9090909090909</v>
      </c>
      <c r="BL292" s="48">
        <v>22</v>
      </c>
    </row>
    <row r="293" spans="1:64" ht="15">
      <c r="A293" s="64" t="s">
        <v>440</v>
      </c>
      <c r="B293" s="64" t="s">
        <v>440</v>
      </c>
      <c r="C293" s="65" t="s">
        <v>5654</v>
      </c>
      <c r="D293" s="66">
        <v>10</v>
      </c>
      <c r="E293" s="67" t="s">
        <v>136</v>
      </c>
      <c r="F293" s="68">
        <v>12</v>
      </c>
      <c r="G293" s="65"/>
      <c r="H293" s="69"/>
      <c r="I293" s="70"/>
      <c r="J293" s="70"/>
      <c r="K293" s="34" t="s">
        <v>65</v>
      </c>
      <c r="L293" s="77">
        <v>293</v>
      </c>
      <c r="M293" s="77"/>
      <c r="N293" s="72"/>
      <c r="O293" s="79" t="s">
        <v>176</v>
      </c>
      <c r="P293" s="81">
        <v>43509.81638888889</v>
      </c>
      <c r="Q293" s="79" t="s">
        <v>662</v>
      </c>
      <c r="R293" s="79"/>
      <c r="S293" s="79"/>
      <c r="T293" s="79" t="s">
        <v>833</v>
      </c>
      <c r="U293" s="79"/>
      <c r="V293" s="83" t="s">
        <v>1189</v>
      </c>
      <c r="W293" s="81">
        <v>43509.81638888889</v>
      </c>
      <c r="X293" s="83" t="s">
        <v>1489</v>
      </c>
      <c r="Y293" s="79"/>
      <c r="Z293" s="79"/>
      <c r="AA293" s="85" t="s">
        <v>1854</v>
      </c>
      <c r="AB293" s="79"/>
      <c r="AC293" s="79" t="b">
        <v>0</v>
      </c>
      <c r="AD293" s="79">
        <v>6</v>
      </c>
      <c r="AE293" s="85" t="s">
        <v>1963</v>
      </c>
      <c r="AF293" s="79" t="b">
        <v>0</v>
      </c>
      <c r="AG293" s="79" t="s">
        <v>1973</v>
      </c>
      <c r="AH293" s="79"/>
      <c r="AI293" s="85" t="s">
        <v>1963</v>
      </c>
      <c r="AJ293" s="79" t="b">
        <v>0</v>
      </c>
      <c r="AK293" s="79">
        <v>0</v>
      </c>
      <c r="AL293" s="85" t="s">
        <v>1963</v>
      </c>
      <c r="AM293" s="79" t="s">
        <v>1999</v>
      </c>
      <c r="AN293" s="79" t="b">
        <v>0</v>
      </c>
      <c r="AO293" s="85" t="s">
        <v>1854</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4</v>
      </c>
      <c r="BC293" s="78" t="str">
        <f>REPLACE(INDEX(GroupVertices[Group],MATCH(Edges[[#This Row],[Vertex 2]],GroupVertices[Vertex],0)),1,1,"")</f>
        <v>4</v>
      </c>
      <c r="BD293" s="48">
        <v>1</v>
      </c>
      <c r="BE293" s="49">
        <v>4.3478260869565215</v>
      </c>
      <c r="BF293" s="48">
        <v>2</v>
      </c>
      <c r="BG293" s="49">
        <v>8.695652173913043</v>
      </c>
      <c r="BH293" s="48">
        <v>0</v>
      </c>
      <c r="BI293" s="49">
        <v>0</v>
      </c>
      <c r="BJ293" s="48">
        <v>20</v>
      </c>
      <c r="BK293" s="49">
        <v>86.95652173913044</v>
      </c>
      <c r="BL293" s="48">
        <v>23</v>
      </c>
    </row>
    <row r="294" spans="1:64" ht="15">
      <c r="A294" s="64" t="s">
        <v>440</v>
      </c>
      <c r="B294" s="64" t="s">
        <v>440</v>
      </c>
      <c r="C294" s="65" t="s">
        <v>5654</v>
      </c>
      <c r="D294" s="66">
        <v>10</v>
      </c>
      <c r="E294" s="67" t="s">
        <v>136</v>
      </c>
      <c r="F294" s="68">
        <v>12</v>
      </c>
      <c r="G294" s="65"/>
      <c r="H294" s="69"/>
      <c r="I294" s="70"/>
      <c r="J294" s="70"/>
      <c r="K294" s="34" t="s">
        <v>65</v>
      </c>
      <c r="L294" s="77">
        <v>294</v>
      </c>
      <c r="M294" s="77"/>
      <c r="N294" s="72"/>
      <c r="O294" s="79" t="s">
        <v>176</v>
      </c>
      <c r="P294" s="81">
        <v>43509.88122685185</v>
      </c>
      <c r="Q294" s="79" t="s">
        <v>663</v>
      </c>
      <c r="R294" s="79"/>
      <c r="S294" s="79"/>
      <c r="T294" s="79" t="s">
        <v>833</v>
      </c>
      <c r="U294" s="79"/>
      <c r="V294" s="83" t="s">
        <v>1189</v>
      </c>
      <c r="W294" s="81">
        <v>43509.88122685185</v>
      </c>
      <c r="X294" s="83" t="s">
        <v>1490</v>
      </c>
      <c r="Y294" s="79"/>
      <c r="Z294" s="79"/>
      <c r="AA294" s="85" t="s">
        <v>1855</v>
      </c>
      <c r="AB294" s="79"/>
      <c r="AC294" s="79" t="b">
        <v>0</v>
      </c>
      <c r="AD294" s="79">
        <v>2</v>
      </c>
      <c r="AE294" s="85" t="s">
        <v>1963</v>
      </c>
      <c r="AF294" s="79" t="b">
        <v>0</v>
      </c>
      <c r="AG294" s="79" t="s">
        <v>1973</v>
      </c>
      <c r="AH294" s="79"/>
      <c r="AI294" s="85" t="s">
        <v>1963</v>
      </c>
      <c r="AJ294" s="79" t="b">
        <v>0</v>
      </c>
      <c r="AK294" s="79">
        <v>0</v>
      </c>
      <c r="AL294" s="85" t="s">
        <v>1963</v>
      </c>
      <c r="AM294" s="79" t="s">
        <v>1999</v>
      </c>
      <c r="AN294" s="79" t="b">
        <v>0</v>
      </c>
      <c r="AO294" s="85" t="s">
        <v>1855</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4</v>
      </c>
      <c r="BC294" s="78" t="str">
        <f>REPLACE(INDEX(GroupVertices[Group],MATCH(Edges[[#This Row],[Vertex 2]],GroupVertices[Vertex],0)),1,1,"")</f>
        <v>4</v>
      </c>
      <c r="BD294" s="48">
        <v>1</v>
      </c>
      <c r="BE294" s="49">
        <v>2.4390243902439024</v>
      </c>
      <c r="BF294" s="48">
        <v>2</v>
      </c>
      <c r="BG294" s="49">
        <v>4.878048780487805</v>
      </c>
      <c r="BH294" s="48">
        <v>0</v>
      </c>
      <c r="BI294" s="49">
        <v>0</v>
      </c>
      <c r="BJ294" s="48">
        <v>38</v>
      </c>
      <c r="BK294" s="49">
        <v>92.6829268292683</v>
      </c>
      <c r="BL294" s="48">
        <v>41</v>
      </c>
    </row>
    <row r="295" spans="1:64" ht="15">
      <c r="A295" s="64" t="s">
        <v>440</v>
      </c>
      <c r="B295" s="64" t="s">
        <v>440</v>
      </c>
      <c r="C295" s="65" t="s">
        <v>5654</v>
      </c>
      <c r="D295" s="66">
        <v>10</v>
      </c>
      <c r="E295" s="67" t="s">
        <v>136</v>
      </c>
      <c r="F295" s="68">
        <v>12</v>
      </c>
      <c r="G295" s="65"/>
      <c r="H295" s="69"/>
      <c r="I295" s="70"/>
      <c r="J295" s="70"/>
      <c r="K295" s="34" t="s">
        <v>65</v>
      </c>
      <c r="L295" s="77">
        <v>295</v>
      </c>
      <c r="M295" s="77"/>
      <c r="N295" s="72"/>
      <c r="O295" s="79" t="s">
        <v>176</v>
      </c>
      <c r="P295" s="81">
        <v>43509.953784722224</v>
      </c>
      <c r="Q295" s="79" t="s">
        <v>664</v>
      </c>
      <c r="R295" s="79"/>
      <c r="S295" s="79"/>
      <c r="T295" s="79" t="s">
        <v>833</v>
      </c>
      <c r="U295" s="79"/>
      <c r="V295" s="83" t="s">
        <v>1189</v>
      </c>
      <c r="W295" s="81">
        <v>43509.953784722224</v>
      </c>
      <c r="X295" s="83" t="s">
        <v>1491</v>
      </c>
      <c r="Y295" s="79"/>
      <c r="Z295" s="79"/>
      <c r="AA295" s="85" t="s">
        <v>1856</v>
      </c>
      <c r="AB295" s="79"/>
      <c r="AC295" s="79" t="b">
        <v>0</v>
      </c>
      <c r="AD295" s="79">
        <v>4</v>
      </c>
      <c r="AE295" s="85" t="s">
        <v>1963</v>
      </c>
      <c r="AF295" s="79" t="b">
        <v>0</v>
      </c>
      <c r="AG295" s="79" t="s">
        <v>1973</v>
      </c>
      <c r="AH295" s="79"/>
      <c r="AI295" s="85" t="s">
        <v>1963</v>
      </c>
      <c r="AJ295" s="79" t="b">
        <v>0</v>
      </c>
      <c r="AK295" s="79">
        <v>0</v>
      </c>
      <c r="AL295" s="85" t="s">
        <v>1963</v>
      </c>
      <c r="AM295" s="79" t="s">
        <v>1999</v>
      </c>
      <c r="AN295" s="79" t="b">
        <v>0</v>
      </c>
      <c r="AO295" s="85" t="s">
        <v>1856</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4</v>
      </c>
      <c r="BC295" s="78" t="str">
        <f>REPLACE(INDEX(GroupVertices[Group],MATCH(Edges[[#This Row],[Vertex 2]],GroupVertices[Vertex],0)),1,1,"")</f>
        <v>4</v>
      </c>
      <c r="BD295" s="48">
        <v>0</v>
      </c>
      <c r="BE295" s="49">
        <v>0</v>
      </c>
      <c r="BF295" s="48">
        <v>0</v>
      </c>
      <c r="BG295" s="49">
        <v>0</v>
      </c>
      <c r="BH295" s="48">
        <v>0</v>
      </c>
      <c r="BI295" s="49">
        <v>0</v>
      </c>
      <c r="BJ295" s="48">
        <v>22</v>
      </c>
      <c r="BK295" s="49">
        <v>100</v>
      </c>
      <c r="BL295" s="48">
        <v>22</v>
      </c>
    </row>
    <row r="296" spans="1:64" ht="15">
      <c r="A296" s="64" t="s">
        <v>439</v>
      </c>
      <c r="B296" s="64" t="s">
        <v>440</v>
      </c>
      <c r="C296" s="65" t="s">
        <v>5651</v>
      </c>
      <c r="D296" s="66">
        <v>3</v>
      </c>
      <c r="E296" s="67" t="s">
        <v>132</v>
      </c>
      <c r="F296" s="68">
        <v>35</v>
      </c>
      <c r="G296" s="65"/>
      <c r="H296" s="69"/>
      <c r="I296" s="70"/>
      <c r="J296" s="70"/>
      <c r="K296" s="34" t="s">
        <v>65</v>
      </c>
      <c r="L296" s="77">
        <v>296</v>
      </c>
      <c r="M296" s="77"/>
      <c r="N296" s="72"/>
      <c r="O296" s="79" t="s">
        <v>544</v>
      </c>
      <c r="P296" s="81">
        <v>43511.8425462963</v>
      </c>
      <c r="Q296" s="79" t="s">
        <v>656</v>
      </c>
      <c r="R296" s="79"/>
      <c r="S296" s="79"/>
      <c r="T296" s="79" t="s">
        <v>893</v>
      </c>
      <c r="U296" s="83" t="s">
        <v>944</v>
      </c>
      <c r="V296" s="83" t="s">
        <v>944</v>
      </c>
      <c r="W296" s="81">
        <v>43511.8425462963</v>
      </c>
      <c r="X296" s="83" t="s">
        <v>1483</v>
      </c>
      <c r="Y296" s="79"/>
      <c r="Z296" s="79"/>
      <c r="AA296" s="85" t="s">
        <v>1848</v>
      </c>
      <c r="AB296" s="79"/>
      <c r="AC296" s="79" t="b">
        <v>0</v>
      </c>
      <c r="AD296" s="79">
        <v>7</v>
      </c>
      <c r="AE296" s="85" t="s">
        <v>1963</v>
      </c>
      <c r="AF296" s="79" t="b">
        <v>0</v>
      </c>
      <c r="AG296" s="79" t="s">
        <v>1973</v>
      </c>
      <c r="AH296" s="79"/>
      <c r="AI296" s="85" t="s">
        <v>1963</v>
      </c>
      <c r="AJ296" s="79" t="b">
        <v>0</v>
      </c>
      <c r="AK296" s="79">
        <v>0</v>
      </c>
      <c r="AL296" s="85" t="s">
        <v>1963</v>
      </c>
      <c r="AM296" s="79" t="s">
        <v>1999</v>
      </c>
      <c r="AN296" s="79" t="b">
        <v>0</v>
      </c>
      <c r="AO296" s="85" t="s">
        <v>1848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439</v>
      </c>
      <c r="B297" s="64" t="s">
        <v>528</v>
      </c>
      <c r="C297" s="65" t="s">
        <v>5651</v>
      </c>
      <c r="D297" s="66">
        <v>3</v>
      </c>
      <c r="E297" s="67" t="s">
        <v>132</v>
      </c>
      <c r="F297" s="68">
        <v>35</v>
      </c>
      <c r="G297" s="65"/>
      <c r="H297" s="69"/>
      <c r="I297" s="70"/>
      <c r="J297" s="70"/>
      <c r="K297" s="34" t="s">
        <v>65</v>
      </c>
      <c r="L297" s="77">
        <v>297</v>
      </c>
      <c r="M297" s="77"/>
      <c r="N297" s="72"/>
      <c r="O297" s="79" t="s">
        <v>544</v>
      </c>
      <c r="P297" s="81">
        <v>43511.8425462963</v>
      </c>
      <c r="Q297" s="79" t="s">
        <v>656</v>
      </c>
      <c r="R297" s="79"/>
      <c r="S297" s="79"/>
      <c r="T297" s="79" t="s">
        <v>893</v>
      </c>
      <c r="U297" s="83" t="s">
        <v>944</v>
      </c>
      <c r="V297" s="83" t="s">
        <v>944</v>
      </c>
      <c r="W297" s="81">
        <v>43511.8425462963</v>
      </c>
      <c r="X297" s="83" t="s">
        <v>1483</v>
      </c>
      <c r="Y297" s="79"/>
      <c r="Z297" s="79"/>
      <c r="AA297" s="85" t="s">
        <v>1848</v>
      </c>
      <c r="AB297" s="79"/>
      <c r="AC297" s="79" t="b">
        <v>0</v>
      </c>
      <c r="AD297" s="79">
        <v>7</v>
      </c>
      <c r="AE297" s="85" t="s">
        <v>1963</v>
      </c>
      <c r="AF297" s="79" t="b">
        <v>0</v>
      </c>
      <c r="AG297" s="79" t="s">
        <v>1973</v>
      </c>
      <c r="AH297" s="79"/>
      <c r="AI297" s="85" t="s">
        <v>1963</v>
      </c>
      <c r="AJ297" s="79" t="b">
        <v>0</v>
      </c>
      <c r="AK297" s="79">
        <v>0</v>
      </c>
      <c r="AL297" s="85" t="s">
        <v>1963</v>
      </c>
      <c r="AM297" s="79" t="s">
        <v>1999</v>
      </c>
      <c r="AN297" s="79" t="b">
        <v>0</v>
      </c>
      <c r="AO297" s="85" t="s">
        <v>1848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4</v>
      </c>
      <c r="BD297" s="48"/>
      <c r="BE297" s="49"/>
      <c r="BF297" s="48"/>
      <c r="BG297" s="49"/>
      <c r="BH297" s="48"/>
      <c r="BI297" s="49"/>
      <c r="BJ297" s="48"/>
      <c r="BK297" s="49"/>
      <c r="BL297" s="48"/>
    </row>
    <row r="298" spans="1:64" ht="15">
      <c r="A298" s="64" t="s">
        <v>439</v>
      </c>
      <c r="B298" s="64" t="s">
        <v>405</v>
      </c>
      <c r="C298" s="65" t="s">
        <v>5651</v>
      </c>
      <c r="D298" s="66">
        <v>3</v>
      </c>
      <c r="E298" s="67" t="s">
        <v>132</v>
      </c>
      <c r="F298" s="68">
        <v>35</v>
      </c>
      <c r="G298" s="65"/>
      <c r="H298" s="69"/>
      <c r="I298" s="70"/>
      <c r="J298" s="70"/>
      <c r="K298" s="34" t="s">
        <v>65</v>
      </c>
      <c r="L298" s="77">
        <v>298</v>
      </c>
      <c r="M298" s="77"/>
      <c r="N298" s="72"/>
      <c r="O298" s="79" t="s">
        <v>544</v>
      </c>
      <c r="P298" s="81">
        <v>43511.8425462963</v>
      </c>
      <c r="Q298" s="79" t="s">
        <v>656</v>
      </c>
      <c r="R298" s="79"/>
      <c r="S298" s="79"/>
      <c r="T298" s="79" t="s">
        <v>893</v>
      </c>
      <c r="U298" s="83" t="s">
        <v>944</v>
      </c>
      <c r="V298" s="83" t="s">
        <v>944</v>
      </c>
      <c r="W298" s="81">
        <v>43511.8425462963</v>
      </c>
      <c r="X298" s="83" t="s">
        <v>1483</v>
      </c>
      <c r="Y298" s="79"/>
      <c r="Z298" s="79"/>
      <c r="AA298" s="85" t="s">
        <v>1848</v>
      </c>
      <c r="AB298" s="79"/>
      <c r="AC298" s="79" t="b">
        <v>0</v>
      </c>
      <c r="AD298" s="79">
        <v>7</v>
      </c>
      <c r="AE298" s="85" t="s">
        <v>1963</v>
      </c>
      <c r="AF298" s="79" t="b">
        <v>0</v>
      </c>
      <c r="AG298" s="79" t="s">
        <v>1973</v>
      </c>
      <c r="AH298" s="79"/>
      <c r="AI298" s="85" t="s">
        <v>1963</v>
      </c>
      <c r="AJ298" s="79" t="b">
        <v>0</v>
      </c>
      <c r="AK298" s="79">
        <v>0</v>
      </c>
      <c r="AL298" s="85" t="s">
        <v>1963</v>
      </c>
      <c r="AM298" s="79" t="s">
        <v>1999</v>
      </c>
      <c r="AN298" s="79" t="b">
        <v>0</v>
      </c>
      <c r="AO298" s="85" t="s">
        <v>1848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12</v>
      </c>
      <c r="BD298" s="48"/>
      <c r="BE298" s="49"/>
      <c r="BF298" s="48"/>
      <c r="BG298" s="49"/>
      <c r="BH298" s="48"/>
      <c r="BI298" s="49"/>
      <c r="BJ298" s="48"/>
      <c r="BK298" s="49"/>
      <c r="BL298" s="48"/>
    </row>
    <row r="299" spans="1:64" ht="15">
      <c r="A299" s="64" t="s">
        <v>439</v>
      </c>
      <c r="B299" s="64" t="s">
        <v>529</v>
      </c>
      <c r="C299" s="65" t="s">
        <v>5651</v>
      </c>
      <c r="D299" s="66">
        <v>3</v>
      </c>
      <c r="E299" s="67" t="s">
        <v>132</v>
      </c>
      <c r="F299" s="68">
        <v>35</v>
      </c>
      <c r="G299" s="65"/>
      <c r="H299" s="69"/>
      <c r="I299" s="70"/>
      <c r="J299" s="70"/>
      <c r="K299" s="34" t="s">
        <v>65</v>
      </c>
      <c r="L299" s="77">
        <v>299</v>
      </c>
      <c r="M299" s="77"/>
      <c r="N299" s="72"/>
      <c r="O299" s="79" t="s">
        <v>544</v>
      </c>
      <c r="P299" s="81">
        <v>43511.8425462963</v>
      </c>
      <c r="Q299" s="79" t="s">
        <v>656</v>
      </c>
      <c r="R299" s="79"/>
      <c r="S299" s="79"/>
      <c r="T299" s="79" t="s">
        <v>893</v>
      </c>
      <c r="U299" s="83" t="s">
        <v>944</v>
      </c>
      <c r="V299" s="83" t="s">
        <v>944</v>
      </c>
      <c r="W299" s="81">
        <v>43511.8425462963</v>
      </c>
      <c r="X299" s="83" t="s">
        <v>1483</v>
      </c>
      <c r="Y299" s="79"/>
      <c r="Z299" s="79"/>
      <c r="AA299" s="85" t="s">
        <v>1848</v>
      </c>
      <c r="AB299" s="79"/>
      <c r="AC299" s="79" t="b">
        <v>0</v>
      </c>
      <c r="AD299" s="79">
        <v>7</v>
      </c>
      <c r="AE299" s="85" t="s">
        <v>1963</v>
      </c>
      <c r="AF299" s="79" t="b">
        <v>0</v>
      </c>
      <c r="AG299" s="79" t="s">
        <v>1973</v>
      </c>
      <c r="AH299" s="79"/>
      <c r="AI299" s="85" t="s">
        <v>1963</v>
      </c>
      <c r="AJ299" s="79" t="b">
        <v>0</v>
      </c>
      <c r="AK299" s="79">
        <v>0</v>
      </c>
      <c r="AL299" s="85" t="s">
        <v>1963</v>
      </c>
      <c r="AM299" s="79" t="s">
        <v>1999</v>
      </c>
      <c r="AN299" s="79" t="b">
        <v>0</v>
      </c>
      <c r="AO299" s="85" t="s">
        <v>1848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439</v>
      </c>
      <c r="B300" s="64" t="s">
        <v>530</v>
      </c>
      <c r="C300" s="65" t="s">
        <v>5651</v>
      </c>
      <c r="D300" s="66">
        <v>3</v>
      </c>
      <c r="E300" s="67" t="s">
        <v>132</v>
      </c>
      <c r="F300" s="68">
        <v>35</v>
      </c>
      <c r="G300" s="65"/>
      <c r="H300" s="69"/>
      <c r="I300" s="70"/>
      <c r="J300" s="70"/>
      <c r="K300" s="34" t="s">
        <v>65</v>
      </c>
      <c r="L300" s="77">
        <v>300</v>
      </c>
      <c r="M300" s="77"/>
      <c r="N300" s="72"/>
      <c r="O300" s="79" t="s">
        <v>544</v>
      </c>
      <c r="P300" s="81">
        <v>43511.8425462963</v>
      </c>
      <c r="Q300" s="79" t="s">
        <v>656</v>
      </c>
      <c r="R300" s="79"/>
      <c r="S300" s="79"/>
      <c r="T300" s="79" t="s">
        <v>893</v>
      </c>
      <c r="U300" s="83" t="s">
        <v>944</v>
      </c>
      <c r="V300" s="83" t="s">
        <v>944</v>
      </c>
      <c r="W300" s="81">
        <v>43511.8425462963</v>
      </c>
      <c r="X300" s="83" t="s">
        <v>1483</v>
      </c>
      <c r="Y300" s="79"/>
      <c r="Z300" s="79"/>
      <c r="AA300" s="85" t="s">
        <v>1848</v>
      </c>
      <c r="AB300" s="79"/>
      <c r="AC300" s="79" t="b">
        <v>0</v>
      </c>
      <c r="AD300" s="79">
        <v>7</v>
      </c>
      <c r="AE300" s="85" t="s">
        <v>1963</v>
      </c>
      <c r="AF300" s="79" t="b">
        <v>0</v>
      </c>
      <c r="AG300" s="79" t="s">
        <v>1973</v>
      </c>
      <c r="AH300" s="79"/>
      <c r="AI300" s="85" t="s">
        <v>1963</v>
      </c>
      <c r="AJ300" s="79" t="b">
        <v>0</v>
      </c>
      <c r="AK300" s="79">
        <v>0</v>
      </c>
      <c r="AL300" s="85" t="s">
        <v>1963</v>
      </c>
      <c r="AM300" s="79" t="s">
        <v>1999</v>
      </c>
      <c r="AN300" s="79" t="b">
        <v>0</v>
      </c>
      <c r="AO300" s="85" t="s">
        <v>1848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441</v>
      </c>
      <c r="B301" s="64" t="s">
        <v>441</v>
      </c>
      <c r="C301" s="65" t="s">
        <v>5651</v>
      </c>
      <c r="D301" s="66">
        <v>3</v>
      </c>
      <c r="E301" s="67" t="s">
        <v>132</v>
      </c>
      <c r="F301" s="68">
        <v>35</v>
      </c>
      <c r="G301" s="65"/>
      <c r="H301" s="69"/>
      <c r="I301" s="70"/>
      <c r="J301" s="70"/>
      <c r="K301" s="34" t="s">
        <v>65</v>
      </c>
      <c r="L301" s="77">
        <v>301</v>
      </c>
      <c r="M301" s="77"/>
      <c r="N301" s="72"/>
      <c r="O301" s="79" t="s">
        <v>176</v>
      </c>
      <c r="P301" s="81">
        <v>43511.85144675926</v>
      </c>
      <c r="Q301" s="79" t="s">
        <v>665</v>
      </c>
      <c r="R301" s="79"/>
      <c r="S301" s="79"/>
      <c r="T301" s="79" t="s">
        <v>893</v>
      </c>
      <c r="U301" s="79"/>
      <c r="V301" s="83" t="s">
        <v>1190</v>
      </c>
      <c r="W301" s="81">
        <v>43511.85144675926</v>
      </c>
      <c r="X301" s="83" t="s">
        <v>1492</v>
      </c>
      <c r="Y301" s="79"/>
      <c r="Z301" s="79"/>
      <c r="AA301" s="85" t="s">
        <v>1857</v>
      </c>
      <c r="AB301" s="79"/>
      <c r="AC301" s="79" t="b">
        <v>0</v>
      </c>
      <c r="AD301" s="79">
        <v>0</v>
      </c>
      <c r="AE301" s="85" t="s">
        <v>1963</v>
      </c>
      <c r="AF301" s="79" t="b">
        <v>0</v>
      </c>
      <c r="AG301" s="79" t="s">
        <v>1973</v>
      </c>
      <c r="AH301" s="79"/>
      <c r="AI301" s="85" t="s">
        <v>1963</v>
      </c>
      <c r="AJ301" s="79" t="b">
        <v>0</v>
      </c>
      <c r="AK301" s="79">
        <v>0</v>
      </c>
      <c r="AL301" s="85" t="s">
        <v>1963</v>
      </c>
      <c r="AM301" s="79" t="s">
        <v>2019</v>
      </c>
      <c r="AN301" s="79" t="b">
        <v>0</v>
      </c>
      <c r="AO301" s="85" t="s">
        <v>1857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34</v>
      </c>
      <c r="BK301" s="49">
        <v>100</v>
      </c>
      <c r="BL301" s="48">
        <v>34</v>
      </c>
    </row>
    <row r="302" spans="1:64" ht="15">
      <c r="A302" s="64" t="s">
        <v>442</v>
      </c>
      <c r="B302" s="64" t="s">
        <v>449</v>
      </c>
      <c r="C302" s="65" t="s">
        <v>5651</v>
      </c>
      <c r="D302" s="66">
        <v>3</v>
      </c>
      <c r="E302" s="67" t="s">
        <v>132</v>
      </c>
      <c r="F302" s="68">
        <v>35</v>
      </c>
      <c r="G302" s="65"/>
      <c r="H302" s="69"/>
      <c r="I302" s="70"/>
      <c r="J302" s="70"/>
      <c r="K302" s="34" t="s">
        <v>65</v>
      </c>
      <c r="L302" s="77">
        <v>302</v>
      </c>
      <c r="M302" s="77"/>
      <c r="N302" s="72"/>
      <c r="O302" s="79" t="s">
        <v>544</v>
      </c>
      <c r="P302" s="81">
        <v>43511.87480324074</v>
      </c>
      <c r="Q302" s="79" t="s">
        <v>666</v>
      </c>
      <c r="R302" s="79"/>
      <c r="S302" s="79"/>
      <c r="T302" s="79"/>
      <c r="U302" s="79"/>
      <c r="V302" s="83" t="s">
        <v>1191</v>
      </c>
      <c r="W302" s="81">
        <v>43511.87480324074</v>
      </c>
      <c r="X302" s="83" t="s">
        <v>1493</v>
      </c>
      <c r="Y302" s="79"/>
      <c r="Z302" s="79"/>
      <c r="AA302" s="85" t="s">
        <v>1858</v>
      </c>
      <c r="AB302" s="79"/>
      <c r="AC302" s="79" t="b">
        <v>0</v>
      </c>
      <c r="AD302" s="79">
        <v>0</v>
      </c>
      <c r="AE302" s="85" t="s">
        <v>1963</v>
      </c>
      <c r="AF302" s="79" t="b">
        <v>0</v>
      </c>
      <c r="AG302" s="79" t="s">
        <v>1973</v>
      </c>
      <c r="AH302" s="79"/>
      <c r="AI302" s="85" t="s">
        <v>1963</v>
      </c>
      <c r="AJ302" s="79" t="b">
        <v>0</v>
      </c>
      <c r="AK302" s="79">
        <v>2</v>
      </c>
      <c r="AL302" s="85" t="s">
        <v>1867</v>
      </c>
      <c r="AM302" s="79" t="s">
        <v>1999</v>
      </c>
      <c r="AN302" s="79" t="b">
        <v>0</v>
      </c>
      <c r="AO302" s="85" t="s">
        <v>1867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7</v>
      </c>
      <c r="BC302" s="78" t="str">
        <f>REPLACE(INDEX(GroupVertices[Group],MATCH(Edges[[#This Row],[Vertex 2]],GroupVertices[Vertex],0)),1,1,"")</f>
        <v>7</v>
      </c>
      <c r="BD302" s="48">
        <v>0</v>
      </c>
      <c r="BE302" s="49">
        <v>0</v>
      </c>
      <c r="BF302" s="48">
        <v>0</v>
      </c>
      <c r="BG302" s="49">
        <v>0</v>
      </c>
      <c r="BH302" s="48">
        <v>0</v>
      </c>
      <c r="BI302" s="49">
        <v>0</v>
      </c>
      <c r="BJ302" s="48">
        <v>28</v>
      </c>
      <c r="BK302" s="49">
        <v>100</v>
      </c>
      <c r="BL302" s="48">
        <v>28</v>
      </c>
    </row>
    <row r="303" spans="1:64" ht="15">
      <c r="A303" s="64" t="s">
        <v>443</v>
      </c>
      <c r="B303" s="64" t="s">
        <v>449</v>
      </c>
      <c r="C303" s="65" t="s">
        <v>5651</v>
      </c>
      <c r="D303" s="66">
        <v>3</v>
      </c>
      <c r="E303" s="67" t="s">
        <v>132</v>
      </c>
      <c r="F303" s="68">
        <v>35</v>
      </c>
      <c r="G303" s="65"/>
      <c r="H303" s="69"/>
      <c r="I303" s="70"/>
      <c r="J303" s="70"/>
      <c r="K303" s="34" t="s">
        <v>65</v>
      </c>
      <c r="L303" s="77">
        <v>303</v>
      </c>
      <c r="M303" s="77"/>
      <c r="N303" s="72"/>
      <c r="O303" s="79" t="s">
        <v>544</v>
      </c>
      <c r="P303" s="81">
        <v>43511.87835648148</v>
      </c>
      <c r="Q303" s="79" t="s">
        <v>666</v>
      </c>
      <c r="R303" s="79"/>
      <c r="S303" s="79"/>
      <c r="T303" s="79"/>
      <c r="U303" s="79"/>
      <c r="V303" s="83" t="s">
        <v>1192</v>
      </c>
      <c r="W303" s="81">
        <v>43511.87835648148</v>
      </c>
      <c r="X303" s="83" t="s">
        <v>1494</v>
      </c>
      <c r="Y303" s="79"/>
      <c r="Z303" s="79"/>
      <c r="AA303" s="85" t="s">
        <v>1859</v>
      </c>
      <c r="AB303" s="79"/>
      <c r="AC303" s="79" t="b">
        <v>0</v>
      </c>
      <c r="AD303" s="79">
        <v>0</v>
      </c>
      <c r="AE303" s="85" t="s">
        <v>1963</v>
      </c>
      <c r="AF303" s="79" t="b">
        <v>0</v>
      </c>
      <c r="AG303" s="79" t="s">
        <v>1973</v>
      </c>
      <c r="AH303" s="79"/>
      <c r="AI303" s="85" t="s">
        <v>1963</v>
      </c>
      <c r="AJ303" s="79" t="b">
        <v>0</v>
      </c>
      <c r="AK303" s="79">
        <v>2</v>
      </c>
      <c r="AL303" s="85" t="s">
        <v>1867</v>
      </c>
      <c r="AM303" s="79" t="s">
        <v>1999</v>
      </c>
      <c r="AN303" s="79" t="b">
        <v>0</v>
      </c>
      <c r="AO303" s="85" t="s">
        <v>1867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28</v>
      </c>
      <c r="BK303" s="49">
        <v>100</v>
      </c>
      <c r="BL303" s="48">
        <v>28</v>
      </c>
    </row>
    <row r="304" spans="1:64" ht="15">
      <c r="A304" s="64" t="s">
        <v>444</v>
      </c>
      <c r="B304" s="64" t="s">
        <v>531</v>
      </c>
      <c r="C304" s="65" t="s">
        <v>5651</v>
      </c>
      <c r="D304" s="66">
        <v>3</v>
      </c>
      <c r="E304" s="67" t="s">
        <v>132</v>
      </c>
      <c r="F304" s="68">
        <v>35</v>
      </c>
      <c r="G304" s="65"/>
      <c r="H304" s="69"/>
      <c r="I304" s="70"/>
      <c r="J304" s="70"/>
      <c r="K304" s="34" t="s">
        <v>65</v>
      </c>
      <c r="L304" s="77">
        <v>304</v>
      </c>
      <c r="M304" s="77"/>
      <c r="N304" s="72"/>
      <c r="O304" s="79" t="s">
        <v>544</v>
      </c>
      <c r="P304" s="81">
        <v>43511.952372685184</v>
      </c>
      <c r="Q304" s="79" t="s">
        <v>667</v>
      </c>
      <c r="R304" s="79"/>
      <c r="S304" s="79"/>
      <c r="T304" s="79" t="s">
        <v>894</v>
      </c>
      <c r="U304" s="83" t="s">
        <v>945</v>
      </c>
      <c r="V304" s="83" t="s">
        <v>945</v>
      </c>
      <c r="W304" s="81">
        <v>43511.952372685184</v>
      </c>
      <c r="X304" s="83" t="s">
        <v>1495</v>
      </c>
      <c r="Y304" s="79"/>
      <c r="Z304" s="79"/>
      <c r="AA304" s="85" t="s">
        <v>1860</v>
      </c>
      <c r="AB304" s="85" t="s">
        <v>1962</v>
      </c>
      <c r="AC304" s="79" t="b">
        <v>0</v>
      </c>
      <c r="AD304" s="79">
        <v>0</v>
      </c>
      <c r="AE304" s="85" t="s">
        <v>1972</v>
      </c>
      <c r="AF304" s="79" t="b">
        <v>0</v>
      </c>
      <c r="AG304" s="79" t="s">
        <v>1973</v>
      </c>
      <c r="AH304" s="79"/>
      <c r="AI304" s="85" t="s">
        <v>1963</v>
      </c>
      <c r="AJ304" s="79" t="b">
        <v>0</v>
      </c>
      <c r="AK304" s="79">
        <v>0</v>
      </c>
      <c r="AL304" s="85" t="s">
        <v>1963</v>
      </c>
      <c r="AM304" s="79" t="s">
        <v>1999</v>
      </c>
      <c r="AN304" s="79" t="b">
        <v>0</v>
      </c>
      <c r="AO304" s="85" t="s">
        <v>1962</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17</v>
      </c>
      <c r="BC304" s="78" t="str">
        <f>REPLACE(INDEX(GroupVertices[Group],MATCH(Edges[[#This Row],[Vertex 2]],GroupVertices[Vertex],0)),1,1,"")</f>
        <v>17</v>
      </c>
      <c r="BD304" s="48"/>
      <c r="BE304" s="49"/>
      <c r="BF304" s="48"/>
      <c r="BG304" s="49"/>
      <c r="BH304" s="48"/>
      <c r="BI304" s="49"/>
      <c r="BJ304" s="48"/>
      <c r="BK304" s="49"/>
      <c r="BL304" s="48"/>
    </row>
    <row r="305" spans="1:64" ht="15">
      <c r="A305" s="64" t="s">
        <v>444</v>
      </c>
      <c r="B305" s="64" t="s">
        <v>532</v>
      </c>
      <c r="C305" s="65" t="s">
        <v>5651</v>
      </c>
      <c r="D305" s="66">
        <v>3</v>
      </c>
      <c r="E305" s="67" t="s">
        <v>132</v>
      </c>
      <c r="F305" s="68">
        <v>35</v>
      </c>
      <c r="G305" s="65"/>
      <c r="H305" s="69"/>
      <c r="I305" s="70"/>
      <c r="J305" s="70"/>
      <c r="K305" s="34" t="s">
        <v>65</v>
      </c>
      <c r="L305" s="77">
        <v>305</v>
      </c>
      <c r="M305" s="77"/>
      <c r="N305" s="72"/>
      <c r="O305" s="79" t="s">
        <v>544</v>
      </c>
      <c r="P305" s="81">
        <v>43511.952372685184</v>
      </c>
      <c r="Q305" s="79" t="s">
        <v>667</v>
      </c>
      <c r="R305" s="79"/>
      <c r="S305" s="79"/>
      <c r="T305" s="79" t="s">
        <v>894</v>
      </c>
      <c r="U305" s="83" t="s">
        <v>945</v>
      </c>
      <c r="V305" s="83" t="s">
        <v>945</v>
      </c>
      <c r="W305" s="81">
        <v>43511.952372685184</v>
      </c>
      <c r="X305" s="83" t="s">
        <v>1495</v>
      </c>
      <c r="Y305" s="79"/>
      <c r="Z305" s="79"/>
      <c r="AA305" s="85" t="s">
        <v>1860</v>
      </c>
      <c r="AB305" s="85" t="s">
        <v>1962</v>
      </c>
      <c r="AC305" s="79" t="b">
        <v>0</v>
      </c>
      <c r="AD305" s="79">
        <v>0</v>
      </c>
      <c r="AE305" s="85" t="s">
        <v>1972</v>
      </c>
      <c r="AF305" s="79" t="b">
        <v>0</v>
      </c>
      <c r="AG305" s="79" t="s">
        <v>1973</v>
      </c>
      <c r="AH305" s="79"/>
      <c r="AI305" s="85" t="s">
        <v>1963</v>
      </c>
      <c r="AJ305" s="79" t="b">
        <v>0</v>
      </c>
      <c r="AK305" s="79">
        <v>0</v>
      </c>
      <c r="AL305" s="85" t="s">
        <v>1963</v>
      </c>
      <c r="AM305" s="79" t="s">
        <v>1999</v>
      </c>
      <c r="AN305" s="79" t="b">
        <v>0</v>
      </c>
      <c r="AO305" s="85" t="s">
        <v>1962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17</v>
      </c>
      <c r="BC305" s="78" t="str">
        <f>REPLACE(INDEX(GroupVertices[Group],MATCH(Edges[[#This Row],[Vertex 2]],GroupVertices[Vertex],0)),1,1,"")</f>
        <v>17</v>
      </c>
      <c r="BD305" s="48"/>
      <c r="BE305" s="49"/>
      <c r="BF305" s="48"/>
      <c r="BG305" s="49"/>
      <c r="BH305" s="48"/>
      <c r="BI305" s="49"/>
      <c r="BJ305" s="48"/>
      <c r="BK305" s="49"/>
      <c r="BL305" s="48"/>
    </row>
    <row r="306" spans="1:64" ht="15">
      <c r="A306" s="64" t="s">
        <v>444</v>
      </c>
      <c r="B306" s="64" t="s">
        <v>533</v>
      </c>
      <c r="C306" s="65" t="s">
        <v>5651</v>
      </c>
      <c r="D306" s="66">
        <v>3</v>
      </c>
      <c r="E306" s="67" t="s">
        <v>132</v>
      </c>
      <c r="F306" s="68">
        <v>35</v>
      </c>
      <c r="G306" s="65"/>
      <c r="H306" s="69"/>
      <c r="I306" s="70"/>
      <c r="J306" s="70"/>
      <c r="K306" s="34" t="s">
        <v>65</v>
      </c>
      <c r="L306" s="77">
        <v>306</v>
      </c>
      <c r="M306" s="77"/>
      <c r="N306" s="72"/>
      <c r="O306" s="79" t="s">
        <v>545</v>
      </c>
      <c r="P306" s="81">
        <v>43511.952372685184</v>
      </c>
      <c r="Q306" s="79" t="s">
        <v>667</v>
      </c>
      <c r="R306" s="79"/>
      <c r="S306" s="79"/>
      <c r="T306" s="79" t="s">
        <v>894</v>
      </c>
      <c r="U306" s="83" t="s">
        <v>945</v>
      </c>
      <c r="V306" s="83" t="s">
        <v>945</v>
      </c>
      <c r="W306" s="81">
        <v>43511.952372685184</v>
      </c>
      <c r="X306" s="83" t="s">
        <v>1495</v>
      </c>
      <c r="Y306" s="79"/>
      <c r="Z306" s="79"/>
      <c r="AA306" s="85" t="s">
        <v>1860</v>
      </c>
      <c r="AB306" s="85" t="s">
        <v>1962</v>
      </c>
      <c r="AC306" s="79" t="b">
        <v>0</v>
      </c>
      <c r="AD306" s="79">
        <v>0</v>
      </c>
      <c r="AE306" s="85" t="s">
        <v>1972</v>
      </c>
      <c r="AF306" s="79" t="b">
        <v>0</v>
      </c>
      <c r="AG306" s="79" t="s">
        <v>1973</v>
      </c>
      <c r="AH306" s="79"/>
      <c r="AI306" s="85" t="s">
        <v>1963</v>
      </c>
      <c r="AJ306" s="79" t="b">
        <v>0</v>
      </c>
      <c r="AK306" s="79">
        <v>0</v>
      </c>
      <c r="AL306" s="85" t="s">
        <v>1963</v>
      </c>
      <c r="AM306" s="79" t="s">
        <v>1999</v>
      </c>
      <c r="AN306" s="79" t="b">
        <v>0</v>
      </c>
      <c r="AO306" s="85" t="s">
        <v>1962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17</v>
      </c>
      <c r="BC306" s="78" t="str">
        <f>REPLACE(INDEX(GroupVertices[Group],MATCH(Edges[[#This Row],[Vertex 2]],GroupVertices[Vertex],0)),1,1,"")</f>
        <v>17</v>
      </c>
      <c r="BD306" s="48">
        <v>0</v>
      </c>
      <c r="BE306" s="49">
        <v>0</v>
      </c>
      <c r="BF306" s="48">
        <v>0</v>
      </c>
      <c r="BG306" s="49">
        <v>0</v>
      </c>
      <c r="BH306" s="48">
        <v>0</v>
      </c>
      <c r="BI306" s="49">
        <v>0</v>
      </c>
      <c r="BJ306" s="48">
        <v>19</v>
      </c>
      <c r="BK306" s="49">
        <v>100</v>
      </c>
      <c r="BL306" s="48">
        <v>19</v>
      </c>
    </row>
    <row r="307" spans="1:64" ht="15">
      <c r="A307" s="64" t="s">
        <v>445</v>
      </c>
      <c r="B307" s="64" t="s">
        <v>445</v>
      </c>
      <c r="C307" s="65" t="s">
        <v>5652</v>
      </c>
      <c r="D307" s="66">
        <v>5.333333333333334</v>
      </c>
      <c r="E307" s="67" t="s">
        <v>136</v>
      </c>
      <c r="F307" s="68">
        <v>27.333333333333332</v>
      </c>
      <c r="G307" s="65"/>
      <c r="H307" s="69"/>
      <c r="I307" s="70"/>
      <c r="J307" s="70"/>
      <c r="K307" s="34" t="s">
        <v>65</v>
      </c>
      <c r="L307" s="77">
        <v>307</v>
      </c>
      <c r="M307" s="77"/>
      <c r="N307" s="72"/>
      <c r="O307" s="79" t="s">
        <v>176</v>
      </c>
      <c r="P307" s="81">
        <v>42580.77947916667</v>
      </c>
      <c r="Q307" s="79" t="s">
        <v>668</v>
      </c>
      <c r="R307" s="83" t="s">
        <v>779</v>
      </c>
      <c r="S307" s="79" t="s">
        <v>822</v>
      </c>
      <c r="T307" s="79" t="s">
        <v>895</v>
      </c>
      <c r="U307" s="83" t="s">
        <v>946</v>
      </c>
      <c r="V307" s="83" t="s">
        <v>946</v>
      </c>
      <c r="W307" s="81">
        <v>42580.77947916667</v>
      </c>
      <c r="X307" s="83" t="s">
        <v>1496</v>
      </c>
      <c r="Y307" s="79"/>
      <c r="Z307" s="79"/>
      <c r="AA307" s="85" t="s">
        <v>1861</v>
      </c>
      <c r="AB307" s="79"/>
      <c r="AC307" s="79" t="b">
        <v>0</v>
      </c>
      <c r="AD307" s="79">
        <v>5</v>
      </c>
      <c r="AE307" s="85" t="s">
        <v>1963</v>
      </c>
      <c r="AF307" s="79" t="b">
        <v>0</v>
      </c>
      <c r="AG307" s="79" t="s">
        <v>1973</v>
      </c>
      <c r="AH307" s="79"/>
      <c r="AI307" s="85" t="s">
        <v>1963</v>
      </c>
      <c r="AJ307" s="79" t="b">
        <v>0</v>
      </c>
      <c r="AK307" s="79">
        <v>7</v>
      </c>
      <c r="AL307" s="85" t="s">
        <v>1963</v>
      </c>
      <c r="AM307" s="79" t="s">
        <v>2001</v>
      </c>
      <c r="AN307" s="79" t="b">
        <v>0</v>
      </c>
      <c r="AO307" s="85" t="s">
        <v>1861</v>
      </c>
      <c r="AP307" s="79" t="s">
        <v>2024</v>
      </c>
      <c r="AQ307" s="79">
        <v>0</v>
      </c>
      <c r="AR307" s="79">
        <v>0</v>
      </c>
      <c r="AS307" s="79"/>
      <c r="AT307" s="79"/>
      <c r="AU307" s="79"/>
      <c r="AV307" s="79"/>
      <c r="AW307" s="79"/>
      <c r="AX307" s="79"/>
      <c r="AY307" s="79"/>
      <c r="AZ307" s="79"/>
      <c r="BA307">
        <v>2</v>
      </c>
      <c r="BB307" s="78" t="str">
        <f>REPLACE(INDEX(GroupVertices[Group],MATCH(Edges[[#This Row],[Vertex 1]],GroupVertices[Vertex],0)),1,1,"")</f>
        <v>3</v>
      </c>
      <c r="BC307" s="78" t="str">
        <f>REPLACE(INDEX(GroupVertices[Group],MATCH(Edges[[#This Row],[Vertex 2]],GroupVertices[Vertex],0)),1,1,"")</f>
        <v>3</v>
      </c>
      <c r="BD307" s="48">
        <v>0</v>
      </c>
      <c r="BE307" s="49">
        <v>0</v>
      </c>
      <c r="BF307" s="48">
        <v>2</v>
      </c>
      <c r="BG307" s="49">
        <v>16.666666666666668</v>
      </c>
      <c r="BH307" s="48">
        <v>0</v>
      </c>
      <c r="BI307" s="49">
        <v>0</v>
      </c>
      <c r="BJ307" s="48">
        <v>10</v>
      </c>
      <c r="BK307" s="49">
        <v>83.33333333333333</v>
      </c>
      <c r="BL307" s="48">
        <v>12</v>
      </c>
    </row>
    <row r="308" spans="1:64" ht="15">
      <c r="A308" s="64" t="s">
        <v>445</v>
      </c>
      <c r="B308" s="64" t="s">
        <v>445</v>
      </c>
      <c r="C308" s="65" t="s">
        <v>5652</v>
      </c>
      <c r="D308" s="66">
        <v>5.333333333333334</v>
      </c>
      <c r="E308" s="67" t="s">
        <v>136</v>
      </c>
      <c r="F308" s="68">
        <v>27.333333333333332</v>
      </c>
      <c r="G308" s="65"/>
      <c r="H308" s="69"/>
      <c r="I308" s="70"/>
      <c r="J308" s="70"/>
      <c r="K308" s="34" t="s">
        <v>65</v>
      </c>
      <c r="L308" s="77">
        <v>308</v>
      </c>
      <c r="M308" s="77"/>
      <c r="N308" s="72"/>
      <c r="O308" s="79" t="s">
        <v>176</v>
      </c>
      <c r="P308" s="81">
        <v>43512.08724537037</v>
      </c>
      <c r="Q308" s="79" t="s">
        <v>669</v>
      </c>
      <c r="R308" s="83" t="s">
        <v>779</v>
      </c>
      <c r="S308" s="79" t="s">
        <v>822</v>
      </c>
      <c r="T308" s="79" t="s">
        <v>895</v>
      </c>
      <c r="U308" s="79"/>
      <c r="V308" s="83" t="s">
        <v>1193</v>
      </c>
      <c r="W308" s="81">
        <v>43512.08724537037</v>
      </c>
      <c r="X308" s="83" t="s">
        <v>1497</v>
      </c>
      <c r="Y308" s="79"/>
      <c r="Z308" s="79"/>
      <c r="AA308" s="85" t="s">
        <v>1862</v>
      </c>
      <c r="AB308" s="79"/>
      <c r="AC308" s="79" t="b">
        <v>0</v>
      </c>
      <c r="AD308" s="79">
        <v>0</v>
      </c>
      <c r="AE308" s="85" t="s">
        <v>1963</v>
      </c>
      <c r="AF308" s="79" t="b">
        <v>0</v>
      </c>
      <c r="AG308" s="79" t="s">
        <v>1973</v>
      </c>
      <c r="AH308" s="79"/>
      <c r="AI308" s="85" t="s">
        <v>1963</v>
      </c>
      <c r="AJ308" s="79" t="b">
        <v>0</v>
      </c>
      <c r="AK308" s="79">
        <v>7</v>
      </c>
      <c r="AL308" s="85" t="s">
        <v>1861</v>
      </c>
      <c r="AM308" s="79" t="s">
        <v>2001</v>
      </c>
      <c r="AN308" s="79" t="b">
        <v>0</v>
      </c>
      <c r="AO308" s="85" t="s">
        <v>1861</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3</v>
      </c>
      <c r="BC308" s="78" t="str">
        <f>REPLACE(INDEX(GroupVertices[Group],MATCH(Edges[[#This Row],[Vertex 2]],GroupVertices[Vertex],0)),1,1,"")</f>
        <v>3</v>
      </c>
      <c r="BD308" s="48">
        <v>0</v>
      </c>
      <c r="BE308" s="49">
        <v>0</v>
      </c>
      <c r="BF308" s="48">
        <v>2</v>
      </c>
      <c r="BG308" s="49">
        <v>14.285714285714286</v>
      </c>
      <c r="BH308" s="48">
        <v>0</v>
      </c>
      <c r="BI308" s="49">
        <v>0</v>
      </c>
      <c r="BJ308" s="48">
        <v>12</v>
      </c>
      <c r="BK308" s="49">
        <v>85.71428571428571</v>
      </c>
      <c r="BL308" s="48">
        <v>14</v>
      </c>
    </row>
    <row r="309" spans="1:64" ht="15">
      <c r="A309" s="64" t="s">
        <v>446</v>
      </c>
      <c r="B309" s="64" t="s">
        <v>455</v>
      </c>
      <c r="C309" s="65" t="s">
        <v>5651</v>
      </c>
      <c r="D309" s="66">
        <v>3</v>
      </c>
      <c r="E309" s="67" t="s">
        <v>132</v>
      </c>
      <c r="F309" s="68">
        <v>35</v>
      </c>
      <c r="G309" s="65"/>
      <c r="H309" s="69"/>
      <c r="I309" s="70"/>
      <c r="J309" s="70"/>
      <c r="K309" s="34" t="s">
        <v>65</v>
      </c>
      <c r="L309" s="77">
        <v>309</v>
      </c>
      <c r="M309" s="77"/>
      <c r="N309" s="72"/>
      <c r="O309" s="79" t="s">
        <v>544</v>
      </c>
      <c r="P309" s="81">
        <v>43512.093043981484</v>
      </c>
      <c r="Q309" s="79" t="s">
        <v>670</v>
      </c>
      <c r="R309" s="79"/>
      <c r="S309" s="79"/>
      <c r="T309" s="79" t="s">
        <v>896</v>
      </c>
      <c r="U309" s="79"/>
      <c r="V309" s="83" t="s">
        <v>1194</v>
      </c>
      <c r="W309" s="81">
        <v>43512.093043981484</v>
      </c>
      <c r="X309" s="83" t="s">
        <v>1498</v>
      </c>
      <c r="Y309" s="79"/>
      <c r="Z309" s="79"/>
      <c r="AA309" s="85" t="s">
        <v>1863</v>
      </c>
      <c r="AB309" s="79"/>
      <c r="AC309" s="79" t="b">
        <v>0</v>
      </c>
      <c r="AD309" s="79">
        <v>0</v>
      </c>
      <c r="AE309" s="85" t="s">
        <v>1963</v>
      </c>
      <c r="AF309" s="79" t="b">
        <v>0</v>
      </c>
      <c r="AG309" s="79" t="s">
        <v>1973</v>
      </c>
      <c r="AH309" s="79"/>
      <c r="AI309" s="85" t="s">
        <v>1963</v>
      </c>
      <c r="AJ309" s="79" t="b">
        <v>0</v>
      </c>
      <c r="AK309" s="79">
        <v>146</v>
      </c>
      <c r="AL309" s="85" t="s">
        <v>1877</v>
      </c>
      <c r="AM309" s="79" t="s">
        <v>2001</v>
      </c>
      <c r="AN309" s="79" t="b">
        <v>0</v>
      </c>
      <c r="AO309" s="85" t="s">
        <v>1877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20</v>
      </c>
      <c r="BC309" s="78" t="str">
        <f>REPLACE(INDEX(GroupVertices[Group],MATCH(Edges[[#This Row],[Vertex 2]],GroupVertices[Vertex],0)),1,1,"")</f>
        <v>20</v>
      </c>
      <c r="BD309" s="48">
        <v>0</v>
      </c>
      <c r="BE309" s="49">
        <v>0</v>
      </c>
      <c r="BF309" s="48">
        <v>0</v>
      </c>
      <c r="BG309" s="49">
        <v>0</v>
      </c>
      <c r="BH309" s="48">
        <v>0</v>
      </c>
      <c r="BI309" s="49">
        <v>0</v>
      </c>
      <c r="BJ309" s="48">
        <v>21</v>
      </c>
      <c r="BK309" s="49">
        <v>100</v>
      </c>
      <c r="BL309" s="48">
        <v>21</v>
      </c>
    </row>
    <row r="310" spans="1:64" ht="15">
      <c r="A310" s="64" t="s">
        <v>447</v>
      </c>
      <c r="B310" s="64" t="s">
        <v>447</v>
      </c>
      <c r="C310" s="65" t="s">
        <v>5651</v>
      </c>
      <c r="D310" s="66">
        <v>3</v>
      </c>
      <c r="E310" s="67" t="s">
        <v>132</v>
      </c>
      <c r="F310" s="68">
        <v>35</v>
      </c>
      <c r="G310" s="65"/>
      <c r="H310" s="69"/>
      <c r="I310" s="70"/>
      <c r="J310" s="70"/>
      <c r="K310" s="34" t="s">
        <v>65</v>
      </c>
      <c r="L310" s="77">
        <v>310</v>
      </c>
      <c r="M310" s="77"/>
      <c r="N310" s="72"/>
      <c r="O310" s="79" t="s">
        <v>176</v>
      </c>
      <c r="P310" s="81">
        <v>43512.34076388889</v>
      </c>
      <c r="Q310" s="79" t="s">
        <v>671</v>
      </c>
      <c r="R310" s="83" t="s">
        <v>780</v>
      </c>
      <c r="S310" s="79" t="s">
        <v>823</v>
      </c>
      <c r="T310" s="79" t="s">
        <v>833</v>
      </c>
      <c r="U310" s="79"/>
      <c r="V310" s="83" t="s">
        <v>1195</v>
      </c>
      <c r="W310" s="81">
        <v>43512.34076388889</v>
      </c>
      <c r="X310" s="83" t="s">
        <v>1499</v>
      </c>
      <c r="Y310" s="79"/>
      <c r="Z310" s="79"/>
      <c r="AA310" s="85" t="s">
        <v>1864</v>
      </c>
      <c r="AB310" s="79"/>
      <c r="AC310" s="79" t="b">
        <v>0</v>
      </c>
      <c r="AD310" s="79">
        <v>0</v>
      </c>
      <c r="AE310" s="85" t="s">
        <v>1963</v>
      </c>
      <c r="AF310" s="79" t="b">
        <v>0</v>
      </c>
      <c r="AG310" s="79" t="s">
        <v>1979</v>
      </c>
      <c r="AH310" s="79"/>
      <c r="AI310" s="85" t="s">
        <v>1963</v>
      </c>
      <c r="AJ310" s="79" t="b">
        <v>0</v>
      </c>
      <c r="AK310" s="79">
        <v>0</v>
      </c>
      <c r="AL310" s="85" t="s">
        <v>1963</v>
      </c>
      <c r="AM310" s="79" t="s">
        <v>2001</v>
      </c>
      <c r="AN310" s="79" t="b">
        <v>0</v>
      </c>
      <c r="AO310" s="85" t="s">
        <v>1864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v>0</v>
      </c>
      <c r="BE310" s="49">
        <v>0</v>
      </c>
      <c r="BF310" s="48">
        <v>0</v>
      </c>
      <c r="BG310" s="49">
        <v>0</v>
      </c>
      <c r="BH310" s="48">
        <v>0</v>
      </c>
      <c r="BI310" s="49">
        <v>0</v>
      </c>
      <c r="BJ310" s="48">
        <v>11</v>
      </c>
      <c r="BK310" s="49">
        <v>100</v>
      </c>
      <c r="BL310" s="48">
        <v>11</v>
      </c>
    </row>
    <row r="311" spans="1:64" ht="15">
      <c r="A311" s="64" t="s">
        <v>448</v>
      </c>
      <c r="B311" s="64" t="s">
        <v>505</v>
      </c>
      <c r="C311" s="65" t="s">
        <v>5651</v>
      </c>
      <c r="D311" s="66">
        <v>3</v>
      </c>
      <c r="E311" s="67" t="s">
        <v>132</v>
      </c>
      <c r="F311" s="68">
        <v>35</v>
      </c>
      <c r="G311" s="65"/>
      <c r="H311" s="69"/>
      <c r="I311" s="70"/>
      <c r="J311" s="70"/>
      <c r="K311" s="34" t="s">
        <v>65</v>
      </c>
      <c r="L311" s="77">
        <v>311</v>
      </c>
      <c r="M311" s="77"/>
      <c r="N311" s="72"/>
      <c r="O311" s="79" t="s">
        <v>544</v>
      </c>
      <c r="P311" s="81">
        <v>43512.41224537037</v>
      </c>
      <c r="Q311" s="79" t="s">
        <v>654</v>
      </c>
      <c r="R311" s="79"/>
      <c r="S311" s="79"/>
      <c r="T311" s="79" t="s">
        <v>833</v>
      </c>
      <c r="U311" s="79"/>
      <c r="V311" s="83" t="s">
        <v>1196</v>
      </c>
      <c r="W311" s="81">
        <v>43512.41224537037</v>
      </c>
      <c r="X311" s="83" t="s">
        <v>1500</v>
      </c>
      <c r="Y311" s="79"/>
      <c r="Z311" s="79"/>
      <c r="AA311" s="85" t="s">
        <v>1865</v>
      </c>
      <c r="AB311" s="79"/>
      <c r="AC311" s="79" t="b">
        <v>0</v>
      </c>
      <c r="AD311" s="79">
        <v>0</v>
      </c>
      <c r="AE311" s="85" t="s">
        <v>1963</v>
      </c>
      <c r="AF311" s="79" t="b">
        <v>0</v>
      </c>
      <c r="AG311" s="79" t="s">
        <v>1973</v>
      </c>
      <c r="AH311" s="79"/>
      <c r="AI311" s="85" t="s">
        <v>1963</v>
      </c>
      <c r="AJ311" s="79" t="b">
        <v>0</v>
      </c>
      <c r="AK311" s="79">
        <v>3</v>
      </c>
      <c r="AL311" s="85" t="s">
        <v>1953</v>
      </c>
      <c r="AM311" s="79" t="s">
        <v>1999</v>
      </c>
      <c r="AN311" s="79" t="b">
        <v>0</v>
      </c>
      <c r="AO311" s="85" t="s">
        <v>1953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448</v>
      </c>
      <c r="B312" s="64" t="s">
        <v>487</v>
      </c>
      <c r="C312" s="65" t="s">
        <v>5651</v>
      </c>
      <c r="D312" s="66">
        <v>3</v>
      </c>
      <c r="E312" s="67" t="s">
        <v>132</v>
      </c>
      <c r="F312" s="68">
        <v>35</v>
      </c>
      <c r="G312" s="65"/>
      <c r="H312" s="69"/>
      <c r="I312" s="70"/>
      <c r="J312" s="70"/>
      <c r="K312" s="34" t="s">
        <v>65</v>
      </c>
      <c r="L312" s="77">
        <v>312</v>
      </c>
      <c r="M312" s="77"/>
      <c r="N312" s="72"/>
      <c r="O312" s="79" t="s">
        <v>544</v>
      </c>
      <c r="P312" s="81">
        <v>43512.41224537037</v>
      </c>
      <c r="Q312" s="79" t="s">
        <v>654</v>
      </c>
      <c r="R312" s="79"/>
      <c r="S312" s="79"/>
      <c r="T312" s="79" t="s">
        <v>833</v>
      </c>
      <c r="U312" s="79"/>
      <c r="V312" s="83" t="s">
        <v>1196</v>
      </c>
      <c r="W312" s="81">
        <v>43512.41224537037</v>
      </c>
      <c r="X312" s="83" t="s">
        <v>1500</v>
      </c>
      <c r="Y312" s="79"/>
      <c r="Z312" s="79"/>
      <c r="AA312" s="85" t="s">
        <v>1865</v>
      </c>
      <c r="AB312" s="79"/>
      <c r="AC312" s="79" t="b">
        <v>0</v>
      </c>
      <c r="AD312" s="79">
        <v>0</v>
      </c>
      <c r="AE312" s="85" t="s">
        <v>1963</v>
      </c>
      <c r="AF312" s="79" t="b">
        <v>0</v>
      </c>
      <c r="AG312" s="79" t="s">
        <v>1973</v>
      </c>
      <c r="AH312" s="79"/>
      <c r="AI312" s="85" t="s">
        <v>1963</v>
      </c>
      <c r="AJ312" s="79" t="b">
        <v>0</v>
      </c>
      <c r="AK312" s="79">
        <v>3</v>
      </c>
      <c r="AL312" s="85" t="s">
        <v>1953</v>
      </c>
      <c r="AM312" s="79" t="s">
        <v>1999</v>
      </c>
      <c r="AN312" s="79" t="b">
        <v>0</v>
      </c>
      <c r="AO312" s="85" t="s">
        <v>1953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5</v>
      </c>
      <c r="BD312" s="48">
        <v>1</v>
      </c>
      <c r="BE312" s="49">
        <v>4.166666666666667</v>
      </c>
      <c r="BF312" s="48">
        <v>1</v>
      </c>
      <c r="BG312" s="49">
        <v>4.166666666666667</v>
      </c>
      <c r="BH312" s="48">
        <v>0</v>
      </c>
      <c r="BI312" s="49">
        <v>0</v>
      </c>
      <c r="BJ312" s="48">
        <v>22</v>
      </c>
      <c r="BK312" s="49">
        <v>91.66666666666667</v>
      </c>
      <c r="BL312" s="48">
        <v>24</v>
      </c>
    </row>
    <row r="313" spans="1:64" ht="15">
      <c r="A313" s="64" t="s">
        <v>449</v>
      </c>
      <c r="B313" s="64" t="s">
        <v>449</v>
      </c>
      <c r="C313" s="65" t="s">
        <v>5653</v>
      </c>
      <c r="D313" s="66">
        <v>7.666666666666667</v>
      </c>
      <c r="E313" s="67" t="s">
        <v>136</v>
      </c>
      <c r="F313" s="68">
        <v>19.666666666666664</v>
      </c>
      <c r="G313" s="65"/>
      <c r="H313" s="69"/>
      <c r="I313" s="70"/>
      <c r="J313" s="70"/>
      <c r="K313" s="34" t="s">
        <v>65</v>
      </c>
      <c r="L313" s="77">
        <v>313</v>
      </c>
      <c r="M313" s="77"/>
      <c r="N313" s="72"/>
      <c r="O313" s="79" t="s">
        <v>176</v>
      </c>
      <c r="P313" s="81">
        <v>43501.90565972222</v>
      </c>
      <c r="Q313" s="79" t="s">
        <v>672</v>
      </c>
      <c r="R313" s="79"/>
      <c r="S313" s="79"/>
      <c r="T313" s="79" t="s">
        <v>833</v>
      </c>
      <c r="U313" s="79"/>
      <c r="V313" s="83" t="s">
        <v>1197</v>
      </c>
      <c r="W313" s="81">
        <v>43501.90565972222</v>
      </c>
      <c r="X313" s="83" t="s">
        <v>1501</v>
      </c>
      <c r="Y313" s="79"/>
      <c r="Z313" s="79"/>
      <c r="AA313" s="85" t="s">
        <v>1866</v>
      </c>
      <c r="AB313" s="79"/>
      <c r="AC313" s="79" t="b">
        <v>0</v>
      </c>
      <c r="AD313" s="79">
        <v>30</v>
      </c>
      <c r="AE313" s="85" t="s">
        <v>1963</v>
      </c>
      <c r="AF313" s="79" t="b">
        <v>0</v>
      </c>
      <c r="AG313" s="79" t="s">
        <v>1973</v>
      </c>
      <c r="AH313" s="79"/>
      <c r="AI313" s="85" t="s">
        <v>1963</v>
      </c>
      <c r="AJ313" s="79" t="b">
        <v>0</v>
      </c>
      <c r="AK313" s="79">
        <v>12</v>
      </c>
      <c r="AL313" s="85" t="s">
        <v>1963</v>
      </c>
      <c r="AM313" s="79" t="s">
        <v>1999</v>
      </c>
      <c r="AN313" s="79" t="b">
        <v>0</v>
      </c>
      <c r="AO313" s="85" t="s">
        <v>1866</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7</v>
      </c>
      <c r="BC313" s="78" t="str">
        <f>REPLACE(INDEX(GroupVertices[Group],MATCH(Edges[[#This Row],[Vertex 2]],GroupVertices[Vertex],0)),1,1,"")</f>
        <v>7</v>
      </c>
      <c r="BD313" s="48">
        <v>2</v>
      </c>
      <c r="BE313" s="49">
        <v>4.444444444444445</v>
      </c>
      <c r="BF313" s="48">
        <v>2</v>
      </c>
      <c r="BG313" s="49">
        <v>4.444444444444445</v>
      </c>
      <c r="BH313" s="48">
        <v>0</v>
      </c>
      <c r="BI313" s="49">
        <v>0</v>
      </c>
      <c r="BJ313" s="48">
        <v>41</v>
      </c>
      <c r="BK313" s="49">
        <v>91.11111111111111</v>
      </c>
      <c r="BL313" s="48">
        <v>45</v>
      </c>
    </row>
    <row r="314" spans="1:64" ht="15">
      <c r="A314" s="64" t="s">
        <v>449</v>
      </c>
      <c r="B314" s="64" t="s">
        <v>449</v>
      </c>
      <c r="C314" s="65" t="s">
        <v>5653</v>
      </c>
      <c r="D314" s="66">
        <v>7.666666666666667</v>
      </c>
      <c r="E314" s="67" t="s">
        <v>136</v>
      </c>
      <c r="F314" s="68">
        <v>19.666666666666664</v>
      </c>
      <c r="G314" s="65"/>
      <c r="H314" s="69"/>
      <c r="I314" s="70"/>
      <c r="J314" s="70"/>
      <c r="K314" s="34" t="s">
        <v>65</v>
      </c>
      <c r="L314" s="77">
        <v>314</v>
      </c>
      <c r="M314" s="77"/>
      <c r="N314" s="72"/>
      <c r="O314" s="79" t="s">
        <v>176</v>
      </c>
      <c r="P314" s="81">
        <v>43511.87425925926</v>
      </c>
      <c r="Q314" s="79" t="s">
        <v>673</v>
      </c>
      <c r="R314" s="79"/>
      <c r="S314" s="79"/>
      <c r="T314" s="79" t="s">
        <v>833</v>
      </c>
      <c r="U314" s="79"/>
      <c r="V314" s="83" t="s">
        <v>1197</v>
      </c>
      <c r="W314" s="81">
        <v>43511.87425925926</v>
      </c>
      <c r="X314" s="83" t="s">
        <v>1502</v>
      </c>
      <c r="Y314" s="79"/>
      <c r="Z314" s="79"/>
      <c r="AA314" s="85" t="s">
        <v>1867</v>
      </c>
      <c r="AB314" s="79"/>
      <c r="AC314" s="79" t="b">
        <v>0</v>
      </c>
      <c r="AD314" s="79">
        <v>11</v>
      </c>
      <c r="AE314" s="85" t="s">
        <v>1963</v>
      </c>
      <c r="AF314" s="79" t="b">
        <v>0</v>
      </c>
      <c r="AG314" s="79" t="s">
        <v>1973</v>
      </c>
      <c r="AH314" s="79"/>
      <c r="AI314" s="85" t="s">
        <v>1963</v>
      </c>
      <c r="AJ314" s="79" t="b">
        <v>0</v>
      </c>
      <c r="AK314" s="79">
        <v>2</v>
      </c>
      <c r="AL314" s="85" t="s">
        <v>1963</v>
      </c>
      <c r="AM314" s="79" t="s">
        <v>1999</v>
      </c>
      <c r="AN314" s="79" t="b">
        <v>0</v>
      </c>
      <c r="AO314" s="85" t="s">
        <v>1867</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7</v>
      </c>
      <c r="BC314" s="78" t="str">
        <f>REPLACE(INDEX(GroupVertices[Group],MATCH(Edges[[#This Row],[Vertex 2]],GroupVertices[Vertex],0)),1,1,"")</f>
        <v>7</v>
      </c>
      <c r="BD314" s="48">
        <v>2</v>
      </c>
      <c r="BE314" s="49">
        <v>4</v>
      </c>
      <c r="BF314" s="48">
        <v>2</v>
      </c>
      <c r="BG314" s="49">
        <v>4</v>
      </c>
      <c r="BH314" s="48">
        <v>0</v>
      </c>
      <c r="BI314" s="49">
        <v>0</v>
      </c>
      <c r="BJ314" s="48">
        <v>46</v>
      </c>
      <c r="BK314" s="49">
        <v>92</v>
      </c>
      <c r="BL314" s="48">
        <v>50</v>
      </c>
    </row>
    <row r="315" spans="1:64" ht="15">
      <c r="A315" s="64" t="s">
        <v>449</v>
      </c>
      <c r="B315" s="64" t="s">
        <v>449</v>
      </c>
      <c r="C315" s="65" t="s">
        <v>5653</v>
      </c>
      <c r="D315" s="66">
        <v>7.666666666666667</v>
      </c>
      <c r="E315" s="67" t="s">
        <v>136</v>
      </c>
      <c r="F315" s="68">
        <v>19.666666666666664</v>
      </c>
      <c r="G315" s="65"/>
      <c r="H315" s="69"/>
      <c r="I315" s="70"/>
      <c r="J315" s="70"/>
      <c r="K315" s="34" t="s">
        <v>65</v>
      </c>
      <c r="L315" s="77">
        <v>315</v>
      </c>
      <c r="M315" s="77"/>
      <c r="N315" s="72"/>
      <c r="O315" s="79" t="s">
        <v>176</v>
      </c>
      <c r="P315" s="81">
        <v>43511.88528935185</v>
      </c>
      <c r="Q315" s="79" t="s">
        <v>674</v>
      </c>
      <c r="R315" s="79"/>
      <c r="S315" s="79"/>
      <c r="T315" s="79"/>
      <c r="U315" s="79"/>
      <c r="V315" s="83" t="s">
        <v>1197</v>
      </c>
      <c r="W315" s="81">
        <v>43511.88528935185</v>
      </c>
      <c r="X315" s="83" t="s">
        <v>1503</v>
      </c>
      <c r="Y315" s="79"/>
      <c r="Z315" s="79"/>
      <c r="AA315" s="85" t="s">
        <v>1868</v>
      </c>
      <c r="AB315" s="79"/>
      <c r="AC315" s="79" t="b">
        <v>0</v>
      </c>
      <c r="AD315" s="79">
        <v>0</v>
      </c>
      <c r="AE315" s="85" t="s">
        <v>1963</v>
      </c>
      <c r="AF315" s="79" t="b">
        <v>0</v>
      </c>
      <c r="AG315" s="79" t="s">
        <v>1973</v>
      </c>
      <c r="AH315" s="79"/>
      <c r="AI315" s="85" t="s">
        <v>1963</v>
      </c>
      <c r="AJ315" s="79" t="b">
        <v>0</v>
      </c>
      <c r="AK315" s="79">
        <v>20</v>
      </c>
      <c r="AL315" s="85" t="s">
        <v>1866</v>
      </c>
      <c r="AM315" s="79" t="s">
        <v>1999</v>
      </c>
      <c r="AN315" s="79" t="b">
        <v>0</v>
      </c>
      <c r="AO315" s="85" t="s">
        <v>1866</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7</v>
      </c>
      <c r="BC315" s="78" t="str">
        <f>REPLACE(INDEX(GroupVertices[Group],MATCH(Edges[[#This Row],[Vertex 2]],GroupVertices[Vertex],0)),1,1,"")</f>
        <v>7</v>
      </c>
      <c r="BD315" s="48">
        <v>1</v>
      </c>
      <c r="BE315" s="49">
        <v>4.545454545454546</v>
      </c>
      <c r="BF315" s="48">
        <v>2</v>
      </c>
      <c r="BG315" s="49">
        <v>9.090909090909092</v>
      </c>
      <c r="BH315" s="48">
        <v>0</v>
      </c>
      <c r="BI315" s="49">
        <v>0</v>
      </c>
      <c r="BJ315" s="48">
        <v>19</v>
      </c>
      <c r="BK315" s="49">
        <v>86.36363636363636</v>
      </c>
      <c r="BL315" s="48">
        <v>22</v>
      </c>
    </row>
    <row r="316" spans="1:64" ht="15">
      <c r="A316" s="64" t="s">
        <v>450</v>
      </c>
      <c r="B316" s="64" t="s">
        <v>449</v>
      </c>
      <c r="C316" s="65" t="s">
        <v>5651</v>
      </c>
      <c r="D316" s="66">
        <v>3</v>
      </c>
      <c r="E316" s="67" t="s">
        <v>132</v>
      </c>
      <c r="F316" s="68">
        <v>35</v>
      </c>
      <c r="G316" s="65"/>
      <c r="H316" s="69"/>
      <c r="I316" s="70"/>
      <c r="J316" s="70"/>
      <c r="K316" s="34" t="s">
        <v>65</v>
      </c>
      <c r="L316" s="77">
        <v>316</v>
      </c>
      <c r="M316" s="77"/>
      <c r="N316" s="72"/>
      <c r="O316" s="79" t="s">
        <v>544</v>
      </c>
      <c r="P316" s="81">
        <v>43512.428611111114</v>
      </c>
      <c r="Q316" s="79" t="s">
        <v>666</v>
      </c>
      <c r="R316" s="79"/>
      <c r="S316" s="79"/>
      <c r="T316" s="79"/>
      <c r="U316" s="79"/>
      <c r="V316" s="83" t="s">
        <v>1198</v>
      </c>
      <c r="W316" s="81">
        <v>43512.428611111114</v>
      </c>
      <c r="X316" s="83" t="s">
        <v>1504</v>
      </c>
      <c r="Y316" s="79"/>
      <c r="Z316" s="79"/>
      <c r="AA316" s="85" t="s">
        <v>1869</v>
      </c>
      <c r="AB316" s="79"/>
      <c r="AC316" s="79" t="b">
        <v>0</v>
      </c>
      <c r="AD316" s="79">
        <v>0</v>
      </c>
      <c r="AE316" s="85" t="s">
        <v>1963</v>
      </c>
      <c r="AF316" s="79" t="b">
        <v>0</v>
      </c>
      <c r="AG316" s="79" t="s">
        <v>1973</v>
      </c>
      <c r="AH316" s="79"/>
      <c r="AI316" s="85" t="s">
        <v>1963</v>
      </c>
      <c r="AJ316" s="79" t="b">
        <v>0</v>
      </c>
      <c r="AK316" s="79">
        <v>3</v>
      </c>
      <c r="AL316" s="85" t="s">
        <v>1867</v>
      </c>
      <c r="AM316" s="79" t="s">
        <v>1999</v>
      </c>
      <c r="AN316" s="79" t="b">
        <v>0</v>
      </c>
      <c r="AO316" s="85" t="s">
        <v>1867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7</v>
      </c>
      <c r="BC316" s="78" t="str">
        <f>REPLACE(INDEX(GroupVertices[Group],MATCH(Edges[[#This Row],[Vertex 2]],GroupVertices[Vertex],0)),1,1,"")</f>
        <v>7</v>
      </c>
      <c r="BD316" s="48">
        <v>0</v>
      </c>
      <c r="BE316" s="49">
        <v>0</v>
      </c>
      <c r="BF316" s="48">
        <v>0</v>
      </c>
      <c r="BG316" s="49">
        <v>0</v>
      </c>
      <c r="BH316" s="48">
        <v>0</v>
      </c>
      <c r="BI316" s="49">
        <v>0</v>
      </c>
      <c r="BJ316" s="48">
        <v>28</v>
      </c>
      <c r="BK316" s="49">
        <v>100</v>
      </c>
      <c r="BL316" s="48">
        <v>28</v>
      </c>
    </row>
    <row r="317" spans="1:64" ht="15">
      <c r="A317" s="64" t="s">
        <v>451</v>
      </c>
      <c r="B317" s="64" t="s">
        <v>506</v>
      </c>
      <c r="C317" s="65" t="s">
        <v>5651</v>
      </c>
      <c r="D317" s="66">
        <v>3</v>
      </c>
      <c r="E317" s="67" t="s">
        <v>132</v>
      </c>
      <c r="F317" s="68">
        <v>35</v>
      </c>
      <c r="G317" s="65"/>
      <c r="H317" s="69"/>
      <c r="I317" s="70"/>
      <c r="J317" s="70"/>
      <c r="K317" s="34" t="s">
        <v>65</v>
      </c>
      <c r="L317" s="77">
        <v>317</v>
      </c>
      <c r="M317" s="77"/>
      <c r="N317" s="72"/>
      <c r="O317" s="79" t="s">
        <v>544</v>
      </c>
      <c r="P317" s="81">
        <v>43508.81216435185</v>
      </c>
      <c r="Q317" s="79" t="s">
        <v>675</v>
      </c>
      <c r="R317" s="83" t="s">
        <v>769</v>
      </c>
      <c r="S317" s="79" t="s">
        <v>818</v>
      </c>
      <c r="T317" s="79" t="s">
        <v>873</v>
      </c>
      <c r="U317" s="83" t="s">
        <v>947</v>
      </c>
      <c r="V317" s="83" t="s">
        <v>947</v>
      </c>
      <c r="W317" s="81">
        <v>43508.81216435185</v>
      </c>
      <c r="X317" s="83" t="s">
        <v>1505</v>
      </c>
      <c r="Y317" s="79"/>
      <c r="Z317" s="79"/>
      <c r="AA317" s="85" t="s">
        <v>1870</v>
      </c>
      <c r="AB317" s="79"/>
      <c r="AC317" s="79" t="b">
        <v>0</v>
      </c>
      <c r="AD317" s="79">
        <v>1</v>
      </c>
      <c r="AE317" s="85" t="s">
        <v>1963</v>
      </c>
      <c r="AF317" s="79" t="b">
        <v>0</v>
      </c>
      <c r="AG317" s="79" t="s">
        <v>1973</v>
      </c>
      <c r="AH317" s="79"/>
      <c r="AI317" s="85" t="s">
        <v>1963</v>
      </c>
      <c r="AJ317" s="79" t="b">
        <v>0</v>
      </c>
      <c r="AK317" s="79">
        <v>0</v>
      </c>
      <c r="AL317" s="85" t="s">
        <v>1963</v>
      </c>
      <c r="AM317" s="79" t="s">
        <v>2001</v>
      </c>
      <c r="AN317" s="79" t="b">
        <v>0</v>
      </c>
      <c r="AO317" s="85" t="s">
        <v>1870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9</v>
      </c>
      <c r="BC317" s="78" t="str">
        <f>REPLACE(INDEX(GroupVertices[Group],MATCH(Edges[[#This Row],[Vertex 2]],GroupVertices[Vertex],0)),1,1,"")</f>
        <v>9</v>
      </c>
      <c r="BD317" s="48">
        <v>1</v>
      </c>
      <c r="BE317" s="49">
        <v>3.8461538461538463</v>
      </c>
      <c r="BF317" s="48">
        <v>0</v>
      </c>
      <c r="BG317" s="49">
        <v>0</v>
      </c>
      <c r="BH317" s="48">
        <v>0</v>
      </c>
      <c r="BI317" s="49">
        <v>0</v>
      </c>
      <c r="BJ317" s="48">
        <v>25</v>
      </c>
      <c r="BK317" s="49">
        <v>96.15384615384616</v>
      </c>
      <c r="BL317" s="48">
        <v>26</v>
      </c>
    </row>
    <row r="318" spans="1:64" ht="15">
      <c r="A318" s="64" t="s">
        <v>452</v>
      </c>
      <c r="B318" s="64" t="s">
        <v>506</v>
      </c>
      <c r="C318" s="65" t="s">
        <v>5651</v>
      </c>
      <c r="D318" s="66">
        <v>3</v>
      </c>
      <c r="E318" s="67" t="s">
        <v>132</v>
      </c>
      <c r="F318" s="68">
        <v>35</v>
      </c>
      <c r="G318" s="65"/>
      <c r="H318" s="69"/>
      <c r="I318" s="70"/>
      <c r="J318" s="70"/>
      <c r="K318" s="34" t="s">
        <v>65</v>
      </c>
      <c r="L318" s="77">
        <v>318</v>
      </c>
      <c r="M318" s="77"/>
      <c r="N318" s="72"/>
      <c r="O318" s="79" t="s">
        <v>544</v>
      </c>
      <c r="P318" s="81">
        <v>43509.96538194444</v>
      </c>
      <c r="Q318" s="79" t="s">
        <v>602</v>
      </c>
      <c r="R318" s="79"/>
      <c r="S318" s="79"/>
      <c r="T318" s="79" t="s">
        <v>873</v>
      </c>
      <c r="U318" s="79"/>
      <c r="V318" s="83" t="s">
        <v>999</v>
      </c>
      <c r="W318" s="81">
        <v>43509.96538194444</v>
      </c>
      <c r="X318" s="83" t="s">
        <v>1506</v>
      </c>
      <c r="Y318" s="79"/>
      <c r="Z318" s="79"/>
      <c r="AA318" s="85" t="s">
        <v>1871</v>
      </c>
      <c r="AB318" s="79"/>
      <c r="AC318" s="79" t="b">
        <v>0</v>
      </c>
      <c r="AD318" s="79">
        <v>0</v>
      </c>
      <c r="AE318" s="85" t="s">
        <v>1963</v>
      </c>
      <c r="AF318" s="79" t="b">
        <v>0</v>
      </c>
      <c r="AG318" s="79" t="s">
        <v>1973</v>
      </c>
      <c r="AH318" s="79"/>
      <c r="AI318" s="85" t="s">
        <v>1963</v>
      </c>
      <c r="AJ318" s="79" t="b">
        <v>0</v>
      </c>
      <c r="AK318" s="79">
        <v>4</v>
      </c>
      <c r="AL318" s="85" t="s">
        <v>1870</v>
      </c>
      <c r="AM318" s="79" t="s">
        <v>1999</v>
      </c>
      <c r="AN318" s="79" t="b">
        <v>0</v>
      </c>
      <c r="AO318" s="85" t="s">
        <v>1870</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9</v>
      </c>
      <c r="BC318" s="78" t="str">
        <f>REPLACE(INDEX(GroupVertices[Group],MATCH(Edges[[#This Row],[Vertex 2]],GroupVertices[Vertex],0)),1,1,"")</f>
        <v>9</v>
      </c>
      <c r="BD318" s="48"/>
      <c r="BE318" s="49"/>
      <c r="BF318" s="48"/>
      <c r="BG318" s="49"/>
      <c r="BH318" s="48"/>
      <c r="BI318" s="49"/>
      <c r="BJ318" s="48"/>
      <c r="BK318" s="49"/>
      <c r="BL318" s="48"/>
    </row>
    <row r="319" spans="1:64" ht="15">
      <c r="A319" s="64" t="s">
        <v>452</v>
      </c>
      <c r="B319" s="64" t="s">
        <v>451</v>
      </c>
      <c r="C319" s="65" t="s">
        <v>5651</v>
      </c>
      <c r="D319" s="66">
        <v>3</v>
      </c>
      <c r="E319" s="67" t="s">
        <v>132</v>
      </c>
      <c r="F319" s="68">
        <v>35</v>
      </c>
      <c r="G319" s="65"/>
      <c r="H319" s="69"/>
      <c r="I319" s="70"/>
      <c r="J319" s="70"/>
      <c r="K319" s="34" t="s">
        <v>65</v>
      </c>
      <c r="L319" s="77">
        <v>319</v>
      </c>
      <c r="M319" s="77"/>
      <c r="N319" s="72"/>
      <c r="O319" s="79" t="s">
        <v>544</v>
      </c>
      <c r="P319" s="81">
        <v>43509.96538194444</v>
      </c>
      <c r="Q319" s="79" t="s">
        <v>602</v>
      </c>
      <c r="R319" s="79"/>
      <c r="S319" s="79"/>
      <c r="T319" s="79" t="s">
        <v>873</v>
      </c>
      <c r="U319" s="79"/>
      <c r="V319" s="83" t="s">
        <v>999</v>
      </c>
      <c r="W319" s="81">
        <v>43509.96538194444</v>
      </c>
      <c r="X319" s="83" t="s">
        <v>1506</v>
      </c>
      <c r="Y319" s="79"/>
      <c r="Z319" s="79"/>
      <c r="AA319" s="85" t="s">
        <v>1871</v>
      </c>
      <c r="AB319" s="79"/>
      <c r="AC319" s="79" t="b">
        <v>0</v>
      </c>
      <c r="AD319" s="79">
        <v>0</v>
      </c>
      <c r="AE319" s="85" t="s">
        <v>1963</v>
      </c>
      <c r="AF319" s="79" t="b">
        <v>0</v>
      </c>
      <c r="AG319" s="79" t="s">
        <v>1973</v>
      </c>
      <c r="AH319" s="79"/>
      <c r="AI319" s="85" t="s">
        <v>1963</v>
      </c>
      <c r="AJ319" s="79" t="b">
        <v>0</v>
      </c>
      <c r="AK319" s="79">
        <v>4</v>
      </c>
      <c r="AL319" s="85" t="s">
        <v>1870</v>
      </c>
      <c r="AM319" s="79" t="s">
        <v>1999</v>
      </c>
      <c r="AN319" s="79" t="b">
        <v>0</v>
      </c>
      <c r="AO319" s="85" t="s">
        <v>1870</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9</v>
      </c>
      <c r="BC319" s="78" t="str">
        <f>REPLACE(INDEX(GroupVertices[Group],MATCH(Edges[[#This Row],[Vertex 2]],GroupVertices[Vertex],0)),1,1,"")</f>
        <v>9</v>
      </c>
      <c r="BD319" s="48">
        <v>0</v>
      </c>
      <c r="BE319" s="49">
        <v>0</v>
      </c>
      <c r="BF319" s="48">
        <v>0</v>
      </c>
      <c r="BG319" s="49">
        <v>0</v>
      </c>
      <c r="BH319" s="48">
        <v>0</v>
      </c>
      <c r="BI319" s="49">
        <v>0</v>
      </c>
      <c r="BJ319" s="48">
        <v>18</v>
      </c>
      <c r="BK319" s="49">
        <v>100</v>
      </c>
      <c r="BL319" s="48">
        <v>18</v>
      </c>
    </row>
    <row r="320" spans="1:64" ht="15">
      <c r="A320" s="64" t="s">
        <v>452</v>
      </c>
      <c r="B320" s="64" t="s">
        <v>487</v>
      </c>
      <c r="C320" s="65" t="s">
        <v>5651</v>
      </c>
      <c r="D320" s="66">
        <v>3</v>
      </c>
      <c r="E320" s="67" t="s">
        <v>132</v>
      </c>
      <c r="F320" s="68">
        <v>35</v>
      </c>
      <c r="G320" s="65"/>
      <c r="H320" s="69"/>
      <c r="I320" s="70"/>
      <c r="J320" s="70"/>
      <c r="K320" s="34" t="s">
        <v>65</v>
      </c>
      <c r="L320" s="77">
        <v>320</v>
      </c>
      <c r="M320" s="77"/>
      <c r="N320" s="72"/>
      <c r="O320" s="79" t="s">
        <v>544</v>
      </c>
      <c r="P320" s="81">
        <v>43512.44006944444</v>
      </c>
      <c r="Q320" s="79" t="s">
        <v>676</v>
      </c>
      <c r="R320" s="79"/>
      <c r="S320" s="79"/>
      <c r="T320" s="79" t="s">
        <v>897</v>
      </c>
      <c r="U320" s="79"/>
      <c r="V320" s="83" t="s">
        <v>999</v>
      </c>
      <c r="W320" s="81">
        <v>43512.44006944444</v>
      </c>
      <c r="X320" s="83" t="s">
        <v>1507</v>
      </c>
      <c r="Y320" s="79"/>
      <c r="Z320" s="79"/>
      <c r="AA320" s="85" t="s">
        <v>1872</v>
      </c>
      <c r="AB320" s="79"/>
      <c r="AC320" s="79" t="b">
        <v>0</v>
      </c>
      <c r="AD320" s="79">
        <v>0</v>
      </c>
      <c r="AE320" s="85" t="s">
        <v>1963</v>
      </c>
      <c r="AF320" s="79" t="b">
        <v>0</v>
      </c>
      <c r="AG320" s="79" t="s">
        <v>1973</v>
      </c>
      <c r="AH320" s="79"/>
      <c r="AI320" s="85" t="s">
        <v>1963</v>
      </c>
      <c r="AJ320" s="79" t="b">
        <v>0</v>
      </c>
      <c r="AK320" s="79">
        <v>3</v>
      </c>
      <c r="AL320" s="85" t="s">
        <v>1958</v>
      </c>
      <c r="AM320" s="79" t="s">
        <v>1999</v>
      </c>
      <c r="AN320" s="79" t="b">
        <v>0</v>
      </c>
      <c r="AO320" s="85" t="s">
        <v>1958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9</v>
      </c>
      <c r="BC320" s="78" t="str">
        <f>REPLACE(INDEX(GroupVertices[Group],MATCH(Edges[[#This Row],[Vertex 2]],GroupVertices[Vertex],0)),1,1,"")</f>
        <v>5</v>
      </c>
      <c r="BD320" s="48">
        <v>2</v>
      </c>
      <c r="BE320" s="49">
        <v>8.695652173913043</v>
      </c>
      <c r="BF320" s="48">
        <v>0</v>
      </c>
      <c r="BG320" s="49">
        <v>0</v>
      </c>
      <c r="BH320" s="48">
        <v>0</v>
      </c>
      <c r="BI320" s="49">
        <v>0</v>
      </c>
      <c r="BJ320" s="48">
        <v>21</v>
      </c>
      <c r="BK320" s="49">
        <v>91.30434782608695</v>
      </c>
      <c r="BL320" s="48">
        <v>23</v>
      </c>
    </row>
    <row r="321" spans="1:64" ht="15">
      <c r="A321" s="64" t="s">
        <v>296</v>
      </c>
      <c r="B321" s="64" t="s">
        <v>487</v>
      </c>
      <c r="C321" s="65" t="s">
        <v>5651</v>
      </c>
      <c r="D321" s="66">
        <v>3</v>
      </c>
      <c r="E321" s="67" t="s">
        <v>132</v>
      </c>
      <c r="F321" s="68">
        <v>35</v>
      </c>
      <c r="G321" s="65"/>
      <c r="H321" s="69"/>
      <c r="I321" s="70"/>
      <c r="J321" s="70"/>
      <c r="K321" s="34" t="s">
        <v>65</v>
      </c>
      <c r="L321" s="77">
        <v>321</v>
      </c>
      <c r="M321" s="77"/>
      <c r="N321" s="72"/>
      <c r="O321" s="79" t="s">
        <v>544</v>
      </c>
      <c r="P321" s="81">
        <v>43503.84568287037</v>
      </c>
      <c r="Q321" s="79" t="s">
        <v>565</v>
      </c>
      <c r="R321" s="83" t="s">
        <v>751</v>
      </c>
      <c r="S321" s="79" t="s">
        <v>810</v>
      </c>
      <c r="T321" s="79" t="s">
        <v>844</v>
      </c>
      <c r="U321" s="83" t="s">
        <v>928</v>
      </c>
      <c r="V321" s="83" t="s">
        <v>928</v>
      </c>
      <c r="W321" s="81">
        <v>43503.84568287037</v>
      </c>
      <c r="X321" s="83" t="s">
        <v>1315</v>
      </c>
      <c r="Y321" s="79"/>
      <c r="Z321" s="79"/>
      <c r="AA321" s="85" t="s">
        <v>1680</v>
      </c>
      <c r="AB321" s="79"/>
      <c r="AC321" s="79" t="b">
        <v>0</v>
      </c>
      <c r="AD321" s="79">
        <v>0</v>
      </c>
      <c r="AE321" s="85" t="s">
        <v>1963</v>
      </c>
      <c r="AF321" s="79" t="b">
        <v>0</v>
      </c>
      <c r="AG321" s="79" t="s">
        <v>1973</v>
      </c>
      <c r="AH321" s="79"/>
      <c r="AI321" s="85" t="s">
        <v>1963</v>
      </c>
      <c r="AJ321" s="79" t="b">
        <v>0</v>
      </c>
      <c r="AK321" s="79">
        <v>2</v>
      </c>
      <c r="AL321" s="85" t="s">
        <v>1963</v>
      </c>
      <c r="AM321" s="79" t="s">
        <v>2001</v>
      </c>
      <c r="AN321" s="79" t="b">
        <v>0</v>
      </c>
      <c r="AO321" s="85" t="s">
        <v>1680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10</v>
      </c>
      <c r="BC321" s="78" t="str">
        <f>REPLACE(INDEX(GroupVertices[Group],MATCH(Edges[[#This Row],[Vertex 2]],GroupVertices[Vertex],0)),1,1,"")</f>
        <v>5</v>
      </c>
      <c r="BD321" s="48"/>
      <c r="BE321" s="49"/>
      <c r="BF321" s="48"/>
      <c r="BG321" s="49"/>
      <c r="BH321" s="48"/>
      <c r="BI321" s="49"/>
      <c r="BJ321" s="48"/>
      <c r="BK321" s="49"/>
      <c r="BL321" s="48"/>
    </row>
    <row r="322" spans="1:64" ht="15">
      <c r="A322" s="64" t="s">
        <v>453</v>
      </c>
      <c r="B322" s="64" t="s">
        <v>296</v>
      </c>
      <c r="C322" s="65" t="s">
        <v>5651</v>
      </c>
      <c r="D322" s="66">
        <v>3</v>
      </c>
      <c r="E322" s="67" t="s">
        <v>132</v>
      </c>
      <c r="F322" s="68">
        <v>35</v>
      </c>
      <c r="G322" s="65"/>
      <c r="H322" s="69"/>
      <c r="I322" s="70"/>
      <c r="J322" s="70"/>
      <c r="K322" s="34" t="s">
        <v>65</v>
      </c>
      <c r="L322" s="77">
        <v>322</v>
      </c>
      <c r="M322" s="77"/>
      <c r="N322" s="72"/>
      <c r="O322" s="79" t="s">
        <v>544</v>
      </c>
      <c r="P322" s="81">
        <v>43504.014074074075</v>
      </c>
      <c r="Q322" s="79" t="s">
        <v>567</v>
      </c>
      <c r="R322" s="79"/>
      <c r="S322" s="79"/>
      <c r="T322" s="79" t="s">
        <v>844</v>
      </c>
      <c r="U322" s="79"/>
      <c r="V322" s="83" t="s">
        <v>1199</v>
      </c>
      <c r="W322" s="81">
        <v>43504.014074074075</v>
      </c>
      <c r="X322" s="83" t="s">
        <v>1508</v>
      </c>
      <c r="Y322" s="79"/>
      <c r="Z322" s="79"/>
      <c r="AA322" s="85" t="s">
        <v>1873</v>
      </c>
      <c r="AB322" s="79"/>
      <c r="AC322" s="79" t="b">
        <v>0</v>
      </c>
      <c r="AD322" s="79">
        <v>0</v>
      </c>
      <c r="AE322" s="85" t="s">
        <v>1963</v>
      </c>
      <c r="AF322" s="79" t="b">
        <v>0</v>
      </c>
      <c r="AG322" s="79" t="s">
        <v>1973</v>
      </c>
      <c r="AH322" s="79"/>
      <c r="AI322" s="85" t="s">
        <v>1963</v>
      </c>
      <c r="AJ322" s="79" t="b">
        <v>0</v>
      </c>
      <c r="AK322" s="79">
        <v>2</v>
      </c>
      <c r="AL322" s="85" t="s">
        <v>1680</v>
      </c>
      <c r="AM322" s="79" t="s">
        <v>2020</v>
      </c>
      <c r="AN322" s="79" t="b">
        <v>0</v>
      </c>
      <c r="AO322" s="85" t="s">
        <v>1680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9</v>
      </c>
      <c r="BC322" s="78" t="str">
        <f>REPLACE(INDEX(GroupVertices[Group],MATCH(Edges[[#This Row],[Vertex 2]],GroupVertices[Vertex],0)),1,1,"")</f>
        <v>10</v>
      </c>
      <c r="BD322" s="48">
        <v>0</v>
      </c>
      <c r="BE322" s="49">
        <v>0</v>
      </c>
      <c r="BF322" s="48">
        <v>0</v>
      </c>
      <c r="BG322" s="49">
        <v>0</v>
      </c>
      <c r="BH322" s="48">
        <v>0</v>
      </c>
      <c r="BI322" s="49">
        <v>0</v>
      </c>
      <c r="BJ322" s="48">
        <v>16</v>
      </c>
      <c r="BK322" s="49">
        <v>100</v>
      </c>
      <c r="BL322" s="48">
        <v>16</v>
      </c>
    </row>
    <row r="323" spans="1:64" ht="15">
      <c r="A323" s="64" t="s">
        <v>454</v>
      </c>
      <c r="B323" s="64" t="s">
        <v>454</v>
      </c>
      <c r="C323" s="65" t="s">
        <v>5651</v>
      </c>
      <c r="D323" s="66">
        <v>3</v>
      </c>
      <c r="E323" s="67" t="s">
        <v>132</v>
      </c>
      <c r="F323" s="68">
        <v>35</v>
      </c>
      <c r="G323" s="65"/>
      <c r="H323" s="69"/>
      <c r="I323" s="70"/>
      <c r="J323" s="70"/>
      <c r="K323" s="34" t="s">
        <v>65</v>
      </c>
      <c r="L323" s="77">
        <v>323</v>
      </c>
      <c r="M323" s="77"/>
      <c r="N323" s="72"/>
      <c r="O323" s="79" t="s">
        <v>176</v>
      </c>
      <c r="P323" s="81">
        <v>43508.739907407406</v>
      </c>
      <c r="Q323" s="79" t="s">
        <v>677</v>
      </c>
      <c r="R323" s="83" t="s">
        <v>781</v>
      </c>
      <c r="S323" s="79" t="s">
        <v>812</v>
      </c>
      <c r="T323" s="79" t="s">
        <v>898</v>
      </c>
      <c r="U323" s="79"/>
      <c r="V323" s="83" t="s">
        <v>1200</v>
      </c>
      <c r="W323" s="81">
        <v>43508.739907407406</v>
      </c>
      <c r="X323" s="83" t="s">
        <v>1509</v>
      </c>
      <c r="Y323" s="79"/>
      <c r="Z323" s="79"/>
      <c r="AA323" s="85" t="s">
        <v>1874</v>
      </c>
      <c r="AB323" s="79"/>
      <c r="AC323" s="79" t="b">
        <v>0</v>
      </c>
      <c r="AD323" s="79">
        <v>2</v>
      </c>
      <c r="AE323" s="85" t="s">
        <v>1963</v>
      </c>
      <c r="AF323" s="79" t="b">
        <v>0</v>
      </c>
      <c r="AG323" s="79" t="s">
        <v>1973</v>
      </c>
      <c r="AH323" s="79"/>
      <c r="AI323" s="85" t="s">
        <v>1963</v>
      </c>
      <c r="AJ323" s="79" t="b">
        <v>0</v>
      </c>
      <c r="AK323" s="79">
        <v>4</v>
      </c>
      <c r="AL323" s="85" t="s">
        <v>1963</v>
      </c>
      <c r="AM323" s="79" t="s">
        <v>2007</v>
      </c>
      <c r="AN323" s="79" t="b">
        <v>0</v>
      </c>
      <c r="AO323" s="85" t="s">
        <v>1874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9</v>
      </c>
      <c r="BC323" s="78" t="str">
        <f>REPLACE(INDEX(GroupVertices[Group],MATCH(Edges[[#This Row],[Vertex 2]],GroupVertices[Vertex],0)),1,1,"")</f>
        <v>9</v>
      </c>
      <c r="BD323" s="48">
        <v>1</v>
      </c>
      <c r="BE323" s="49">
        <v>3.0303030303030303</v>
      </c>
      <c r="BF323" s="48">
        <v>0</v>
      </c>
      <c r="BG323" s="49">
        <v>0</v>
      </c>
      <c r="BH323" s="48">
        <v>0</v>
      </c>
      <c r="BI323" s="49">
        <v>0</v>
      </c>
      <c r="BJ323" s="48">
        <v>32</v>
      </c>
      <c r="BK323" s="49">
        <v>96.96969696969697</v>
      </c>
      <c r="BL323" s="48">
        <v>33</v>
      </c>
    </row>
    <row r="324" spans="1:64" ht="15">
      <c r="A324" s="64" t="s">
        <v>453</v>
      </c>
      <c r="B324" s="64" t="s">
        <v>454</v>
      </c>
      <c r="C324" s="65" t="s">
        <v>5651</v>
      </c>
      <c r="D324" s="66">
        <v>3</v>
      </c>
      <c r="E324" s="67" t="s">
        <v>132</v>
      </c>
      <c r="F324" s="68">
        <v>35</v>
      </c>
      <c r="G324" s="65"/>
      <c r="H324" s="69"/>
      <c r="I324" s="70"/>
      <c r="J324" s="70"/>
      <c r="K324" s="34" t="s">
        <v>65</v>
      </c>
      <c r="L324" s="77">
        <v>324</v>
      </c>
      <c r="M324" s="77"/>
      <c r="N324" s="72"/>
      <c r="O324" s="79" t="s">
        <v>544</v>
      </c>
      <c r="P324" s="81">
        <v>43509.45613425926</v>
      </c>
      <c r="Q324" s="79" t="s">
        <v>595</v>
      </c>
      <c r="R324" s="79"/>
      <c r="S324" s="79"/>
      <c r="T324" s="79" t="s">
        <v>866</v>
      </c>
      <c r="U324" s="79"/>
      <c r="V324" s="83" t="s">
        <v>1199</v>
      </c>
      <c r="W324" s="81">
        <v>43509.45613425926</v>
      </c>
      <c r="X324" s="83" t="s">
        <v>1510</v>
      </c>
      <c r="Y324" s="79"/>
      <c r="Z324" s="79"/>
      <c r="AA324" s="85" t="s">
        <v>1875</v>
      </c>
      <c r="AB324" s="79"/>
      <c r="AC324" s="79" t="b">
        <v>0</v>
      </c>
      <c r="AD324" s="79">
        <v>0</v>
      </c>
      <c r="AE324" s="85" t="s">
        <v>1963</v>
      </c>
      <c r="AF324" s="79" t="b">
        <v>0</v>
      </c>
      <c r="AG324" s="79" t="s">
        <v>1973</v>
      </c>
      <c r="AH324" s="79"/>
      <c r="AI324" s="85" t="s">
        <v>1963</v>
      </c>
      <c r="AJ324" s="79" t="b">
        <v>0</v>
      </c>
      <c r="AK324" s="79">
        <v>6</v>
      </c>
      <c r="AL324" s="85" t="s">
        <v>1874</v>
      </c>
      <c r="AM324" s="79" t="s">
        <v>2020</v>
      </c>
      <c r="AN324" s="79" t="b">
        <v>0</v>
      </c>
      <c r="AO324" s="85" t="s">
        <v>1874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9</v>
      </c>
      <c r="BC324" s="78" t="str">
        <f>REPLACE(INDEX(GroupVertices[Group],MATCH(Edges[[#This Row],[Vertex 2]],GroupVertices[Vertex],0)),1,1,"")</f>
        <v>9</v>
      </c>
      <c r="BD324" s="48">
        <v>0</v>
      </c>
      <c r="BE324" s="49">
        <v>0</v>
      </c>
      <c r="BF324" s="48">
        <v>0</v>
      </c>
      <c r="BG324" s="49">
        <v>0</v>
      </c>
      <c r="BH324" s="48">
        <v>0</v>
      </c>
      <c r="BI324" s="49">
        <v>0</v>
      </c>
      <c r="BJ324" s="48">
        <v>22</v>
      </c>
      <c r="BK324" s="49">
        <v>100</v>
      </c>
      <c r="BL324" s="48">
        <v>22</v>
      </c>
    </row>
    <row r="325" spans="1:64" ht="15">
      <c r="A325" s="64" t="s">
        <v>453</v>
      </c>
      <c r="B325" s="64" t="s">
        <v>487</v>
      </c>
      <c r="C325" s="65" t="s">
        <v>5651</v>
      </c>
      <c r="D325" s="66">
        <v>3</v>
      </c>
      <c r="E325" s="67" t="s">
        <v>132</v>
      </c>
      <c r="F325" s="68">
        <v>35</v>
      </c>
      <c r="G325" s="65"/>
      <c r="H325" s="69"/>
      <c r="I325" s="70"/>
      <c r="J325" s="70"/>
      <c r="K325" s="34" t="s">
        <v>65</v>
      </c>
      <c r="L325" s="77">
        <v>325</v>
      </c>
      <c r="M325" s="77"/>
      <c r="N325" s="72"/>
      <c r="O325" s="79" t="s">
        <v>544</v>
      </c>
      <c r="P325" s="81">
        <v>43512.44063657407</v>
      </c>
      <c r="Q325" s="79" t="s">
        <v>676</v>
      </c>
      <c r="R325" s="79"/>
      <c r="S325" s="79"/>
      <c r="T325" s="79" t="s">
        <v>897</v>
      </c>
      <c r="U325" s="79"/>
      <c r="V325" s="83" t="s">
        <v>1199</v>
      </c>
      <c r="W325" s="81">
        <v>43512.44063657407</v>
      </c>
      <c r="X325" s="83" t="s">
        <v>1511</v>
      </c>
      <c r="Y325" s="79"/>
      <c r="Z325" s="79"/>
      <c r="AA325" s="85" t="s">
        <v>1876</v>
      </c>
      <c r="AB325" s="79"/>
      <c r="AC325" s="79" t="b">
        <v>0</v>
      </c>
      <c r="AD325" s="79">
        <v>0</v>
      </c>
      <c r="AE325" s="85" t="s">
        <v>1963</v>
      </c>
      <c r="AF325" s="79" t="b">
        <v>0</v>
      </c>
      <c r="AG325" s="79" t="s">
        <v>1973</v>
      </c>
      <c r="AH325" s="79"/>
      <c r="AI325" s="85" t="s">
        <v>1963</v>
      </c>
      <c r="AJ325" s="79" t="b">
        <v>0</v>
      </c>
      <c r="AK325" s="79">
        <v>3</v>
      </c>
      <c r="AL325" s="85" t="s">
        <v>1958</v>
      </c>
      <c r="AM325" s="79" t="s">
        <v>2020</v>
      </c>
      <c r="AN325" s="79" t="b">
        <v>0</v>
      </c>
      <c r="AO325" s="85" t="s">
        <v>1958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9</v>
      </c>
      <c r="BC325" s="78" t="str">
        <f>REPLACE(INDEX(GroupVertices[Group],MATCH(Edges[[#This Row],[Vertex 2]],GroupVertices[Vertex],0)),1,1,"")</f>
        <v>5</v>
      </c>
      <c r="BD325" s="48">
        <v>2</v>
      </c>
      <c r="BE325" s="49">
        <v>8.695652173913043</v>
      </c>
      <c r="BF325" s="48">
        <v>0</v>
      </c>
      <c r="BG325" s="49">
        <v>0</v>
      </c>
      <c r="BH325" s="48">
        <v>0</v>
      </c>
      <c r="BI325" s="49">
        <v>0</v>
      </c>
      <c r="BJ325" s="48">
        <v>21</v>
      </c>
      <c r="BK325" s="49">
        <v>91.30434782608695</v>
      </c>
      <c r="BL325" s="48">
        <v>23</v>
      </c>
    </row>
    <row r="326" spans="1:64" ht="15">
      <c r="A326" s="64" t="s">
        <v>455</v>
      </c>
      <c r="B326" s="64" t="s">
        <v>455</v>
      </c>
      <c r="C326" s="65" t="s">
        <v>5651</v>
      </c>
      <c r="D326" s="66">
        <v>3</v>
      </c>
      <c r="E326" s="67" t="s">
        <v>132</v>
      </c>
      <c r="F326" s="68">
        <v>35</v>
      </c>
      <c r="G326" s="65"/>
      <c r="H326" s="69"/>
      <c r="I326" s="70"/>
      <c r="J326" s="70"/>
      <c r="K326" s="34" t="s">
        <v>65</v>
      </c>
      <c r="L326" s="77">
        <v>326</v>
      </c>
      <c r="M326" s="77"/>
      <c r="N326" s="72"/>
      <c r="O326" s="79" t="s">
        <v>176</v>
      </c>
      <c r="P326" s="81">
        <v>42633.073645833334</v>
      </c>
      <c r="Q326" s="79" t="s">
        <v>678</v>
      </c>
      <c r="R326" s="79"/>
      <c r="S326" s="79"/>
      <c r="T326" s="79" t="s">
        <v>899</v>
      </c>
      <c r="U326" s="83" t="s">
        <v>948</v>
      </c>
      <c r="V326" s="83" t="s">
        <v>948</v>
      </c>
      <c r="W326" s="81">
        <v>42633.073645833334</v>
      </c>
      <c r="X326" s="83" t="s">
        <v>1512</v>
      </c>
      <c r="Y326" s="79"/>
      <c r="Z326" s="79"/>
      <c r="AA326" s="85" t="s">
        <v>1877</v>
      </c>
      <c r="AB326" s="79"/>
      <c r="AC326" s="79" t="b">
        <v>0</v>
      </c>
      <c r="AD326" s="79">
        <v>150</v>
      </c>
      <c r="AE326" s="85" t="s">
        <v>1963</v>
      </c>
      <c r="AF326" s="79" t="b">
        <v>0</v>
      </c>
      <c r="AG326" s="79" t="s">
        <v>1973</v>
      </c>
      <c r="AH326" s="79"/>
      <c r="AI326" s="85" t="s">
        <v>1963</v>
      </c>
      <c r="AJ326" s="79" t="b">
        <v>0</v>
      </c>
      <c r="AK326" s="79">
        <v>146</v>
      </c>
      <c r="AL326" s="85" t="s">
        <v>1963</v>
      </c>
      <c r="AM326" s="79" t="s">
        <v>2001</v>
      </c>
      <c r="AN326" s="79" t="b">
        <v>0</v>
      </c>
      <c r="AO326" s="85" t="s">
        <v>1877</v>
      </c>
      <c r="AP326" s="79" t="s">
        <v>2024</v>
      </c>
      <c r="AQ326" s="79">
        <v>0</v>
      </c>
      <c r="AR326" s="79">
        <v>0</v>
      </c>
      <c r="AS326" s="79"/>
      <c r="AT326" s="79"/>
      <c r="AU326" s="79"/>
      <c r="AV326" s="79"/>
      <c r="AW326" s="79"/>
      <c r="AX326" s="79"/>
      <c r="AY326" s="79"/>
      <c r="AZ326" s="79"/>
      <c r="BA326">
        <v>1</v>
      </c>
      <c r="BB326" s="78" t="str">
        <f>REPLACE(INDEX(GroupVertices[Group],MATCH(Edges[[#This Row],[Vertex 1]],GroupVertices[Vertex],0)),1,1,"")</f>
        <v>20</v>
      </c>
      <c r="BC326" s="78" t="str">
        <f>REPLACE(INDEX(GroupVertices[Group],MATCH(Edges[[#This Row],[Vertex 2]],GroupVertices[Vertex],0)),1,1,"")</f>
        <v>20</v>
      </c>
      <c r="BD326" s="48">
        <v>0</v>
      </c>
      <c r="BE326" s="49">
        <v>0</v>
      </c>
      <c r="BF326" s="48">
        <v>0</v>
      </c>
      <c r="BG326" s="49">
        <v>0</v>
      </c>
      <c r="BH326" s="48">
        <v>0</v>
      </c>
      <c r="BI326" s="49">
        <v>0</v>
      </c>
      <c r="BJ326" s="48">
        <v>20</v>
      </c>
      <c r="BK326" s="49">
        <v>100</v>
      </c>
      <c r="BL326" s="48">
        <v>20</v>
      </c>
    </row>
    <row r="327" spans="1:64" ht="15">
      <c r="A327" s="64" t="s">
        <v>456</v>
      </c>
      <c r="B327" s="64" t="s">
        <v>455</v>
      </c>
      <c r="C327" s="65" t="s">
        <v>5651</v>
      </c>
      <c r="D327" s="66">
        <v>3</v>
      </c>
      <c r="E327" s="67" t="s">
        <v>132</v>
      </c>
      <c r="F327" s="68">
        <v>35</v>
      </c>
      <c r="G327" s="65"/>
      <c r="H327" s="69"/>
      <c r="I327" s="70"/>
      <c r="J327" s="70"/>
      <c r="K327" s="34" t="s">
        <v>65</v>
      </c>
      <c r="L327" s="77">
        <v>327</v>
      </c>
      <c r="M327" s="77"/>
      <c r="N327" s="72"/>
      <c r="O327" s="79" t="s">
        <v>544</v>
      </c>
      <c r="P327" s="81">
        <v>43512.544953703706</v>
      </c>
      <c r="Q327" s="79" t="s">
        <v>670</v>
      </c>
      <c r="R327" s="79"/>
      <c r="S327" s="79"/>
      <c r="T327" s="79" t="s">
        <v>896</v>
      </c>
      <c r="U327" s="79"/>
      <c r="V327" s="83" t="s">
        <v>1201</v>
      </c>
      <c r="W327" s="81">
        <v>43512.544953703706</v>
      </c>
      <c r="X327" s="83" t="s">
        <v>1513</v>
      </c>
      <c r="Y327" s="79"/>
      <c r="Z327" s="79"/>
      <c r="AA327" s="85" t="s">
        <v>1878</v>
      </c>
      <c r="AB327" s="79"/>
      <c r="AC327" s="79" t="b">
        <v>0</v>
      </c>
      <c r="AD327" s="79">
        <v>0</v>
      </c>
      <c r="AE327" s="85" t="s">
        <v>1963</v>
      </c>
      <c r="AF327" s="79" t="b">
        <v>0</v>
      </c>
      <c r="AG327" s="79" t="s">
        <v>1973</v>
      </c>
      <c r="AH327" s="79"/>
      <c r="AI327" s="85" t="s">
        <v>1963</v>
      </c>
      <c r="AJ327" s="79" t="b">
        <v>0</v>
      </c>
      <c r="AK327" s="79">
        <v>146</v>
      </c>
      <c r="AL327" s="85" t="s">
        <v>1877</v>
      </c>
      <c r="AM327" s="79" t="s">
        <v>2021</v>
      </c>
      <c r="AN327" s="79" t="b">
        <v>0</v>
      </c>
      <c r="AO327" s="85" t="s">
        <v>1877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20</v>
      </c>
      <c r="BC327" s="78" t="str">
        <f>REPLACE(INDEX(GroupVertices[Group],MATCH(Edges[[#This Row],[Vertex 2]],GroupVertices[Vertex],0)),1,1,"")</f>
        <v>20</v>
      </c>
      <c r="BD327" s="48">
        <v>0</v>
      </c>
      <c r="BE327" s="49">
        <v>0</v>
      </c>
      <c r="BF327" s="48">
        <v>0</v>
      </c>
      <c r="BG327" s="49">
        <v>0</v>
      </c>
      <c r="BH327" s="48">
        <v>0</v>
      </c>
      <c r="BI327" s="49">
        <v>0</v>
      </c>
      <c r="BJ327" s="48">
        <v>21</v>
      </c>
      <c r="BK327" s="49">
        <v>100</v>
      </c>
      <c r="BL327" s="48">
        <v>21</v>
      </c>
    </row>
    <row r="328" spans="1:64" ht="15">
      <c r="A328" s="64" t="s">
        <v>457</v>
      </c>
      <c r="B328" s="64" t="s">
        <v>490</v>
      </c>
      <c r="C328" s="65" t="s">
        <v>5651</v>
      </c>
      <c r="D328" s="66">
        <v>3</v>
      </c>
      <c r="E328" s="67" t="s">
        <v>132</v>
      </c>
      <c r="F328" s="68">
        <v>35</v>
      </c>
      <c r="G328" s="65"/>
      <c r="H328" s="69"/>
      <c r="I328" s="70"/>
      <c r="J328" s="70"/>
      <c r="K328" s="34" t="s">
        <v>65</v>
      </c>
      <c r="L328" s="77">
        <v>328</v>
      </c>
      <c r="M328" s="77"/>
      <c r="N328" s="72"/>
      <c r="O328" s="79" t="s">
        <v>544</v>
      </c>
      <c r="P328" s="81">
        <v>43501.561736111114</v>
      </c>
      <c r="Q328" s="79" t="s">
        <v>679</v>
      </c>
      <c r="R328" s="83" t="s">
        <v>782</v>
      </c>
      <c r="S328" s="79" t="s">
        <v>824</v>
      </c>
      <c r="T328" s="79" t="s">
        <v>867</v>
      </c>
      <c r="U328" s="79"/>
      <c r="V328" s="83" t="s">
        <v>1202</v>
      </c>
      <c r="W328" s="81">
        <v>43501.561736111114</v>
      </c>
      <c r="X328" s="83" t="s">
        <v>1514</v>
      </c>
      <c r="Y328" s="79"/>
      <c r="Z328" s="79"/>
      <c r="AA328" s="85" t="s">
        <v>1879</v>
      </c>
      <c r="AB328" s="79"/>
      <c r="AC328" s="79" t="b">
        <v>0</v>
      </c>
      <c r="AD328" s="79">
        <v>9</v>
      </c>
      <c r="AE328" s="85" t="s">
        <v>1963</v>
      </c>
      <c r="AF328" s="79" t="b">
        <v>0</v>
      </c>
      <c r="AG328" s="79" t="s">
        <v>1973</v>
      </c>
      <c r="AH328" s="79"/>
      <c r="AI328" s="85" t="s">
        <v>1963</v>
      </c>
      <c r="AJ328" s="79" t="b">
        <v>0</v>
      </c>
      <c r="AK328" s="79">
        <v>2</v>
      </c>
      <c r="AL328" s="85" t="s">
        <v>1963</v>
      </c>
      <c r="AM328" s="79" t="s">
        <v>2001</v>
      </c>
      <c r="AN328" s="79" t="b">
        <v>0</v>
      </c>
      <c r="AO328" s="85" t="s">
        <v>1879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8</v>
      </c>
      <c r="BC328" s="78" t="str">
        <f>REPLACE(INDEX(GroupVertices[Group],MATCH(Edges[[#This Row],[Vertex 2]],GroupVertices[Vertex],0)),1,1,"")</f>
        <v>8</v>
      </c>
      <c r="BD328" s="48"/>
      <c r="BE328" s="49"/>
      <c r="BF328" s="48"/>
      <c r="BG328" s="49"/>
      <c r="BH328" s="48"/>
      <c r="BI328" s="49"/>
      <c r="BJ328" s="48"/>
      <c r="BK328" s="49"/>
      <c r="BL328" s="48"/>
    </row>
    <row r="329" spans="1:64" ht="15">
      <c r="A329" s="64" t="s">
        <v>457</v>
      </c>
      <c r="B329" s="64" t="s">
        <v>519</v>
      </c>
      <c r="C329" s="65" t="s">
        <v>5652</v>
      </c>
      <c r="D329" s="66">
        <v>5.333333333333334</v>
      </c>
      <c r="E329" s="67" t="s">
        <v>136</v>
      </c>
      <c r="F329" s="68">
        <v>27.333333333333332</v>
      </c>
      <c r="G329" s="65"/>
      <c r="H329" s="69"/>
      <c r="I329" s="70"/>
      <c r="J329" s="70"/>
      <c r="K329" s="34" t="s">
        <v>65</v>
      </c>
      <c r="L329" s="77">
        <v>329</v>
      </c>
      <c r="M329" s="77"/>
      <c r="N329" s="72"/>
      <c r="O329" s="79" t="s">
        <v>544</v>
      </c>
      <c r="P329" s="81">
        <v>43501.561736111114</v>
      </c>
      <c r="Q329" s="79" t="s">
        <v>679</v>
      </c>
      <c r="R329" s="83" t="s">
        <v>782</v>
      </c>
      <c r="S329" s="79" t="s">
        <v>824</v>
      </c>
      <c r="T329" s="79" t="s">
        <v>867</v>
      </c>
      <c r="U329" s="79"/>
      <c r="V329" s="83" t="s">
        <v>1202</v>
      </c>
      <c r="W329" s="81">
        <v>43501.561736111114</v>
      </c>
      <c r="X329" s="83" t="s">
        <v>1514</v>
      </c>
      <c r="Y329" s="79"/>
      <c r="Z329" s="79"/>
      <c r="AA329" s="85" t="s">
        <v>1879</v>
      </c>
      <c r="AB329" s="79"/>
      <c r="AC329" s="79" t="b">
        <v>0</v>
      </c>
      <c r="AD329" s="79">
        <v>9</v>
      </c>
      <c r="AE329" s="85" t="s">
        <v>1963</v>
      </c>
      <c r="AF329" s="79" t="b">
        <v>0</v>
      </c>
      <c r="AG329" s="79" t="s">
        <v>1973</v>
      </c>
      <c r="AH329" s="79"/>
      <c r="AI329" s="85" t="s">
        <v>1963</v>
      </c>
      <c r="AJ329" s="79" t="b">
        <v>0</v>
      </c>
      <c r="AK329" s="79">
        <v>2</v>
      </c>
      <c r="AL329" s="85" t="s">
        <v>1963</v>
      </c>
      <c r="AM329" s="79" t="s">
        <v>2001</v>
      </c>
      <c r="AN329" s="79" t="b">
        <v>0</v>
      </c>
      <c r="AO329" s="85" t="s">
        <v>1879</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8</v>
      </c>
      <c r="BC329" s="78" t="str">
        <f>REPLACE(INDEX(GroupVertices[Group],MATCH(Edges[[#This Row],[Vertex 2]],GroupVertices[Vertex],0)),1,1,"")</f>
        <v>8</v>
      </c>
      <c r="BD329" s="48">
        <v>0</v>
      </c>
      <c r="BE329" s="49">
        <v>0</v>
      </c>
      <c r="BF329" s="48">
        <v>1</v>
      </c>
      <c r="BG329" s="49">
        <v>3.0303030303030303</v>
      </c>
      <c r="BH329" s="48">
        <v>0</v>
      </c>
      <c r="BI329" s="49">
        <v>0</v>
      </c>
      <c r="BJ329" s="48">
        <v>32</v>
      </c>
      <c r="BK329" s="49">
        <v>96.96969696969697</v>
      </c>
      <c r="BL329" s="48">
        <v>33</v>
      </c>
    </row>
    <row r="330" spans="1:64" ht="15">
      <c r="A330" s="64" t="s">
        <v>457</v>
      </c>
      <c r="B330" s="64" t="s">
        <v>519</v>
      </c>
      <c r="C330" s="65" t="s">
        <v>5652</v>
      </c>
      <c r="D330" s="66">
        <v>5.333333333333334</v>
      </c>
      <c r="E330" s="67" t="s">
        <v>136</v>
      </c>
      <c r="F330" s="68">
        <v>27.333333333333332</v>
      </c>
      <c r="G330" s="65"/>
      <c r="H330" s="69"/>
      <c r="I330" s="70"/>
      <c r="J330" s="70"/>
      <c r="K330" s="34" t="s">
        <v>65</v>
      </c>
      <c r="L330" s="77">
        <v>330</v>
      </c>
      <c r="M330" s="77"/>
      <c r="N330" s="72"/>
      <c r="O330" s="79" t="s">
        <v>544</v>
      </c>
      <c r="P330" s="81">
        <v>43504.53511574074</v>
      </c>
      <c r="Q330" s="79" t="s">
        <v>680</v>
      </c>
      <c r="R330" s="83" t="s">
        <v>783</v>
      </c>
      <c r="S330" s="79" t="s">
        <v>824</v>
      </c>
      <c r="T330" s="79" t="s">
        <v>867</v>
      </c>
      <c r="U330" s="79"/>
      <c r="V330" s="83" t="s">
        <v>1202</v>
      </c>
      <c r="W330" s="81">
        <v>43504.53511574074</v>
      </c>
      <c r="X330" s="83" t="s">
        <v>1515</v>
      </c>
      <c r="Y330" s="79"/>
      <c r="Z330" s="79"/>
      <c r="AA330" s="85" t="s">
        <v>1880</v>
      </c>
      <c r="AB330" s="79"/>
      <c r="AC330" s="79" t="b">
        <v>0</v>
      </c>
      <c r="AD330" s="79">
        <v>2</v>
      </c>
      <c r="AE330" s="85" t="s">
        <v>1963</v>
      </c>
      <c r="AF330" s="79" t="b">
        <v>0</v>
      </c>
      <c r="AG330" s="79" t="s">
        <v>1973</v>
      </c>
      <c r="AH330" s="79"/>
      <c r="AI330" s="85" t="s">
        <v>1963</v>
      </c>
      <c r="AJ330" s="79" t="b">
        <v>0</v>
      </c>
      <c r="AK330" s="79">
        <v>0</v>
      </c>
      <c r="AL330" s="85" t="s">
        <v>1963</v>
      </c>
      <c r="AM330" s="79" t="s">
        <v>2000</v>
      </c>
      <c r="AN330" s="79" t="b">
        <v>0</v>
      </c>
      <c r="AO330" s="85" t="s">
        <v>1880</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8</v>
      </c>
      <c r="BC330" s="78" t="str">
        <f>REPLACE(INDEX(GroupVertices[Group],MATCH(Edges[[#This Row],[Vertex 2]],GroupVertices[Vertex],0)),1,1,"")</f>
        <v>8</v>
      </c>
      <c r="BD330" s="48">
        <v>0</v>
      </c>
      <c r="BE330" s="49">
        <v>0</v>
      </c>
      <c r="BF330" s="48">
        <v>2</v>
      </c>
      <c r="BG330" s="49">
        <v>6.666666666666667</v>
      </c>
      <c r="BH330" s="48">
        <v>0</v>
      </c>
      <c r="BI330" s="49">
        <v>0</v>
      </c>
      <c r="BJ330" s="48">
        <v>28</v>
      </c>
      <c r="BK330" s="49">
        <v>93.33333333333333</v>
      </c>
      <c r="BL330" s="48">
        <v>30</v>
      </c>
    </row>
    <row r="331" spans="1:64" ht="15">
      <c r="A331" s="64" t="s">
        <v>457</v>
      </c>
      <c r="B331" s="64" t="s">
        <v>457</v>
      </c>
      <c r="C331" s="65" t="s">
        <v>5654</v>
      </c>
      <c r="D331" s="66">
        <v>10</v>
      </c>
      <c r="E331" s="67" t="s">
        <v>136</v>
      </c>
      <c r="F331" s="68">
        <v>12</v>
      </c>
      <c r="G331" s="65"/>
      <c r="H331" s="69"/>
      <c r="I331" s="70"/>
      <c r="J331" s="70"/>
      <c r="K331" s="34" t="s">
        <v>65</v>
      </c>
      <c r="L331" s="77">
        <v>331</v>
      </c>
      <c r="M331" s="77"/>
      <c r="N331" s="72"/>
      <c r="O331" s="79" t="s">
        <v>176</v>
      </c>
      <c r="P331" s="81">
        <v>43501.81383101852</v>
      </c>
      <c r="Q331" s="79" t="s">
        <v>681</v>
      </c>
      <c r="R331" s="83" t="s">
        <v>752</v>
      </c>
      <c r="S331" s="79" t="s">
        <v>811</v>
      </c>
      <c r="T331" s="79" t="s">
        <v>845</v>
      </c>
      <c r="U331" s="79"/>
      <c r="V331" s="83" t="s">
        <v>1202</v>
      </c>
      <c r="W331" s="81">
        <v>43501.81383101852</v>
      </c>
      <c r="X331" s="83" t="s">
        <v>1516</v>
      </c>
      <c r="Y331" s="79"/>
      <c r="Z331" s="79"/>
      <c r="AA331" s="85" t="s">
        <v>1881</v>
      </c>
      <c r="AB331" s="79"/>
      <c r="AC331" s="79" t="b">
        <v>0</v>
      </c>
      <c r="AD331" s="79">
        <v>0</v>
      </c>
      <c r="AE331" s="85" t="s">
        <v>1963</v>
      </c>
      <c r="AF331" s="79" t="b">
        <v>0</v>
      </c>
      <c r="AG331" s="79" t="s">
        <v>1973</v>
      </c>
      <c r="AH331" s="79"/>
      <c r="AI331" s="85" t="s">
        <v>1963</v>
      </c>
      <c r="AJ331" s="79" t="b">
        <v>0</v>
      </c>
      <c r="AK331" s="79">
        <v>0</v>
      </c>
      <c r="AL331" s="85" t="s">
        <v>1963</v>
      </c>
      <c r="AM331" s="79" t="s">
        <v>2001</v>
      </c>
      <c r="AN331" s="79" t="b">
        <v>0</v>
      </c>
      <c r="AO331" s="85" t="s">
        <v>1881</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8</v>
      </c>
      <c r="BC331" s="78" t="str">
        <f>REPLACE(INDEX(GroupVertices[Group],MATCH(Edges[[#This Row],[Vertex 2]],GroupVertices[Vertex],0)),1,1,"")</f>
        <v>8</v>
      </c>
      <c r="BD331" s="48">
        <v>0</v>
      </c>
      <c r="BE331" s="49">
        <v>0</v>
      </c>
      <c r="BF331" s="48">
        <v>1</v>
      </c>
      <c r="BG331" s="49">
        <v>6.666666666666667</v>
      </c>
      <c r="BH331" s="48">
        <v>0</v>
      </c>
      <c r="BI331" s="49">
        <v>0</v>
      </c>
      <c r="BJ331" s="48">
        <v>14</v>
      </c>
      <c r="BK331" s="49">
        <v>93.33333333333333</v>
      </c>
      <c r="BL331" s="48">
        <v>15</v>
      </c>
    </row>
    <row r="332" spans="1:64" ht="15">
      <c r="A332" s="64" t="s">
        <v>457</v>
      </c>
      <c r="B332" s="64" t="s">
        <v>457</v>
      </c>
      <c r="C332" s="65" t="s">
        <v>5654</v>
      </c>
      <c r="D332" s="66">
        <v>10</v>
      </c>
      <c r="E332" s="67" t="s">
        <v>136</v>
      </c>
      <c r="F332" s="68">
        <v>12</v>
      </c>
      <c r="G332" s="65"/>
      <c r="H332" s="69"/>
      <c r="I332" s="70"/>
      <c r="J332" s="70"/>
      <c r="K332" s="34" t="s">
        <v>65</v>
      </c>
      <c r="L332" s="77">
        <v>332</v>
      </c>
      <c r="M332" s="77"/>
      <c r="N332" s="72"/>
      <c r="O332" s="79" t="s">
        <v>176</v>
      </c>
      <c r="P332" s="81">
        <v>43510.027037037034</v>
      </c>
      <c r="Q332" s="79" t="s">
        <v>682</v>
      </c>
      <c r="R332" s="83" t="s">
        <v>784</v>
      </c>
      <c r="S332" s="79" t="s">
        <v>811</v>
      </c>
      <c r="T332" s="79" t="s">
        <v>900</v>
      </c>
      <c r="U332" s="79"/>
      <c r="V332" s="83" t="s">
        <v>1202</v>
      </c>
      <c r="W332" s="81">
        <v>43510.027037037034</v>
      </c>
      <c r="X332" s="83" t="s">
        <v>1517</v>
      </c>
      <c r="Y332" s="79"/>
      <c r="Z332" s="79"/>
      <c r="AA332" s="85" t="s">
        <v>1882</v>
      </c>
      <c r="AB332" s="79"/>
      <c r="AC332" s="79" t="b">
        <v>0</v>
      </c>
      <c r="AD332" s="79">
        <v>0</v>
      </c>
      <c r="AE332" s="85" t="s">
        <v>1963</v>
      </c>
      <c r="AF332" s="79" t="b">
        <v>0</v>
      </c>
      <c r="AG332" s="79" t="s">
        <v>1973</v>
      </c>
      <c r="AH332" s="79"/>
      <c r="AI332" s="85" t="s">
        <v>1963</v>
      </c>
      <c r="AJ332" s="79" t="b">
        <v>0</v>
      </c>
      <c r="AK332" s="79">
        <v>0</v>
      </c>
      <c r="AL332" s="85" t="s">
        <v>1963</v>
      </c>
      <c r="AM332" s="79" t="s">
        <v>2001</v>
      </c>
      <c r="AN332" s="79" t="b">
        <v>0</v>
      </c>
      <c r="AO332" s="85" t="s">
        <v>1882</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8</v>
      </c>
      <c r="BC332" s="78" t="str">
        <f>REPLACE(INDEX(GroupVertices[Group],MATCH(Edges[[#This Row],[Vertex 2]],GroupVertices[Vertex],0)),1,1,"")</f>
        <v>8</v>
      </c>
      <c r="BD332" s="48">
        <v>4</v>
      </c>
      <c r="BE332" s="49">
        <v>9.30232558139535</v>
      </c>
      <c r="BF332" s="48">
        <v>0</v>
      </c>
      <c r="BG332" s="49">
        <v>0</v>
      </c>
      <c r="BH332" s="48">
        <v>0</v>
      </c>
      <c r="BI332" s="49">
        <v>0</v>
      </c>
      <c r="BJ332" s="48">
        <v>39</v>
      </c>
      <c r="BK332" s="49">
        <v>90.69767441860465</v>
      </c>
      <c r="BL332" s="48">
        <v>43</v>
      </c>
    </row>
    <row r="333" spans="1:64" ht="15">
      <c r="A333" s="64" t="s">
        <v>457</v>
      </c>
      <c r="B333" s="64" t="s">
        <v>457</v>
      </c>
      <c r="C333" s="65" t="s">
        <v>5654</v>
      </c>
      <c r="D333" s="66">
        <v>10</v>
      </c>
      <c r="E333" s="67" t="s">
        <v>136</v>
      </c>
      <c r="F333" s="68">
        <v>12</v>
      </c>
      <c r="G333" s="65"/>
      <c r="H333" s="69"/>
      <c r="I333" s="70"/>
      <c r="J333" s="70"/>
      <c r="K333" s="34" t="s">
        <v>65</v>
      </c>
      <c r="L333" s="77">
        <v>333</v>
      </c>
      <c r="M333" s="77"/>
      <c r="N333" s="72"/>
      <c r="O333" s="79" t="s">
        <v>176</v>
      </c>
      <c r="P333" s="81">
        <v>43511.75068287037</v>
      </c>
      <c r="Q333" s="79" t="s">
        <v>683</v>
      </c>
      <c r="R333" s="83" t="s">
        <v>785</v>
      </c>
      <c r="S333" s="79" t="s">
        <v>825</v>
      </c>
      <c r="T333" s="79" t="s">
        <v>901</v>
      </c>
      <c r="U333" s="83" t="s">
        <v>949</v>
      </c>
      <c r="V333" s="83" t="s">
        <v>949</v>
      </c>
      <c r="W333" s="81">
        <v>43511.75068287037</v>
      </c>
      <c r="X333" s="83" t="s">
        <v>1518</v>
      </c>
      <c r="Y333" s="79"/>
      <c r="Z333" s="79"/>
      <c r="AA333" s="85" t="s">
        <v>1883</v>
      </c>
      <c r="AB333" s="79"/>
      <c r="AC333" s="79" t="b">
        <v>0</v>
      </c>
      <c r="AD333" s="79">
        <v>2</v>
      </c>
      <c r="AE333" s="85" t="s">
        <v>1963</v>
      </c>
      <c r="AF333" s="79" t="b">
        <v>0</v>
      </c>
      <c r="AG333" s="79" t="s">
        <v>1973</v>
      </c>
      <c r="AH333" s="79"/>
      <c r="AI333" s="85" t="s">
        <v>1963</v>
      </c>
      <c r="AJ333" s="79" t="b">
        <v>0</v>
      </c>
      <c r="AK333" s="79">
        <v>2</v>
      </c>
      <c r="AL333" s="85" t="s">
        <v>1963</v>
      </c>
      <c r="AM333" s="79" t="s">
        <v>2022</v>
      </c>
      <c r="AN333" s="79" t="b">
        <v>0</v>
      </c>
      <c r="AO333" s="85" t="s">
        <v>1883</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8</v>
      </c>
      <c r="BC333" s="78" t="str">
        <f>REPLACE(INDEX(GroupVertices[Group],MATCH(Edges[[#This Row],[Vertex 2]],GroupVertices[Vertex],0)),1,1,"")</f>
        <v>8</v>
      </c>
      <c r="BD333" s="48">
        <v>1</v>
      </c>
      <c r="BE333" s="49">
        <v>2.4390243902439024</v>
      </c>
      <c r="BF333" s="48">
        <v>4</v>
      </c>
      <c r="BG333" s="49">
        <v>9.75609756097561</v>
      </c>
      <c r="BH333" s="48">
        <v>0</v>
      </c>
      <c r="BI333" s="49">
        <v>0</v>
      </c>
      <c r="BJ333" s="48">
        <v>36</v>
      </c>
      <c r="BK333" s="49">
        <v>87.8048780487805</v>
      </c>
      <c r="BL333" s="48">
        <v>41</v>
      </c>
    </row>
    <row r="334" spans="1:64" ht="15">
      <c r="A334" s="64" t="s">
        <v>457</v>
      </c>
      <c r="B334" s="64" t="s">
        <v>457</v>
      </c>
      <c r="C334" s="65" t="s">
        <v>5654</v>
      </c>
      <c r="D334" s="66">
        <v>10</v>
      </c>
      <c r="E334" s="67" t="s">
        <v>136</v>
      </c>
      <c r="F334" s="68">
        <v>12</v>
      </c>
      <c r="G334" s="65"/>
      <c r="H334" s="69"/>
      <c r="I334" s="70"/>
      <c r="J334" s="70"/>
      <c r="K334" s="34" t="s">
        <v>65</v>
      </c>
      <c r="L334" s="77">
        <v>334</v>
      </c>
      <c r="M334" s="77"/>
      <c r="N334" s="72"/>
      <c r="O334" s="79" t="s">
        <v>176</v>
      </c>
      <c r="P334" s="81">
        <v>43512.63230324074</v>
      </c>
      <c r="Q334" s="79" t="s">
        <v>684</v>
      </c>
      <c r="R334" s="83" t="s">
        <v>786</v>
      </c>
      <c r="S334" s="79" t="s">
        <v>811</v>
      </c>
      <c r="T334" s="79" t="s">
        <v>902</v>
      </c>
      <c r="U334" s="83" t="s">
        <v>950</v>
      </c>
      <c r="V334" s="83" t="s">
        <v>950</v>
      </c>
      <c r="W334" s="81">
        <v>43512.63230324074</v>
      </c>
      <c r="X334" s="83" t="s">
        <v>1519</v>
      </c>
      <c r="Y334" s="79"/>
      <c r="Z334" s="79"/>
      <c r="AA334" s="85" t="s">
        <v>1884</v>
      </c>
      <c r="AB334" s="79"/>
      <c r="AC334" s="79" t="b">
        <v>0</v>
      </c>
      <c r="AD334" s="79">
        <v>2</v>
      </c>
      <c r="AE334" s="85" t="s">
        <v>1963</v>
      </c>
      <c r="AF334" s="79" t="b">
        <v>0</v>
      </c>
      <c r="AG334" s="79" t="s">
        <v>1973</v>
      </c>
      <c r="AH334" s="79"/>
      <c r="AI334" s="85" t="s">
        <v>1963</v>
      </c>
      <c r="AJ334" s="79" t="b">
        <v>0</v>
      </c>
      <c r="AK334" s="79">
        <v>1</v>
      </c>
      <c r="AL334" s="85" t="s">
        <v>1963</v>
      </c>
      <c r="AM334" s="79" t="s">
        <v>2022</v>
      </c>
      <c r="AN334" s="79" t="b">
        <v>0</v>
      </c>
      <c r="AO334" s="85" t="s">
        <v>1884</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8</v>
      </c>
      <c r="BC334" s="78" t="str">
        <f>REPLACE(INDEX(GroupVertices[Group],MATCH(Edges[[#This Row],[Vertex 2]],GroupVertices[Vertex],0)),1,1,"")</f>
        <v>8</v>
      </c>
      <c r="BD334" s="48">
        <v>2</v>
      </c>
      <c r="BE334" s="49">
        <v>4.651162790697675</v>
      </c>
      <c r="BF334" s="48">
        <v>0</v>
      </c>
      <c r="BG334" s="49">
        <v>0</v>
      </c>
      <c r="BH334" s="48">
        <v>0</v>
      </c>
      <c r="BI334" s="49">
        <v>0</v>
      </c>
      <c r="BJ334" s="48">
        <v>41</v>
      </c>
      <c r="BK334" s="49">
        <v>95.34883720930233</v>
      </c>
      <c r="BL334" s="48">
        <v>43</v>
      </c>
    </row>
    <row r="335" spans="1:64" ht="15">
      <c r="A335" s="64" t="s">
        <v>458</v>
      </c>
      <c r="B335" s="64" t="s">
        <v>457</v>
      </c>
      <c r="C335" s="65" t="s">
        <v>5651</v>
      </c>
      <c r="D335" s="66">
        <v>3</v>
      </c>
      <c r="E335" s="67" t="s">
        <v>132</v>
      </c>
      <c r="F335" s="68">
        <v>35</v>
      </c>
      <c r="G335" s="65"/>
      <c r="H335" s="69"/>
      <c r="I335" s="70"/>
      <c r="J335" s="70"/>
      <c r="K335" s="34" t="s">
        <v>65</v>
      </c>
      <c r="L335" s="77">
        <v>335</v>
      </c>
      <c r="M335" s="77"/>
      <c r="N335" s="72"/>
      <c r="O335" s="79" t="s">
        <v>544</v>
      </c>
      <c r="P335" s="81">
        <v>43512.633101851854</v>
      </c>
      <c r="Q335" s="79" t="s">
        <v>685</v>
      </c>
      <c r="R335" s="79"/>
      <c r="S335" s="79"/>
      <c r="T335" s="79"/>
      <c r="U335" s="79"/>
      <c r="V335" s="83" t="s">
        <v>1203</v>
      </c>
      <c r="W335" s="81">
        <v>43512.633101851854</v>
      </c>
      <c r="X335" s="83" t="s">
        <v>1520</v>
      </c>
      <c r="Y335" s="79"/>
      <c r="Z335" s="79"/>
      <c r="AA335" s="85" t="s">
        <v>1885</v>
      </c>
      <c r="AB335" s="79"/>
      <c r="AC335" s="79" t="b">
        <v>0</v>
      </c>
      <c r="AD335" s="79">
        <v>0</v>
      </c>
      <c r="AE335" s="85" t="s">
        <v>1963</v>
      </c>
      <c r="AF335" s="79" t="b">
        <v>0</v>
      </c>
      <c r="AG335" s="79" t="s">
        <v>1973</v>
      </c>
      <c r="AH335" s="79"/>
      <c r="AI335" s="85" t="s">
        <v>1963</v>
      </c>
      <c r="AJ335" s="79" t="b">
        <v>0</v>
      </c>
      <c r="AK335" s="79">
        <v>1</v>
      </c>
      <c r="AL335" s="85" t="s">
        <v>1884</v>
      </c>
      <c r="AM335" s="79" t="s">
        <v>2001</v>
      </c>
      <c r="AN335" s="79" t="b">
        <v>0</v>
      </c>
      <c r="AO335" s="85" t="s">
        <v>1884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8</v>
      </c>
      <c r="BC335" s="78" t="str">
        <f>REPLACE(INDEX(GroupVertices[Group],MATCH(Edges[[#This Row],[Vertex 2]],GroupVertices[Vertex],0)),1,1,"")</f>
        <v>8</v>
      </c>
      <c r="BD335" s="48">
        <v>1</v>
      </c>
      <c r="BE335" s="49">
        <v>4.545454545454546</v>
      </c>
      <c r="BF335" s="48">
        <v>0</v>
      </c>
      <c r="BG335" s="49">
        <v>0</v>
      </c>
      <c r="BH335" s="48">
        <v>0</v>
      </c>
      <c r="BI335" s="49">
        <v>0</v>
      </c>
      <c r="BJ335" s="48">
        <v>21</v>
      </c>
      <c r="BK335" s="49">
        <v>95.45454545454545</v>
      </c>
      <c r="BL335" s="48">
        <v>22</v>
      </c>
    </row>
    <row r="336" spans="1:64" ht="15">
      <c r="A336" s="64" t="s">
        <v>459</v>
      </c>
      <c r="B336" s="64" t="s">
        <v>473</v>
      </c>
      <c r="C336" s="65" t="s">
        <v>5651</v>
      </c>
      <c r="D336" s="66">
        <v>3</v>
      </c>
      <c r="E336" s="67" t="s">
        <v>132</v>
      </c>
      <c r="F336" s="68">
        <v>35</v>
      </c>
      <c r="G336" s="65"/>
      <c r="H336" s="69"/>
      <c r="I336" s="70"/>
      <c r="J336" s="70"/>
      <c r="K336" s="34" t="s">
        <v>65</v>
      </c>
      <c r="L336" s="77">
        <v>336</v>
      </c>
      <c r="M336" s="77"/>
      <c r="N336" s="72"/>
      <c r="O336" s="79" t="s">
        <v>544</v>
      </c>
      <c r="P336" s="81">
        <v>43512.710324074076</v>
      </c>
      <c r="Q336" s="79" t="s">
        <v>686</v>
      </c>
      <c r="R336" s="79"/>
      <c r="S336" s="79"/>
      <c r="T336" s="79" t="s">
        <v>474</v>
      </c>
      <c r="U336" s="79"/>
      <c r="V336" s="83" t="s">
        <v>999</v>
      </c>
      <c r="W336" s="81">
        <v>43512.710324074076</v>
      </c>
      <c r="X336" s="83" t="s">
        <v>1521</v>
      </c>
      <c r="Y336" s="79"/>
      <c r="Z336" s="79"/>
      <c r="AA336" s="85" t="s">
        <v>1886</v>
      </c>
      <c r="AB336" s="79"/>
      <c r="AC336" s="79" t="b">
        <v>0</v>
      </c>
      <c r="AD336" s="79">
        <v>0</v>
      </c>
      <c r="AE336" s="85" t="s">
        <v>1963</v>
      </c>
      <c r="AF336" s="79" t="b">
        <v>0</v>
      </c>
      <c r="AG336" s="79" t="s">
        <v>1973</v>
      </c>
      <c r="AH336" s="79"/>
      <c r="AI336" s="85" t="s">
        <v>1963</v>
      </c>
      <c r="AJ336" s="79" t="b">
        <v>0</v>
      </c>
      <c r="AK336" s="79">
        <v>10</v>
      </c>
      <c r="AL336" s="85" t="s">
        <v>1903</v>
      </c>
      <c r="AM336" s="79" t="s">
        <v>2001</v>
      </c>
      <c r="AN336" s="79" t="b">
        <v>0</v>
      </c>
      <c r="AO336" s="85" t="s">
        <v>1903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0</v>
      </c>
      <c r="BE336" s="49">
        <v>0</v>
      </c>
      <c r="BF336" s="48">
        <v>0</v>
      </c>
      <c r="BG336" s="49">
        <v>0</v>
      </c>
      <c r="BH336" s="48">
        <v>0</v>
      </c>
      <c r="BI336" s="49">
        <v>0</v>
      </c>
      <c r="BJ336" s="48">
        <v>23</v>
      </c>
      <c r="BK336" s="49">
        <v>100</v>
      </c>
      <c r="BL336" s="48">
        <v>23</v>
      </c>
    </row>
    <row r="337" spans="1:64" ht="15">
      <c r="A337" s="64" t="s">
        <v>460</v>
      </c>
      <c r="B337" s="64" t="s">
        <v>473</v>
      </c>
      <c r="C337" s="65" t="s">
        <v>5651</v>
      </c>
      <c r="D337" s="66">
        <v>3</v>
      </c>
      <c r="E337" s="67" t="s">
        <v>132</v>
      </c>
      <c r="F337" s="68">
        <v>35</v>
      </c>
      <c r="G337" s="65"/>
      <c r="H337" s="69"/>
      <c r="I337" s="70"/>
      <c r="J337" s="70"/>
      <c r="K337" s="34" t="s">
        <v>65</v>
      </c>
      <c r="L337" s="77">
        <v>337</v>
      </c>
      <c r="M337" s="77"/>
      <c r="N337" s="72"/>
      <c r="O337" s="79" t="s">
        <v>544</v>
      </c>
      <c r="P337" s="81">
        <v>43512.71055555555</v>
      </c>
      <c r="Q337" s="79" t="s">
        <v>686</v>
      </c>
      <c r="R337" s="79"/>
      <c r="S337" s="79"/>
      <c r="T337" s="79" t="s">
        <v>474</v>
      </c>
      <c r="U337" s="79"/>
      <c r="V337" s="83" t="s">
        <v>1204</v>
      </c>
      <c r="W337" s="81">
        <v>43512.71055555555</v>
      </c>
      <c r="X337" s="83" t="s">
        <v>1522</v>
      </c>
      <c r="Y337" s="79"/>
      <c r="Z337" s="79"/>
      <c r="AA337" s="85" t="s">
        <v>1887</v>
      </c>
      <c r="AB337" s="79"/>
      <c r="AC337" s="79" t="b">
        <v>0</v>
      </c>
      <c r="AD337" s="79">
        <v>0</v>
      </c>
      <c r="AE337" s="85" t="s">
        <v>1963</v>
      </c>
      <c r="AF337" s="79" t="b">
        <v>0</v>
      </c>
      <c r="AG337" s="79" t="s">
        <v>1973</v>
      </c>
      <c r="AH337" s="79"/>
      <c r="AI337" s="85" t="s">
        <v>1963</v>
      </c>
      <c r="AJ337" s="79" t="b">
        <v>0</v>
      </c>
      <c r="AK337" s="79">
        <v>10</v>
      </c>
      <c r="AL337" s="85" t="s">
        <v>1903</v>
      </c>
      <c r="AM337" s="79" t="s">
        <v>2002</v>
      </c>
      <c r="AN337" s="79" t="b">
        <v>0</v>
      </c>
      <c r="AO337" s="85" t="s">
        <v>1903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4</v>
      </c>
      <c r="BC337" s="78" t="str">
        <f>REPLACE(INDEX(GroupVertices[Group],MATCH(Edges[[#This Row],[Vertex 2]],GroupVertices[Vertex],0)),1,1,"")</f>
        <v>4</v>
      </c>
      <c r="BD337" s="48">
        <v>0</v>
      </c>
      <c r="BE337" s="49">
        <v>0</v>
      </c>
      <c r="BF337" s="48">
        <v>0</v>
      </c>
      <c r="BG337" s="49">
        <v>0</v>
      </c>
      <c r="BH337" s="48">
        <v>0</v>
      </c>
      <c r="BI337" s="49">
        <v>0</v>
      </c>
      <c r="BJ337" s="48">
        <v>23</v>
      </c>
      <c r="BK337" s="49">
        <v>100</v>
      </c>
      <c r="BL337" s="48">
        <v>23</v>
      </c>
    </row>
    <row r="338" spans="1:64" ht="15">
      <c r="A338" s="64" t="s">
        <v>439</v>
      </c>
      <c r="B338" s="64" t="s">
        <v>473</v>
      </c>
      <c r="C338" s="65" t="s">
        <v>5651</v>
      </c>
      <c r="D338" s="66">
        <v>3</v>
      </c>
      <c r="E338" s="67" t="s">
        <v>132</v>
      </c>
      <c r="F338" s="68">
        <v>35</v>
      </c>
      <c r="G338" s="65"/>
      <c r="H338" s="69"/>
      <c r="I338" s="70"/>
      <c r="J338" s="70"/>
      <c r="K338" s="34" t="s">
        <v>65</v>
      </c>
      <c r="L338" s="77">
        <v>338</v>
      </c>
      <c r="M338" s="77"/>
      <c r="N338" s="72"/>
      <c r="O338" s="79" t="s">
        <v>544</v>
      </c>
      <c r="P338" s="81">
        <v>43511.8425462963</v>
      </c>
      <c r="Q338" s="79" t="s">
        <v>656</v>
      </c>
      <c r="R338" s="79"/>
      <c r="S338" s="79"/>
      <c r="T338" s="79" t="s">
        <v>893</v>
      </c>
      <c r="U338" s="83" t="s">
        <v>944</v>
      </c>
      <c r="V338" s="83" t="s">
        <v>944</v>
      </c>
      <c r="W338" s="81">
        <v>43511.8425462963</v>
      </c>
      <c r="X338" s="83" t="s">
        <v>1483</v>
      </c>
      <c r="Y338" s="79"/>
      <c r="Z338" s="79"/>
      <c r="AA338" s="85" t="s">
        <v>1848</v>
      </c>
      <c r="AB338" s="79"/>
      <c r="AC338" s="79" t="b">
        <v>0</v>
      </c>
      <c r="AD338" s="79">
        <v>7</v>
      </c>
      <c r="AE338" s="85" t="s">
        <v>1963</v>
      </c>
      <c r="AF338" s="79" t="b">
        <v>0</v>
      </c>
      <c r="AG338" s="79" t="s">
        <v>1973</v>
      </c>
      <c r="AH338" s="79"/>
      <c r="AI338" s="85" t="s">
        <v>1963</v>
      </c>
      <c r="AJ338" s="79" t="b">
        <v>0</v>
      </c>
      <c r="AK338" s="79">
        <v>0</v>
      </c>
      <c r="AL338" s="85" t="s">
        <v>1963</v>
      </c>
      <c r="AM338" s="79" t="s">
        <v>1999</v>
      </c>
      <c r="AN338" s="79" t="b">
        <v>0</v>
      </c>
      <c r="AO338" s="85" t="s">
        <v>1848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0</v>
      </c>
      <c r="BE338" s="49">
        <v>0</v>
      </c>
      <c r="BF338" s="48">
        <v>0</v>
      </c>
      <c r="BG338" s="49">
        <v>0</v>
      </c>
      <c r="BH338" s="48">
        <v>0</v>
      </c>
      <c r="BI338" s="49">
        <v>0</v>
      </c>
      <c r="BJ338" s="48">
        <v>33</v>
      </c>
      <c r="BK338" s="49">
        <v>100</v>
      </c>
      <c r="BL338" s="48">
        <v>33</v>
      </c>
    </row>
    <row r="339" spans="1:64" ht="15">
      <c r="A339" s="64" t="s">
        <v>461</v>
      </c>
      <c r="B339" s="64" t="s">
        <v>439</v>
      </c>
      <c r="C339" s="65" t="s">
        <v>5651</v>
      </c>
      <c r="D339" s="66">
        <v>3</v>
      </c>
      <c r="E339" s="67" t="s">
        <v>132</v>
      </c>
      <c r="F339" s="68">
        <v>35</v>
      </c>
      <c r="G339" s="65"/>
      <c r="H339" s="69"/>
      <c r="I339" s="70"/>
      <c r="J339" s="70"/>
      <c r="K339" s="34" t="s">
        <v>65</v>
      </c>
      <c r="L339" s="77">
        <v>339</v>
      </c>
      <c r="M339" s="77"/>
      <c r="N339" s="72"/>
      <c r="O339" s="79" t="s">
        <v>544</v>
      </c>
      <c r="P339" s="81">
        <v>43512.549467592595</v>
      </c>
      <c r="Q339" s="79" t="s">
        <v>687</v>
      </c>
      <c r="R339" s="79"/>
      <c r="S339" s="79"/>
      <c r="T339" s="79" t="s">
        <v>893</v>
      </c>
      <c r="U339" s="79"/>
      <c r="V339" s="83" t="s">
        <v>1205</v>
      </c>
      <c r="W339" s="81">
        <v>43512.549467592595</v>
      </c>
      <c r="X339" s="83" t="s">
        <v>1523</v>
      </c>
      <c r="Y339" s="79"/>
      <c r="Z339" s="79"/>
      <c r="AA339" s="85" t="s">
        <v>1888</v>
      </c>
      <c r="AB339" s="79"/>
      <c r="AC339" s="79" t="b">
        <v>0</v>
      </c>
      <c r="AD339" s="79">
        <v>0</v>
      </c>
      <c r="AE339" s="85" t="s">
        <v>1963</v>
      </c>
      <c r="AF339" s="79" t="b">
        <v>0</v>
      </c>
      <c r="AG339" s="79" t="s">
        <v>1973</v>
      </c>
      <c r="AH339" s="79"/>
      <c r="AI339" s="85" t="s">
        <v>1963</v>
      </c>
      <c r="AJ339" s="79" t="b">
        <v>0</v>
      </c>
      <c r="AK339" s="79">
        <v>2</v>
      </c>
      <c r="AL339" s="85" t="s">
        <v>1848</v>
      </c>
      <c r="AM339" s="79" t="s">
        <v>1999</v>
      </c>
      <c r="AN339" s="79" t="b">
        <v>0</v>
      </c>
      <c r="AO339" s="85" t="s">
        <v>1848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0</v>
      </c>
      <c r="BE339" s="49">
        <v>0</v>
      </c>
      <c r="BF339" s="48">
        <v>0</v>
      </c>
      <c r="BG339" s="49">
        <v>0</v>
      </c>
      <c r="BH339" s="48">
        <v>0</v>
      </c>
      <c r="BI339" s="49">
        <v>0</v>
      </c>
      <c r="BJ339" s="48">
        <v>24</v>
      </c>
      <c r="BK339" s="49">
        <v>100</v>
      </c>
      <c r="BL339" s="48">
        <v>24</v>
      </c>
    </row>
    <row r="340" spans="1:64" ht="15">
      <c r="A340" s="64" t="s">
        <v>461</v>
      </c>
      <c r="B340" s="64" t="s">
        <v>473</v>
      </c>
      <c r="C340" s="65" t="s">
        <v>5651</v>
      </c>
      <c r="D340" s="66">
        <v>3</v>
      </c>
      <c r="E340" s="67" t="s">
        <v>132</v>
      </c>
      <c r="F340" s="68">
        <v>35</v>
      </c>
      <c r="G340" s="65"/>
      <c r="H340" s="69"/>
      <c r="I340" s="70"/>
      <c r="J340" s="70"/>
      <c r="K340" s="34" t="s">
        <v>65</v>
      </c>
      <c r="L340" s="77">
        <v>340</v>
      </c>
      <c r="M340" s="77"/>
      <c r="N340" s="72"/>
      <c r="O340" s="79" t="s">
        <v>544</v>
      </c>
      <c r="P340" s="81">
        <v>43512.71337962963</v>
      </c>
      <c r="Q340" s="79" t="s">
        <v>686</v>
      </c>
      <c r="R340" s="79"/>
      <c r="S340" s="79"/>
      <c r="T340" s="79" t="s">
        <v>474</v>
      </c>
      <c r="U340" s="79"/>
      <c r="V340" s="83" t="s">
        <v>1205</v>
      </c>
      <c r="W340" s="81">
        <v>43512.71337962963</v>
      </c>
      <c r="X340" s="83" t="s">
        <v>1524</v>
      </c>
      <c r="Y340" s="79"/>
      <c r="Z340" s="79"/>
      <c r="AA340" s="85" t="s">
        <v>1889</v>
      </c>
      <c r="AB340" s="79"/>
      <c r="AC340" s="79" t="b">
        <v>0</v>
      </c>
      <c r="AD340" s="79">
        <v>0</v>
      </c>
      <c r="AE340" s="85" t="s">
        <v>1963</v>
      </c>
      <c r="AF340" s="79" t="b">
        <v>0</v>
      </c>
      <c r="AG340" s="79" t="s">
        <v>1973</v>
      </c>
      <c r="AH340" s="79"/>
      <c r="AI340" s="85" t="s">
        <v>1963</v>
      </c>
      <c r="AJ340" s="79" t="b">
        <v>0</v>
      </c>
      <c r="AK340" s="79">
        <v>10</v>
      </c>
      <c r="AL340" s="85" t="s">
        <v>1903</v>
      </c>
      <c r="AM340" s="79" t="s">
        <v>2003</v>
      </c>
      <c r="AN340" s="79" t="b">
        <v>0</v>
      </c>
      <c r="AO340" s="85" t="s">
        <v>1903</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v>0</v>
      </c>
      <c r="BE340" s="49">
        <v>0</v>
      </c>
      <c r="BF340" s="48">
        <v>0</v>
      </c>
      <c r="BG340" s="49">
        <v>0</v>
      </c>
      <c r="BH340" s="48">
        <v>0</v>
      </c>
      <c r="BI340" s="49">
        <v>0</v>
      </c>
      <c r="BJ340" s="48">
        <v>23</v>
      </c>
      <c r="BK340" s="49">
        <v>100</v>
      </c>
      <c r="BL340" s="48">
        <v>23</v>
      </c>
    </row>
    <row r="341" spans="1:64" ht="15">
      <c r="A341" s="64" t="s">
        <v>462</v>
      </c>
      <c r="B341" s="64" t="s">
        <v>473</v>
      </c>
      <c r="C341" s="65" t="s">
        <v>5651</v>
      </c>
      <c r="D341" s="66">
        <v>3</v>
      </c>
      <c r="E341" s="67" t="s">
        <v>132</v>
      </c>
      <c r="F341" s="68">
        <v>35</v>
      </c>
      <c r="G341" s="65"/>
      <c r="H341" s="69"/>
      <c r="I341" s="70"/>
      <c r="J341" s="70"/>
      <c r="K341" s="34" t="s">
        <v>65</v>
      </c>
      <c r="L341" s="77">
        <v>341</v>
      </c>
      <c r="M341" s="77"/>
      <c r="N341" s="72"/>
      <c r="O341" s="79" t="s">
        <v>544</v>
      </c>
      <c r="P341" s="81">
        <v>43512.72383101852</v>
      </c>
      <c r="Q341" s="79" t="s">
        <v>686</v>
      </c>
      <c r="R341" s="79"/>
      <c r="S341" s="79"/>
      <c r="T341" s="79" t="s">
        <v>474</v>
      </c>
      <c r="U341" s="79"/>
      <c r="V341" s="83" t="s">
        <v>1206</v>
      </c>
      <c r="W341" s="81">
        <v>43512.72383101852</v>
      </c>
      <c r="X341" s="83" t="s">
        <v>1525</v>
      </c>
      <c r="Y341" s="79"/>
      <c r="Z341" s="79"/>
      <c r="AA341" s="85" t="s">
        <v>1890</v>
      </c>
      <c r="AB341" s="79"/>
      <c r="AC341" s="79" t="b">
        <v>0</v>
      </c>
      <c r="AD341" s="79">
        <v>0</v>
      </c>
      <c r="AE341" s="85" t="s">
        <v>1963</v>
      </c>
      <c r="AF341" s="79" t="b">
        <v>0</v>
      </c>
      <c r="AG341" s="79" t="s">
        <v>1973</v>
      </c>
      <c r="AH341" s="79"/>
      <c r="AI341" s="85" t="s">
        <v>1963</v>
      </c>
      <c r="AJ341" s="79" t="b">
        <v>0</v>
      </c>
      <c r="AK341" s="79">
        <v>10</v>
      </c>
      <c r="AL341" s="85" t="s">
        <v>1903</v>
      </c>
      <c r="AM341" s="79" t="s">
        <v>1999</v>
      </c>
      <c r="AN341" s="79" t="b">
        <v>0</v>
      </c>
      <c r="AO341" s="85" t="s">
        <v>1903</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v>0</v>
      </c>
      <c r="BE341" s="49">
        <v>0</v>
      </c>
      <c r="BF341" s="48">
        <v>0</v>
      </c>
      <c r="BG341" s="49">
        <v>0</v>
      </c>
      <c r="BH341" s="48">
        <v>0</v>
      </c>
      <c r="BI341" s="49">
        <v>0</v>
      </c>
      <c r="BJ341" s="48">
        <v>23</v>
      </c>
      <c r="BK341" s="49">
        <v>100</v>
      </c>
      <c r="BL341" s="48">
        <v>23</v>
      </c>
    </row>
    <row r="342" spans="1:64" ht="15">
      <c r="A342" s="64" t="s">
        <v>463</v>
      </c>
      <c r="B342" s="64" t="s">
        <v>473</v>
      </c>
      <c r="C342" s="65" t="s">
        <v>5651</v>
      </c>
      <c r="D342" s="66">
        <v>3</v>
      </c>
      <c r="E342" s="67" t="s">
        <v>132</v>
      </c>
      <c r="F342" s="68">
        <v>35</v>
      </c>
      <c r="G342" s="65"/>
      <c r="H342" s="69"/>
      <c r="I342" s="70"/>
      <c r="J342" s="70"/>
      <c r="K342" s="34" t="s">
        <v>65</v>
      </c>
      <c r="L342" s="77">
        <v>342</v>
      </c>
      <c r="M342" s="77"/>
      <c r="N342" s="72"/>
      <c r="O342" s="79" t="s">
        <v>544</v>
      </c>
      <c r="P342" s="81">
        <v>43512.724641203706</v>
      </c>
      <c r="Q342" s="79" t="s">
        <v>686</v>
      </c>
      <c r="R342" s="79"/>
      <c r="S342" s="79"/>
      <c r="T342" s="79" t="s">
        <v>474</v>
      </c>
      <c r="U342" s="79"/>
      <c r="V342" s="83" t="s">
        <v>1207</v>
      </c>
      <c r="W342" s="81">
        <v>43512.724641203706</v>
      </c>
      <c r="X342" s="83" t="s">
        <v>1526</v>
      </c>
      <c r="Y342" s="79"/>
      <c r="Z342" s="79"/>
      <c r="AA342" s="85" t="s">
        <v>1891</v>
      </c>
      <c r="AB342" s="79"/>
      <c r="AC342" s="79" t="b">
        <v>0</v>
      </c>
      <c r="AD342" s="79">
        <v>0</v>
      </c>
      <c r="AE342" s="85" t="s">
        <v>1963</v>
      </c>
      <c r="AF342" s="79" t="b">
        <v>0</v>
      </c>
      <c r="AG342" s="79" t="s">
        <v>1973</v>
      </c>
      <c r="AH342" s="79"/>
      <c r="AI342" s="85" t="s">
        <v>1963</v>
      </c>
      <c r="AJ342" s="79" t="b">
        <v>0</v>
      </c>
      <c r="AK342" s="79">
        <v>10</v>
      </c>
      <c r="AL342" s="85" t="s">
        <v>1903</v>
      </c>
      <c r="AM342" s="79" t="s">
        <v>1999</v>
      </c>
      <c r="AN342" s="79" t="b">
        <v>0</v>
      </c>
      <c r="AO342" s="85" t="s">
        <v>1903</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v>0</v>
      </c>
      <c r="BE342" s="49">
        <v>0</v>
      </c>
      <c r="BF342" s="48">
        <v>0</v>
      </c>
      <c r="BG342" s="49">
        <v>0</v>
      </c>
      <c r="BH342" s="48">
        <v>0</v>
      </c>
      <c r="BI342" s="49">
        <v>0</v>
      </c>
      <c r="BJ342" s="48">
        <v>23</v>
      </c>
      <c r="BK342" s="49">
        <v>100</v>
      </c>
      <c r="BL342" s="48">
        <v>23</v>
      </c>
    </row>
    <row r="343" spans="1:64" ht="15">
      <c r="A343" s="64" t="s">
        <v>464</v>
      </c>
      <c r="B343" s="64" t="s">
        <v>473</v>
      </c>
      <c r="C343" s="65" t="s">
        <v>5651</v>
      </c>
      <c r="D343" s="66">
        <v>3</v>
      </c>
      <c r="E343" s="67" t="s">
        <v>132</v>
      </c>
      <c r="F343" s="68">
        <v>35</v>
      </c>
      <c r="G343" s="65"/>
      <c r="H343" s="69"/>
      <c r="I343" s="70"/>
      <c r="J343" s="70"/>
      <c r="K343" s="34" t="s">
        <v>65</v>
      </c>
      <c r="L343" s="77">
        <v>343</v>
      </c>
      <c r="M343" s="77"/>
      <c r="N343" s="72"/>
      <c r="O343" s="79" t="s">
        <v>544</v>
      </c>
      <c r="P343" s="81">
        <v>43512.8471412037</v>
      </c>
      <c r="Q343" s="79" t="s">
        <v>686</v>
      </c>
      <c r="R343" s="79"/>
      <c r="S343" s="79"/>
      <c r="T343" s="79" t="s">
        <v>474</v>
      </c>
      <c r="U343" s="79"/>
      <c r="V343" s="83" t="s">
        <v>1208</v>
      </c>
      <c r="W343" s="81">
        <v>43512.8471412037</v>
      </c>
      <c r="X343" s="83" t="s">
        <v>1527</v>
      </c>
      <c r="Y343" s="79"/>
      <c r="Z343" s="79"/>
      <c r="AA343" s="85" t="s">
        <v>1892</v>
      </c>
      <c r="AB343" s="79"/>
      <c r="AC343" s="79" t="b">
        <v>0</v>
      </c>
      <c r="AD343" s="79">
        <v>0</v>
      </c>
      <c r="AE343" s="85" t="s">
        <v>1963</v>
      </c>
      <c r="AF343" s="79" t="b">
        <v>0</v>
      </c>
      <c r="AG343" s="79" t="s">
        <v>1973</v>
      </c>
      <c r="AH343" s="79"/>
      <c r="AI343" s="85" t="s">
        <v>1963</v>
      </c>
      <c r="AJ343" s="79" t="b">
        <v>0</v>
      </c>
      <c r="AK343" s="79">
        <v>10</v>
      </c>
      <c r="AL343" s="85" t="s">
        <v>1903</v>
      </c>
      <c r="AM343" s="79" t="s">
        <v>2000</v>
      </c>
      <c r="AN343" s="79" t="b">
        <v>0</v>
      </c>
      <c r="AO343" s="85" t="s">
        <v>1903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0</v>
      </c>
      <c r="BE343" s="49">
        <v>0</v>
      </c>
      <c r="BF343" s="48">
        <v>0</v>
      </c>
      <c r="BG343" s="49">
        <v>0</v>
      </c>
      <c r="BH343" s="48">
        <v>0</v>
      </c>
      <c r="BI343" s="49">
        <v>0</v>
      </c>
      <c r="BJ343" s="48">
        <v>23</v>
      </c>
      <c r="BK343" s="49">
        <v>100</v>
      </c>
      <c r="BL343" s="48">
        <v>23</v>
      </c>
    </row>
    <row r="344" spans="1:64" ht="15">
      <c r="A344" s="64" t="s">
        <v>465</v>
      </c>
      <c r="B344" s="64" t="s">
        <v>487</v>
      </c>
      <c r="C344" s="65" t="s">
        <v>5653</v>
      </c>
      <c r="D344" s="66">
        <v>7.666666666666667</v>
      </c>
      <c r="E344" s="67" t="s">
        <v>136</v>
      </c>
      <c r="F344" s="68">
        <v>19.666666666666664</v>
      </c>
      <c r="G344" s="65"/>
      <c r="H344" s="69"/>
      <c r="I344" s="70"/>
      <c r="J344" s="70"/>
      <c r="K344" s="34" t="s">
        <v>65</v>
      </c>
      <c r="L344" s="77">
        <v>344</v>
      </c>
      <c r="M344" s="77"/>
      <c r="N344" s="72"/>
      <c r="O344" s="79" t="s">
        <v>544</v>
      </c>
      <c r="P344" s="81">
        <v>43510.61817129629</v>
      </c>
      <c r="Q344" s="79" t="s">
        <v>642</v>
      </c>
      <c r="R344" s="83" t="s">
        <v>773</v>
      </c>
      <c r="S344" s="79" t="s">
        <v>816</v>
      </c>
      <c r="T344" s="79" t="s">
        <v>880</v>
      </c>
      <c r="U344" s="83" t="s">
        <v>942</v>
      </c>
      <c r="V344" s="83" t="s">
        <v>942</v>
      </c>
      <c r="W344" s="81">
        <v>43510.61817129629</v>
      </c>
      <c r="X344" s="83" t="s">
        <v>1528</v>
      </c>
      <c r="Y344" s="79"/>
      <c r="Z344" s="79"/>
      <c r="AA344" s="85" t="s">
        <v>1893</v>
      </c>
      <c r="AB344" s="79"/>
      <c r="AC344" s="79" t="b">
        <v>0</v>
      </c>
      <c r="AD344" s="79">
        <v>0</v>
      </c>
      <c r="AE344" s="85" t="s">
        <v>1963</v>
      </c>
      <c r="AF344" s="79" t="b">
        <v>0</v>
      </c>
      <c r="AG344" s="79" t="s">
        <v>1973</v>
      </c>
      <c r="AH344" s="79"/>
      <c r="AI344" s="85" t="s">
        <v>1963</v>
      </c>
      <c r="AJ344" s="79" t="b">
        <v>0</v>
      </c>
      <c r="AK344" s="79">
        <v>5</v>
      </c>
      <c r="AL344" s="85" t="s">
        <v>1957</v>
      </c>
      <c r="AM344" s="79" t="s">
        <v>1999</v>
      </c>
      <c r="AN344" s="79" t="b">
        <v>0</v>
      </c>
      <c r="AO344" s="85" t="s">
        <v>1957</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5</v>
      </c>
      <c r="BC344" s="78" t="str">
        <f>REPLACE(INDEX(GroupVertices[Group],MATCH(Edges[[#This Row],[Vertex 2]],GroupVertices[Vertex],0)),1,1,"")</f>
        <v>5</v>
      </c>
      <c r="BD344" s="48">
        <v>1</v>
      </c>
      <c r="BE344" s="49">
        <v>9.090909090909092</v>
      </c>
      <c r="BF344" s="48">
        <v>0</v>
      </c>
      <c r="BG344" s="49">
        <v>0</v>
      </c>
      <c r="BH344" s="48">
        <v>0</v>
      </c>
      <c r="BI344" s="49">
        <v>0</v>
      </c>
      <c r="BJ344" s="48">
        <v>10</v>
      </c>
      <c r="BK344" s="49">
        <v>90.9090909090909</v>
      </c>
      <c r="BL344" s="48">
        <v>11</v>
      </c>
    </row>
    <row r="345" spans="1:64" ht="15">
      <c r="A345" s="64" t="s">
        <v>465</v>
      </c>
      <c r="B345" s="64" t="s">
        <v>487</v>
      </c>
      <c r="C345" s="65" t="s">
        <v>5653</v>
      </c>
      <c r="D345" s="66">
        <v>7.666666666666667</v>
      </c>
      <c r="E345" s="67" t="s">
        <v>136</v>
      </c>
      <c r="F345" s="68">
        <v>19.666666666666664</v>
      </c>
      <c r="G345" s="65"/>
      <c r="H345" s="69"/>
      <c r="I345" s="70"/>
      <c r="J345" s="70"/>
      <c r="K345" s="34" t="s">
        <v>65</v>
      </c>
      <c r="L345" s="77">
        <v>345</v>
      </c>
      <c r="M345" s="77"/>
      <c r="N345" s="72"/>
      <c r="O345" s="79" t="s">
        <v>544</v>
      </c>
      <c r="P345" s="81">
        <v>43512.8609375</v>
      </c>
      <c r="Q345" s="79" t="s">
        <v>676</v>
      </c>
      <c r="R345" s="79"/>
      <c r="S345" s="79"/>
      <c r="T345" s="79" t="s">
        <v>897</v>
      </c>
      <c r="U345" s="79"/>
      <c r="V345" s="83" t="s">
        <v>1209</v>
      </c>
      <c r="W345" s="81">
        <v>43512.8609375</v>
      </c>
      <c r="X345" s="83" t="s">
        <v>1529</v>
      </c>
      <c r="Y345" s="79"/>
      <c r="Z345" s="79"/>
      <c r="AA345" s="85" t="s">
        <v>1894</v>
      </c>
      <c r="AB345" s="79"/>
      <c r="AC345" s="79" t="b">
        <v>0</v>
      </c>
      <c r="AD345" s="79">
        <v>0</v>
      </c>
      <c r="AE345" s="85" t="s">
        <v>1963</v>
      </c>
      <c r="AF345" s="79" t="b">
        <v>0</v>
      </c>
      <c r="AG345" s="79" t="s">
        <v>1973</v>
      </c>
      <c r="AH345" s="79"/>
      <c r="AI345" s="85" t="s">
        <v>1963</v>
      </c>
      <c r="AJ345" s="79" t="b">
        <v>0</v>
      </c>
      <c r="AK345" s="79">
        <v>3</v>
      </c>
      <c r="AL345" s="85" t="s">
        <v>1958</v>
      </c>
      <c r="AM345" s="79" t="s">
        <v>1999</v>
      </c>
      <c r="AN345" s="79" t="b">
        <v>0</v>
      </c>
      <c r="AO345" s="85" t="s">
        <v>1958</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5</v>
      </c>
      <c r="BC345" s="78" t="str">
        <f>REPLACE(INDEX(GroupVertices[Group],MATCH(Edges[[#This Row],[Vertex 2]],GroupVertices[Vertex],0)),1,1,"")</f>
        <v>5</v>
      </c>
      <c r="BD345" s="48">
        <v>2</v>
      </c>
      <c r="BE345" s="49">
        <v>8.695652173913043</v>
      </c>
      <c r="BF345" s="48">
        <v>0</v>
      </c>
      <c r="BG345" s="49">
        <v>0</v>
      </c>
      <c r="BH345" s="48">
        <v>0</v>
      </c>
      <c r="BI345" s="49">
        <v>0</v>
      </c>
      <c r="BJ345" s="48">
        <v>21</v>
      </c>
      <c r="BK345" s="49">
        <v>91.30434782608695</v>
      </c>
      <c r="BL345" s="48">
        <v>23</v>
      </c>
    </row>
    <row r="346" spans="1:64" ht="15">
      <c r="A346" s="64" t="s">
        <v>465</v>
      </c>
      <c r="B346" s="64" t="s">
        <v>505</v>
      </c>
      <c r="C346" s="65" t="s">
        <v>5651</v>
      </c>
      <c r="D346" s="66">
        <v>3</v>
      </c>
      <c r="E346" s="67" t="s">
        <v>132</v>
      </c>
      <c r="F346" s="68">
        <v>35</v>
      </c>
      <c r="G346" s="65"/>
      <c r="H346" s="69"/>
      <c r="I346" s="70"/>
      <c r="J346" s="70"/>
      <c r="K346" s="34" t="s">
        <v>65</v>
      </c>
      <c r="L346" s="77">
        <v>346</v>
      </c>
      <c r="M346" s="77"/>
      <c r="N346" s="72"/>
      <c r="O346" s="79" t="s">
        <v>544</v>
      </c>
      <c r="P346" s="81">
        <v>43512.86273148148</v>
      </c>
      <c r="Q346" s="79" t="s">
        <v>654</v>
      </c>
      <c r="R346" s="79"/>
      <c r="S346" s="79"/>
      <c r="T346" s="79" t="s">
        <v>833</v>
      </c>
      <c r="U346" s="79"/>
      <c r="V346" s="83" t="s">
        <v>1209</v>
      </c>
      <c r="W346" s="81">
        <v>43512.86273148148</v>
      </c>
      <c r="X346" s="83" t="s">
        <v>1530</v>
      </c>
      <c r="Y346" s="79"/>
      <c r="Z346" s="79"/>
      <c r="AA346" s="85" t="s">
        <v>1895</v>
      </c>
      <c r="AB346" s="79"/>
      <c r="AC346" s="79" t="b">
        <v>0</v>
      </c>
      <c r="AD346" s="79">
        <v>0</v>
      </c>
      <c r="AE346" s="85" t="s">
        <v>1963</v>
      </c>
      <c r="AF346" s="79" t="b">
        <v>0</v>
      </c>
      <c r="AG346" s="79" t="s">
        <v>1973</v>
      </c>
      <c r="AH346" s="79"/>
      <c r="AI346" s="85" t="s">
        <v>1963</v>
      </c>
      <c r="AJ346" s="79" t="b">
        <v>0</v>
      </c>
      <c r="AK346" s="79">
        <v>3</v>
      </c>
      <c r="AL346" s="85" t="s">
        <v>1953</v>
      </c>
      <c r="AM346" s="79" t="s">
        <v>1999</v>
      </c>
      <c r="AN346" s="79" t="b">
        <v>0</v>
      </c>
      <c r="AO346" s="85" t="s">
        <v>1953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5</v>
      </c>
      <c r="BC346" s="78" t="str">
        <f>REPLACE(INDEX(GroupVertices[Group],MATCH(Edges[[#This Row],[Vertex 2]],GroupVertices[Vertex],0)),1,1,"")</f>
        <v>5</v>
      </c>
      <c r="BD346" s="48"/>
      <c r="BE346" s="49"/>
      <c r="BF346" s="48"/>
      <c r="BG346" s="49"/>
      <c r="BH346" s="48"/>
      <c r="BI346" s="49"/>
      <c r="BJ346" s="48"/>
      <c r="BK346" s="49"/>
      <c r="BL346" s="48"/>
    </row>
    <row r="347" spans="1:64" ht="15">
      <c r="A347" s="64" t="s">
        <v>465</v>
      </c>
      <c r="B347" s="64" t="s">
        <v>487</v>
      </c>
      <c r="C347" s="65" t="s">
        <v>5653</v>
      </c>
      <c r="D347" s="66">
        <v>7.666666666666667</v>
      </c>
      <c r="E347" s="67" t="s">
        <v>136</v>
      </c>
      <c r="F347" s="68">
        <v>19.666666666666664</v>
      </c>
      <c r="G347" s="65"/>
      <c r="H347" s="69"/>
      <c r="I347" s="70"/>
      <c r="J347" s="70"/>
      <c r="K347" s="34" t="s">
        <v>65</v>
      </c>
      <c r="L347" s="77">
        <v>347</v>
      </c>
      <c r="M347" s="77"/>
      <c r="N347" s="72"/>
      <c r="O347" s="79" t="s">
        <v>544</v>
      </c>
      <c r="P347" s="81">
        <v>43512.86273148148</v>
      </c>
      <c r="Q347" s="79" t="s">
        <v>654</v>
      </c>
      <c r="R347" s="79"/>
      <c r="S347" s="79"/>
      <c r="T347" s="79" t="s">
        <v>833</v>
      </c>
      <c r="U347" s="79"/>
      <c r="V347" s="83" t="s">
        <v>1209</v>
      </c>
      <c r="W347" s="81">
        <v>43512.86273148148</v>
      </c>
      <c r="X347" s="83" t="s">
        <v>1530</v>
      </c>
      <c r="Y347" s="79"/>
      <c r="Z347" s="79"/>
      <c r="AA347" s="85" t="s">
        <v>1895</v>
      </c>
      <c r="AB347" s="79"/>
      <c r="AC347" s="79" t="b">
        <v>0</v>
      </c>
      <c r="AD347" s="79">
        <v>0</v>
      </c>
      <c r="AE347" s="85" t="s">
        <v>1963</v>
      </c>
      <c r="AF347" s="79" t="b">
        <v>0</v>
      </c>
      <c r="AG347" s="79" t="s">
        <v>1973</v>
      </c>
      <c r="AH347" s="79"/>
      <c r="AI347" s="85" t="s">
        <v>1963</v>
      </c>
      <c r="AJ347" s="79" t="b">
        <v>0</v>
      </c>
      <c r="AK347" s="79">
        <v>3</v>
      </c>
      <c r="AL347" s="85" t="s">
        <v>1953</v>
      </c>
      <c r="AM347" s="79" t="s">
        <v>1999</v>
      </c>
      <c r="AN347" s="79" t="b">
        <v>0</v>
      </c>
      <c r="AO347" s="85" t="s">
        <v>1953</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5</v>
      </c>
      <c r="BC347" s="78" t="str">
        <f>REPLACE(INDEX(GroupVertices[Group],MATCH(Edges[[#This Row],[Vertex 2]],GroupVertices[Vertex],0)),1,1,"")</f>
        <v>5</v>
      </c>
      <c r="BD347" s="48">
        <v>1</v>
      </c>
      <c r="BE347" s="49">
        <v>4.166666666666667</v>
      </c>
      <c r="BF347" s="48">
        <v>1</v>
      </c>
      <c r="BG347" s="49">
        <v>4.166666666666667</v>
      </c>
      <c r="BH347" s="48">
        <v>0</v>
      </c>
      <c r="BI347" s="49">
        <v>0</v>
      </c>
      <c r="BJ347" s="48">
        <v>22</v>
      </c>
      <c r="BK347" s="49">
        <v>91.66666666666667</v>
      </c>
      <c r="BL347" s="48">
        <v>24</v>
      </c>
    </row>
    <row r="348" spans="1:64" ht="15">
      <c r="A348" s="64" t="s">
        <v>466</v>
      </c>
      <c r="B348" s="64" t="s">
        <v>473</v>
      </c>
      <c r="C348" s="65" t="s">
        <v>5651</v>
      </c>
      <c r="D348" s="66">
        <v>3</v>
      </c>
      <c r="E348" s="67" t="s">
        <v>132</v>
      </c>
      <c r="F348" s="68">
        <v>35</v>
      </c>
      <c r="G348" s="65"/>
      <c r="H348" s="69"/>
      <c r="I348" s="70"/>
      <c r="J348" s="70"/>
      <c r="K348" s="34" t="s">
        <v>65</v>
      </c>
      <c r="L348" s="77">
        <v>348</v>
      </c>
      <c r="M348" s="77"/>
      <c r="N348" s="72"/>
      <c r="O348" s="79" t="s">
        <v>544</v>
      </c>
      <c r="P348" s="81">
        <v>43513.01898148148</v>
      </c>
      <c r="Q348" s="79" t="s">
        <v>686</v>
      </c>
      <c r="R348" s="79"/>
      <c r="S348" s="79"/>
      <c r="T348" s="79" t="s">
        <v>474</v>
      </c>
      <c r="U348" s="79"/>
      <c r="V348" s="83" t="s">
        <v>999</v>
      </c>
      <c r="W348" s="81">
        <v>43513.01898148148</v>
      </c>
      <c r="X348" s="83" t="s">
        <v>1531</v>
      </c>
      <c r="Y348" s="79"/>
      <c r="Z348" s="79"/>
      <c r="AA348" s="85" t="s">
        <v>1896</v>
      </c>
      <c r="AB348" s="79"/>
      <c r="AC348" s="79" t="b">
        <v>0</v>
      </c>
      <c r="AD348" s="79">
        <v>0</v>
      </c>
      <c r="AE348" s="85" t="s">
        <v>1963</v>
      </c>
      <c r="AF348" s="79" t="b">
        <v>0</v>
      </c>
      <c r="AG348" s="79" t="s">
        <v>1973</v>
      </c>
      <c r="AH348" s="79"/>
      <c r="AI348" s="85" t="s">
        <v>1963</v>
      </c>
      <c r="AJ348" s="79" t="b">
        <v>0</v>
      </c>
      <c r="AK348" s="79">
        <v>10</v>
      </c>
      <c r="AL348" s="85" t="s">
        <v>1903</v>
      </c>
      <c r="AM348" s="79" t="s">
        <v>1999</v>
      </c>
      <c r="AN348" s="79" t="b">
        <v>0</v>
      </c>
      <c r="AO348" s="85" t="s">
        <v>1903</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23</v>
      </c>
      <c r="BK348" s="49">
        <v>100</v>
      </c>
      <c r="BL348" s="48">
        <v>23</v>
      </c>
    </row>
    <row r="349" spans="1:64" ht="15">
      <c r="A349" s="64" t="s">
        <v>467</v>
      </c>
      <c r="B349" s="64" t="s">
        <v>481</v>
      </c>
      <c r="C349" s="65" t="s">
        <v>5651</v>
      </c>
      <c r="D349" s="66">
        <v>3</v>
      </c>
      <c r="E349" s="67" t="s">
        <v>132</v>
      </c>
      <c r="F349" s="68">
        <v>35</v>
      </c>
      <c r="G349" s="65"/>
      <c r="H349" s="69"/>
      <c r="I349" s="70"/>
      <c r="J349" s="70"/>
      <c r="K349" s="34" t="s">
        <v>65</v>
      </c>
      <c r="L349" s="77">
        <v>349</v>
      </c>
      <c r="M349" s="77"/>
      <c r="N349" s="72"/>
      <c r="O349" s="79" t="s">
        <v>544</v>
      </c>
      <c r="P349" s="81">
        <v>43513.20756944444</v>
      </c>
      <c r="Q349" s="79" t="s">
        <v>688</v>
      </c>
      <c r="R349" s="79"/>
      <c r="S349" s="79"/>
      <c r="T349" s="79" t="s">
        <v>855</v>
      </c>
      <c r="U349" s="79"/>
      <c r="V349" s="83" t="s">
        <v>1210</v>
      </c>
      <c r="W349" s="81">
        <v>43513.20756944444</v>
      </c>
      <c r="X349" s="83" t="s">
        <v>1532</v>
      </c>
      <c r="Y349" s="79"/>
      <c r="Z349" s="79"/>
      <c r="AA349" s="85" t="s">
        <v>1897</v>
      </c>
      <c r="AB349" s="79"/>
      <c r="AC349" s="79" t="b">
        <v>0</v>
      </c>
      <c r="AD349" s="79">
        <v>0</v>
      </c>
      <c r="AE349" s="85" t="s">
        <v>1963</v>
      </c>
      <c r="AF349" s="79" t="b">
        <v>0</v>
      </c>
      <c r="AG349" s="79" t="s">
        <v>1974</v>
      </c>
      <c r="AH349" s="79"/>
      <c r="AI349" s="85" t="s">
        <v>1963</v>
      </c>
      <c r="AJ349" s="79" t="b">
        <v>0</v>
      </c>
      <c r="AK349" s="79">
        <v>1</v>
      </c>
      <c r="AL349" s="85" t="s">
        <v>1923</v>
      </c>
      <c r="AM349" s="79" t="s">
        <v>1999</v>
      </c>
      <c r="AN349" s="79" t="b">
        <v>0</v>
      </c>
      <c r="AO349" s="85" t="s">
        <v>1923</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6</v>
      </c>
      <c r="BC349" s="78" t="str">
        <f>REPLACE(INDEX(GroupVertices[Group],MATCH(Edges[[#This Row],[Vertex 2]],GroupVertices[Vertex],0)),1,1,"")</f>
        <v>6</v>
      </c>
      <c r="BD349" s="48">
        <v>0</v>
      </c>
      <c r="BE349" s="49">
        <v>0</v>
      </c>
      <c r="BF349" s="48">
        <v>0</v>
      </c>
      <c r="BG349" s="49">
        <v>0</v>
      </c>
      <c r="BH349" s="48">
        <v>0</v>
      </c>
      <c r="BI349" s="49">
        <v>0</v>
      </c>
      <c r="BJ349" s="48">
        <v>27</v>
      </c>
      <c r="BK349" s="49">
        <v>100</v>
      </c>
      <c r="BL349" s="48">
        <v>27</v>
      </c>
    </row>
    <row r="350" spans="1:64" ht="15">
      <c r="A350" s="64" t="s">
        <v>468</v>
      </c>
      <c r="B350" s="64" t="s">
        <v>487</v>
      </c>
      <c r="C350" s="65" t="s">
        <v>5651</v>
      </c>
      <c r="D350" s="66">
        <v>3</v>
      </c>
      <c r="E350" s="67" t="s">
        <v>132</v>
      </c>
      <c r="F350" s="68">
        <v>35</v>
      </c>
      <c r="G350" s="65"/>
      <c r="H350" s="69"/>
      <c r="I350" s="70"/>
      <c r="J350" s="70"/>
      <c r="K350" s="34" t="s">
        <v>65</v>
      </c>
      <c r="L350" s="77">
        <v>350</v>
      </c>
      <c r="M350" s="77"/>
      <c r="N350" s="72"/>
      <c r="O350" s="79" t="s">
        <v>544</v>
      </c>
      <c r="P350" s="81">
        <v>43513.31951388889</v>
      </c>
      <c r="Q350" s="79" t="s">
        <v>676</v>
      </c>
      <c r="R350" s="79"/>
      <c r="S350" s="79"/>
      <c r="T350" s="79" t="s">
        <v>897</v>
      </c>
      <c r="U350" s="79"/>
      <c r="V350" s="83" t="s">
        <v>1211</v>
      </c>
      <c r="W350" s="81">
        <v>43513.31951388889</v>
      </c>
      <c r="X350" s="83" t="s">
        <v>1533</v>
      </c>
      <c r="Y350" s="79"/>
      <c r="Z350" s="79"/>
      <c r="AA350" s="85" t="s">
        <v>1898</v>
      </c>
      <c r="AB350" s="79"/>
      <c r="AC350" s="79" t="b">
        <v>0</v>
      </c>
      <c r="AD350" s="79">
        <v>0</v>
      </c>
      <c r="AE350" s="85" t="s">
        <v>1963</v>
      </c>
      <c r="AF350" s="79" t="b">
        <v>0</v>
      </c>
      <c r="AG350" s="79" t="s">
        <v>1973</v>
      </c>
      <c r="AH350" s="79"/>
      <c r="AI350" s="85" t="s">
        <v>1963</v>
      </c>
      <c r="AJ350" s="79" t="b">
        <v>0</v>
      </c>
      <c r="AK350" s="79">
        <v>4</v>
      </c>
      <c r="AL350" s="85" t="s">
        <v>1958</v>
      </c>
      <c r="AM350" s="79" t="s">
        <v>2013</v>
      </c>
      <c r="AN350" s="79" t="b">
        <v>0</v>
      </c>
      <c r="AO350" s="85" t="s">
        <v>1958</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5</v>
      </c>
      <c r="BC350" s="78" t="str">
        <f>REPLACE(INDEX(GroupVertices[Group],MATCH(Edges[[#This Row],[Vertex 2]],GroupVertices[Vertex],0)),1,1,"")</f>
        <v>5</v>
      </c>
      <c r="BD350" s="48">
        <v>2</v>
      </c>
      <c r="BE350" s="49">
        <v>8.695652173913043</v>
      </c>
      <c r="BF350" s="48">
        <v>0</v>
      </c>
      <c r="BG350" s="49">
        <v>0</v>
      </c>
      <c r="BH350" s="48">
        <v>0</v>
      </c>
      <c r="BI350" s="49">
        <v>0</v>
      </c>
      <c r="BJ350" s="48">
        <v>21</v>
      </c>
      <c r="BK350" s="49">
        <v>91.30434782608695</v>
      </c>
      <c r="BL350" s="48">
        <v>23</v>
      </c>
    </row>
    <row r="351" spans="1:64" ht="15">
      <c r="A351" s="64" t="s">
        <v>469</v>
      </c>
      <c r="B351" s="64" t="s">
        <v>469</v>
      </c>
      <c r="C351" s="65" t="s">
        <v>5651</v>
      </c>
      <c r="D351" s="66">
        <v>3</v>
      </c>
      <c r="E351" s="67" t="s">
        <v>132</v>
      </c>
      <c r="F351" s="68">
        <v>35</v>
      </c>
      <c r="G351" s="65"/>
      <c r="H351" s="69"/>
      <c r="I351" s="70"/>
      <c r="J351" s="70"/>
      <c r="K351" s="34" t="s">
        <v>65</v>
      </c>
      <c r="L351" s="77">
        <v>351</v>
      </c>
      <c r="M351" s="77"/>
      <c r="N351" s="72"/>
      <c r="O351" s="79" t="s">
        <v>176</v>
      </c>
      <c r="P351" s="81">
        <v>42959.29856481482</v>
      </c>
      <c r="Q351" s="79" t="s">
        <v>689</v>
      </c>
      <c r="R351" s="83" t="s">
        <v>787</v>
      </c>
      <c r="S351" s="79" t="s">
        <v>826</v>
      </c>
      <c r="T351" s="79" t="s">
        <v>903</v>
      </c>
      <c r="U351" s="83" t="s">
        <v>951</v>
      </c>
      <c r="V351" s="83" t="s">
        <v>951</v>
      </c>
      <c r="W351" s="81">
        <v>42959.29856481482</v>
      </c>
      <c r="X351" s="83" t="s">
        <v>1534</v>
      </c>
      <c r="Y351" s="79"/>
      <c r="Z351" s="79"/>
      <c r="AA351" s="85" t="s">
        <v>1899</v>
      </c>
      <c r="AB351" s="79"/>
      <c r="AC351" s="79" t="b">
        <v>0</v>
      </c>
      <c r="AD351" s="79">
        <v>85</v>
      </c>
      <c r="AE351" s="85" t="s">
        <v>1963</v>
      </c>
      <c r="AF351" s="79" t="b">
        <v>0</v>
      </c>
      <c r="AG351" s="79" t="s">
        <v>1973</v>
      </c>
      <c r="AH351" s="79"/>
      <c r="AI351" s="85" t="s">
        <v>1963</v>
      </c>
      <c r="AJ351" s="79" t="b">
        <v>0</v>
      </c>
      <c r="AK351" s="79">
        <v>103</v>
      </c>
      <c r="AL351" s="85" t="s">
        <v>1963</v>
      </c>
      <c r="AM351" s="79" t="s">
        <v>2001</v>
      </c>
      <c r="AN351" s="79" t="b">
        <v>0</v>
      </c>
      <c r="AO351" s="85" t="s">
        <v>1899</v>
      </c>
      <c r="AP351" s="79" t="s">
        <v>2024</v>
      </c>
      <c r="AQ351" s="79">
        <v>0</v>
      </c>
      <c r="AR351" s="79">
        <v>0</v>
      </c>
      <c r="AS351" s="79"/>
      <c r="AT351" s="79"/>
      <c r="AU351" s="79"/>
      <c r="AV351" s="79"/>
      <c r="AW351" s="79"/>
      <c r="AX351" s="79"/>
      <c r="AY351" s="79"/>
      <c r="AZ351" s="79"/>
      <c r="BA351">
        <v>1</v>
      </c>
      <c r="BB351" s="78" t="str">
        <f>REPLACE(INDEX(GroupVertices[Group],MATCH(Edges[[#This Row],[Vertex 1]],GroupVertices[Vertex],0)),1,1,"")</f>
        <v>25</v>
      </c>
      <c r="BC351" s="78" t="str">
        <f>REPLACE(INDEX(GroupVertices[Group],MATCH(Edges[[#This Row],[Vertex 2]],GroupVertices[Vertex],0)),1,1,"")</f>
        <v>25</v>
      </c>
      <c r="BD351" s="48">
        <v>0</v>
      </c>
      <c r="BE351" s="49">
        <v>0</v>
      </c>
      <c r="BF351" s="48">
        <v>1</v>
      </c>
      <c r="BG351" s="49">
        <v>5.555555555555555</v>
      </c>
      <c r="BH351" s="48">
        <v>0</v>
      </c>
      <c r="BI351" s="49">
        <v>0</v>
      </c>
      <c r="BJ351" s="48">
        <v>17</v>
      </c>
      <c r="BK351" s="49">
        <v>94.44444444444444</v>
      </c>
      <c r="BL351" s="48">
        <v>18</v>
      </c>
    </row>
    <row r="352" spans="1:64" ht="15">
      <c r="A352" s="64" t="s">
        <v>470</v>
      </c>
      <c r="B352" s="64" t="s">
        <v>469</v>
      </c>
      <c r="C352" s="65" t="s">
        <v>5651</v>
      </c>
      <c r="D352" s="66">
        <v>3</v>
      </c>
      <c r="E352" s="67" t="s">
        <v>132</v>
      </c>
      <c r="F352" s="68">
        <v>35</v>
      </c>
      <c r="G352" s="65"/>
      <c r="H352" s="69"/>
      <c r="I352" s="70"/>
      <c r="J352" s="70"/>
      <c r="K352" s="34" t="s">
        <v>65</v>
      </c>
      <c r="L352" s="77">
        <v>352</v>
      </c>
      <c r="M352" s="77"/>
      <c r="N352" s="72"/>
      <c r="O352" s="79" t="s">
        <v>544</v>
      </c>
      <c r="P352" s="81">
        <v>43513.391493055555</v>
      </c>
      <c r="Q352" s="79" t="s">
        <v>690</v>
      </c>
      <c r="R352" s="83" t="s">
        <v>787</v>
      </c>
      <c r="S352" s="79" t="s">
        <v>826</v>
      </c>
      <c r="T352" s="79"/>
      <c r="U352" s="79"/>
      <c r="V352" s="83" t="s">
        <v>1212</v>
      </c>
      <c r="W352" s="81">
        <v>43513.391493055555</v>
      </c>
      <c r="X352" s="83" t="s">
        <v>1535</v>
      </c>
      <c r="Y352" s="79"/>
      <c r="Z352" s="79"/>
      <c r="AA352" s="85" t="s">
        <v>1900</v>
      </c>
      <c r="AB352" s="79"/>
      <c r="AC352" s="79" t="b">
        <v>0</v>
      </c>
      <c r="AD352" s="79">
        <v>0</v>
      </c>
      <c r="AE352" s="85" t="s">
        <v>1963</v>
      </c>
      <c r="AF352" s="79" t="b">
        <v>0</v>
      </c>
      <c r="AG352" s="79" t="s">
        <v>1973</v>
      </c>
      <c r="AH352" s="79"/>
      <c r="AI352" s="85" t="s">
        <v>1963</v>
      </c>
      <c r="AJ352" s="79" t="b">
        <v>0</v>
      </c>
      <c r="AK352" s="79">
        <v>103</v>
      </c>
      <c r="AL352" s="85" t="s">
        <v>1899</v>
      </c>
      <c r="AM352" s="79" t="s">
        <v>2003</v>
      </c>
      <c r="AN352" s="79" t="b">
        <v>0</v>
      </c>
      <c r="AO352" s="85" t="s">
        <v>1899</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25</v>
      </c>
      <c r="BC352" s="78" t="str">
        <f>REPLACE(INDEX(GroupVertices[Group],MATCH(Edges[[#This Row],[Vertex 2]],GroupVertices[Vertex],0)),1,1,"")</f>
        <v>25</v>
      </c>
      <c r="BD352" s="48">
        <v>0</v>
      </c>
      <c r="BE352" s="49">
        <v>0</v>
      </c>
      <c r="BF352" s="48">
        <v>1</v>
      </c>
      <c r="BG352" s="49">
        <v>5.2631578947368425</v>
      </c>
      <c r="BH352" s="48">
        <v>0</v>
      </c>
      <c r="BI352" s="49">
        <v>0</v>
      </c>
      <c r="BJ352" s="48">
        <v>18</v>
      </c>
      <c r="BK352" s="49">
        <v>94.73684210526316</v>
      </c>
      <c r="BL352" s="48">
        <v>19</v>
      </c>
    </row>
    <row r="353" spans="1:64" ht="15">
      <c r="A353" s="64" t="s">
        <v>471</v>
      </c>
      <c r="B353" s="64" t="s">
        <v>493</v>
      </c>
      <c r="C353" s="65" t="s">
        <v>5651</v>
      </c>
      <c r="D353" s="66">
        <v>3</v>
      </c>
      <c r="E353" s="67" t="s">
        <v>132</v>
      </c>
      <c r="F353" s="68">
        <v>35</v>
      </c>
      <c r="G353" s="65"/>
      <c r="H353" s="69"/>
      <c r="I353" s="70"/>
      <c r="J353" s="70"/>
      <c r="K353" s="34" t="s">
        <v>65</v>
      </c>
      <c r="L353" s="77">
        <v>353</v>
      </c>
      <c r="M353" s="77"/>
      <c r="N353" s="72"/>
      <c r="O353" s="79" t="s">
        <v>544</v>
      </c>
      <c r="P353" s="81">
        <v>43513.30918981481</v>
      </c>
      <c r="Q353" s="79" t="s">
        <v>691</v>
      </c>
      <c r="R353" s="83" t="s">
        <v>788</v>
      </c>
      <c r="S353" s="79" t="s">
        <v>809</v>
      </c>
      <c r="T353" s="79" t="s">
        <v>833</v>
      </c>
      <c r="U353" s="79"/>
      <c r="V353" s="83" t="s">
        <v>1213</v>
      </c>
      <c r="W353" s="81">
        <v>43513.30918981481</v>
      </c>
      <c r="X353" s="83" t="s">
        <v>1536</v>
      </c>
      <c r="Y353" s="79"/>
      <c r="Z353" s="79"/>
      <c r="AA353" s="85" t="s">
        <v>1901</v>
      </c>
      <c r="AB353" s="79"/>
      <c r="AC353" s="79" t="b">
        <v>0</v>
      </c>
      <c r="AD353" s="79">
        <v>22</v>
      </c>
      <c r="AE353" s="85" t="s">
        <v>1963</v>
      </c>
      <c r="AF353" s="79" t="b">
        <v>0</v>
      </c>
      <c r="AG353" s="79" t="s">
        <v>1973</v>
      </c>
      <c r="AH353" s="79"/>
      <c r="AI353" s="85" t="s">
        <v>1963</v>
      </c>
      <c r="AJ353" s="79" t="b">
        <v>0</v>
      </c>
      <c r="AK353" s="79">
        <v>1</v>
      </c>
      <c r="AL353" s="85" t="s">
        <v>1963</v>
      </c>
      <c r="AM353" s="79" t="s">
        <v>1999</v>
      </c>
      <c r="AN353" s="79" t="b">
        <v>0</v>
      </c>
      <c r="AO353" s="85" t="s">
        <v>1901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14</v>
      </c>
      <c r="BC353" s="78" t="str">
        <f>REPLACE(INDEX(GroupVertices[Group],MATCH(Edges[[#This Row],[Vertex 2]],GroupVertices[Vertex],0)),1,1,"")</f>
        <v>14</v>
      </c>
      <c r="BD353" s="48">
        <v>0</v>
      </c>
      <c r="BE353" s="49">
        <v>0</v>
      </c>
      <c r="BF353" s="48">
        <v>0</v>
      </c>
      <c r="BG353" s="49">
        <v>0</v>
      </c>
      <c r="BH353" s="48">
        <v>0</v>
      </c>
      <c r="BI353" s="49">
        <v>0</v>
      </c>
      <c r="BJ353" s="48">
        <v>9</v>
      </c>
      <c r="BK353" s="49">
        <v>100</v>
      </c>
      <c r="BL353" s="48">
        <v>9</v>
      </c>
    </row>
    <row r="354" spans="1:64" ht="15">
      <c r="A354" s="64" t="s">
        <v>472</v>
      </c>
      <c r="B354" s="64" t="s">
        <v>493</v>
      </c>
      <c r="C354" s="65" t="s">
        <v>5651</v>
      </c>
      <c r="D354" s="66">
        <v>3</v>
      </c>
      <c r="E354" s="67" t="s">
        <v>132</v>
      </c>
      <c r="F354" s="68">
        <v>35</v>
      </c>
      <c r="G354" s="65"/>
      <c r="H354" s="69"/>
      <c r="I354" s="70"/>
      <c r="J354" s="70"/>
      <c r="K354" s="34" t="s">
        <v>65</v>
      </c>
      <c r="L354" s="77">
        <v>354</v>
      </c>
      <c r="M354" s="77"/>
      <c r="N354" s="72"/>
      <c r="O354" s="79" t="s">
        <v>544</v>
      </c>
      <c r="P354" s="81">
        <v>43513.56049768518</v>
      </c>
      <c r="Q354" s="79" t="s">
        <v>692</v>
      </c>
      <c r="R354" s="83" t="s">
        <v>788</v>
      </c>
      <c r="S354" s="79" t="s">
        <v>809</v>
      </c>
      <c r="T354" s="79" t="s">
        <v>833</v>
      </c>
      <c r="U354" s="79"/>
      <c r="V354" s="83" t="s">
        <v>1214</v>
      </c>
      <c r="W354" s="81">
        <v>43513.56049768518</v>
      </c>
      <c r="X354" s="83" t="s">
        <v>1537</v>
      </c>
      <c r="Y354" s="79"/>
      <c r="Z354" s="79"/>
      <c r="AA354" s="85" t="s">
        <v>1902</v>
      </c>
      <c r="AB354" s="79"/>
      <c r="AC354" s="79" t="b">
        <v>0</v>
      </c>
      <c r="AD354" s="79">
        <v>0</v>
      </c>
      <c r="AE354" s="85" t="s">
        <v>1963</v>
      </c>
      <c r="AF354" s="79" t="b">
        <v>0</v>
      </c>
      <c r="AG354" s="79" t="s">
        <v>1973</v>
      </c>
      <c r="AH354" s="79"/>
      <c r="AI354" s="85" t="s">
        <v>1963</v>
      </c>
      <c r="AJ354" s="79" t="b">
        <v>0</v>
      </c>
      <c r="AK354" s="79">
        <v>1</v>
      </c>
      <c r="AL354" s="85" t="s">
        <v>1901</v>
      </c>
      <c r="AM354" s="79" t="s">
        <v>2002</v>
      </c>
      <c r="AN354" s="79" t="b">
        <v>0</v>
      </c>
      <c r="AO354" s="85" t="s">
        <v>1901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14</v>
      </c>
      <c r="BC354" s="78" t="str">
        <f>REPLACE(INDEX(GroupVertices[Group],MATCH(Edges[[#This Row],[Vertex 2]],GroupVertices[Vertex],0)),1,1,"")</f>
        <v>14</v>
      </c>
      <c r="BD354" s="48"/>
      <c r="BE354" s="49"/>
      <c r="BF354" s="48"/>
      <c r="BG354" s="49"/>
      <c r="BH354" s="48"/>
      <c r="BI354" s="49"/>
      <c r="BJ354" s="48"/>
      <c r="BK354" s="49"/>
      <c r="BL354" s="48"/>
    </row>
    <row r="355" spans="1:64" ht="15">
      <c r="A355" s="64" t="s">
        <v>472</v>
      </c>
      <c r="B355" s="64" t="s">
        <v>471</v>
      </c>
      <c r="C355" s="65" t="s">
        <v>5651</v>
      </c>
      <c r="D355" s="66">
        <v>3</v>
      </c>
      <c r="E355" s="67" t="s">
        <v>132</v>
      </c>
      <c r="F355" s="68">
        <v>35</v>
      </c>
      <c r="G355" s="65"/>
      <c r="H355" s="69"/>
      <c r="I355" s="70"/>
      <c r="J355" s="70"/>
      <c r="K355" s="34" t="s">
        <v>65</v>
      </c>
      <c r="L355" s="77">
        <v>355</v>
      </c>
      <c r="M355" s="77"/>
      <c r="N355" s="72"/>
      <c r="O355" s="79" t="s">
        <v>544</v>
      </c>
      <c r="P355" s="81">
        <v>43513.56049768518</v>
      </c>
      <c r="Q355" s="79" t="s">
        <v>692</v>
      </c>
      <c r="R355" s="83" t="s">
        <v>788</v>
      </c>
      <c r="S355" s="79" t="s">
        <v>809</v>
      </c>
      <c r="T355" s="79" t="s">
        <v>833</v>
      </c>
      <c r="U355" s="79"/>
      <c r="V355" s="83" t="s">
        <v>1214</v>
      </c>
      <c r="W355" s="81">
        <v>43513.56049768518</v>
      </c>
      <c r="X355" s="83" t="s">
        <v>1537</v>
      </c>
      <c r="Y355" s="79"/>
      <c r="Z355" s="79"/>
      <c r="AA355" s="85" t="s">
        <v>1902</v>
      </c>
      <c r="AB355" s="79"/>
      <c r="AC355" s="79" t="b">
        <v>0</v>
      </c>
      <c r="AD355" s="79">
        <v>0</v>
      </c>
      <c r="AE355" s="85" t="s">
        <v>1963</v>
      </c>
      <c r="AF355" s="79" t="b">
        <v>0</v>
      </c>
      <c r="AG355" s="79" t="s">
        <v>1973</v>
      </c>
      <c r="AH355" s="79"/>
      <c r="AI355" s="85" t="s">
        <v>1963</v>
      </c>
      <c r="AJ355" s="79" t="b">
        <v>0</v>
      </c>
      <c r="AK355" s="79">
        <v>1</v>
      </c>
      <c r="AL355" s="85" t="s">
        <v>1901</v>
      </c>
      <c r="AM355" s="79" t="s">
        <v>2002</v>
      </c>
      <c r="AN355" s="79" t="b">
        <v>0</v>
      </c>
      <c r="AO355" s="85" t="s">
        <v>1901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14</v>
      </c>
      <c r="BC355" s="78" t="str">
        <f>REPLACE(INDEX(GroupVertices[Group],MATCH(Edges[[#This Row],[Vertex 2]],GroupVertices[Vertex],0)),1,1,"")</f>
        <v>14</v>
      </c>
      <c r="BD355" s="48">
        <v>0</v>
      </c>
      <c r="BE355" s="49">
        <v>0</v>
      </c>
      <c r="BF355" s="48">
        <v>0</v>
      </c>
      <c r="BG355" s="49">
        <v>0</v>
      </c>
      <c r="BH355" s="48">
        <v>0</v>
      </c>
      <c r="BI355" s="49">
        <v>0</v>
      </c>
      <c r="BJ355" s="48">
        <v>11</v>
      </c>
      <c r="BK355" s="49">
        <v>100</v>
      </c>
      <c r="BL355" s="48">
        <v>11</v>
      </c>
    </row>
    <row r="356" spans="1:64" ht="15">
      <c r="A356" s="64" t="s">
        <v>473</v>
      </c>
      <c r="B356" s="64" t="s">
        <v>473</v>
      </c>
      <c r="C356" s="65" t="s">
        <v>5651</v>
      </c>
      <c r="D356" s="66">
        <v>3</v>
      </c>
      <c r="E356" s="67" t="s">
        <v>132</v>
      </c>
      <c r="F356" s="68">
        <v>35</v>
      </c>
      <c r="G356" s="65"/>
      <c r="H356" s="69"/>
      <c r="I356" s="70"/>
      <c r="J356" s="70"/>
      <c r="K356" s="34" t="s">
        <v>65</v>
      </c>
      <c r="L356" s="77">
        <v>356</v>
      </c>
      <c r="M356" s="77"/>
      <c r="N356" s="72"/>
      <c r="O356" s="79" t="s">
        <v>176</v>
      </c>
      <c r="P356" s="81">
        <v>43512.709328703706</v>
      </c>
      <c r="Q356" s="79" t="s">
        <v>693</v>
      </c>
      <c r="R356" s="79"/>
      <c r="S356" s="79"/>
      <c r="T356" s="79" t="s">
        <v>904</v>
      </c>
      <c r="U356" s="83" t="s">
        <v>952</v>
      </c>
      <c r="V356" s="83" t="s">
        <v>952</v>
      </c>
      <c r="W356" s="81">
        <v>43512.709328703706</v>
      </c>
      <c r="X356" s="83" t="s">
        <v>1538</v>
      </c>
      <c r="Y356" s="79"/>
      <c r="Z356" s="79"/>
      <c r="AA356" s="85" t="s">
        <v>1903</v>
      </c>
      <c r="AB356" s="79"/>
      <c r="AC356" s="79" t="b">
        <v>0</v>
      </c>
      <c r="AD356" s="79">
        <v>40</v>
      </c>
      <c r="AE356" s="85" t="s">
        <v>1963</v>
      </c>
      <c r="AF356" s="79" t="b">
        <v>0</v>
      </c>
      <c r="AG356" s="79" t="s">
        <v>1973</v>
      </c>
      <c r="AH356" s="79"/>
      <c r="AI356" s="85" t="s">
        <v>1963</v>
      </c>
      <c r="AJ356" s="79" t="b">
        <v>0</v>
      </c>
      <c r="AK356" s="79">
        <v>10</v>
      </c>
      <c r="AL356" s="85" t="s">
        <v>1963</v>
      </c>
      <c r="AM356" s="79" t="s">
        <v>1999</v>
      </c>
      <c r="AN356" s="79" t="b">
        <v>0</v>
      </c>
      <c r="AO356" s="85" t="s">
        <v>1903</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0</v>
      </c>
      <c r="BE356" s="49">
        <v>0</v>
      </c>
      <c r="BF356" s="48">
        <v>0</v>
      </c>
      <c r="BG356" s="49">
        <v>0</v>
      </c>
      <c r="BH356" s="48">
        <v>0</v>
      </c>
      <c r="BI356" s="49">
        <v>0</v>
      </c>
      <c r="BJ356" s="48">
        <v>36</v>
      </c>
      <c r="BK356" s="49">
        <v>100</v>
      </c>
      <c r="BL356" s="48">
        <v>36</v>
      </c>
    </row>
    <row r="357" spans="1:64" ht="15">
      <c r="A357" s="64" t="s">
        <v>474</v>
      </c>
      <c r="B357" s="64" t="s">
        <v>473</v>
      </c>
      <c r="C357" s="65" t="s">
        <v>5651</v>
      </c>
      <c r="D357" s="66">
        <v>3</v>
      </c>
      <c r="E357" s="67" t="s">
        <v>132</v>
      </c>
      <c r="F357" s="68">
        <v>35</v>
      </c>
      <c r="G357" s="65"/>
      <c r="H357" s="69"/>
      <c r="I357" s="70"/>
      <c r="J357" s="70"/>
      <c r="K357" s="34" t="s">
        <v>65</v>
      </c>
      <c r="L357" s="77">
        <v>357</v>
      </c>
      <c r="M357" s="77"/>
      <c r="N357" s="72"/>
      <c r="O357" s="79" t="s">
        <v>544</v>
      </c>
      <c r="P357" s="81">
        <v>43512.73427083333</v>
      </c>
      <c r="Q357" s="79" t="s">
        <v>686</v>
      </c>
      <c r="R357" s="79"/>
      <c r="S357" s="79"/>
      <c r="T357" s="79" t="s">
        <v>474</v>
      </c>
      <c r="U357" s="79"/>
      <c r="V357" s="83" t="s">
        <v>1215</v>
      </c>
      <c r="W357" s="81">
        <v>43512.73427083333</v>
      </c>
      <c r="X357" s="83" t="s">
        <v>1539</v>
      </c>
      <c r="Y357" s="79"/>
      <c r="Z357" s="79"/>
      <c r="AA357" s="85" t="s">
        <v>1904</v>
      </c>
      <c r="AB357" s="79"/>
      <c r="AC357" s="79" t="b">
        <v>0</v>
      </c>
      <c r="AD357" s="79">
        <v>0</v>
      </c>
      <c r="AE357" s="85" t="s">
        <v>1963</v>
      </c>
      <c r="AF357" s="79" t="b">
        <v>0</v>
      </c>
      <c r="AG357" s="79" t="s">
        <v>1973</v>
      </c>
      <c r="AH357" s="79"/>
      <c r="AI357" s="85" t="s">
        <v>1963</v>
      </c>
      <c r="AJ357" s="79" t="b">
        <v>0</v>
      </c>
      <c r="AK357" s="79">
        <v>10</v>
      </c>
      <c r="AL357" s="85" t="s">
        <v>1903</v>
      </c>
      <c r="AM357" s="79" t="s">
        <v>2001</v>
      </c>
      <c r="AN357" s="79" t="b">
        <v>0</v>
      </c>
      <c r="AO357" s="85" t="s">
        <v>1903</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23</v>
      </c>
      <c r="BK357" s="49">
        <v>100</v>
      </c>
      <c r="BL357" s="48">
        <v>23</v>
      </c>
    </row>
    <row r="358" spans="1:64" ht="15">
      <c r="A358" s="64" t="s">
        <v>475</v>
      </c>
      <c r="B358" s="64" t="s">
        <v>473</v>
      </c>
      <c r="C358" s="65" t="s">
        <v>5651</v>
      </c>
      <c r="D358" s="66">
        <v>3</v>
      </c>
      <c r="E358" s="67" t="s">
        <v>132</v>
      </c>
      <c r="F358" s="68">
        <v>35</v>
      </c>
      <c r="G358" s="65"/>
      <c r="H358" s="69"/>
      <c r="I358" s="70"/>
      <c r="J358" s="70"/>
      <c r="K358" s="34" t="s">
        <v>65</v>
      </c>
      <c r="L358" s="77">
        <v>358</v>
      </c>
      <c r="M358" s="77"/>
      <c r="N358" s="72"/>
      <c r="O358" s="79" t="s">
        <v>544</v>
      </c>
      <c r="P358" s="81">
        <v>43512.9984375</v>
      </c>
      <c r="Q358" s="79" t="s">
        <v>686</v>
      </c>
      <c r="R358" s="79"/>
      <c r="S358" s="79"/>
      <c r="T358" s="79" t="s">
        <v>474</v>
      </c>
      <c r="U358" s="79"/>
      <c r="V358" s="83" t="s">
        <v>1216</v>
      </c>
      <c r="W358" s="81">
        <v>43512.9984375</v>
      </c>
      <c r="X358" s="83" t="s">
        <v>1540</v>
      </c>
      <c r="Y358" s="79"/>
      <c r="Z358" s="79"/>
      <c r="AA358" s="85" t="s">
        <v>1905</v>
      </c>
      <c r="AB358" s="79"/>
      <c r="AC358" s="79" t="b">
        <v>0</v>
      </c>
      <c r="AD358" s="79">
        <v>0</v>
      </c>
      <c r="AE358" s="85" t="s">
        <v>1963</v>
      </c>
      <c r="AF358" s="79" t="b">
        <v>0</v>
      </c>
      <c r="AG358" s="79" t="s">
        <v>1973</v>
      </c>
      <c r="AH358" s="79"/>
      <c r="AI358" s="85" t="s">
        <v>1963</v>
      </c>
      <c r="AJ358" s="79" t="b">
        <v>0</v>
      </c>
      <c r="AK358" s="79">
        <v>10</v>
      </c>
      <c r="AL358" s="85" t="s">
        <v>1903</v>
      </c>
      <c r="AM358" s="79" t="s">
        <v>2000</v>
      </c>
      <c r="AN358" s="79" t="b">
        <v>0</v>
      </c>
      <c r="AO358" s="85" t="s">
        <v>1903</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23</v>
      </c>
      <c r="BK358" s="49">
        <v>100</v>
      </c>
      <c r="BL358" s="48">
        <v>23</v>
      </c>
    </row>
    <row r="359" spans="1:64" ht="15">
      <c r="A359" s="64" t="s">
        <v>475</v>
      </c>
      <c r="B359" s="64" t="s">
        <v>474</v>
      </c>
      <c r="C359" s="65" t="s">
        <v>5651</v>
      </c>
      <c r="D359" s="66">
        <v>3</v>
      </c>
      <c r="E359" s="67" t="s">
        <v>132</v>
      </c>
      <c r="F359" s="68">
        <v>35</v>
      </c>
      <c r="G359" s="65"/>
      <c r="H359" s="69"/>
      <c r="I359" s="70"/>
      <c r="J359" s="70"/>
      <c r="K359" s="34" t="s">
        <v>65</v>
      </c>
      <c r="L359" s="77">
        <v>359</v>
      </c>
      <c r="M359" s="77"/>
      <c r="N359" s="72"/>
      <c r="O359" s="79" t="s">
        <v>544</v>
      </c>
      <c r="P359" s="81">
        <v>43513.613032407404</v>
      </c>
      <c r="Q359" s="79" t="s">
        <v>694</v>
      </c>
      <c r="R359" s="83" t="s">
        <v>789</v>
      </c>
      <c r="S359" s="79" t="s">
        <v>807</v>
      </c>
      <c r="T359" s="79" t="s">
        <v>833</v>
      </c>
      <c r="U359" s="79"/>
      <c r="V359" s="83" t="s">
        <v>1216</v>
      </c>
      <c r="W359" s="81">
        <v>43513.613032407404</v>
      </c>
      <c r="X359" s="83" t="s">
        <v>1541</v>
      </c>
      <c r="Y359" s="79"/>
      <c r="Z359" s="79"/>
      <c r="AA359" s="85" t="s">
        <v>1906</v>
      </c>
      <c r="AB359" s="79"/>
      <c r="AC359" s="79" t="b">
        <v>0</v>
      </c>
      <c r="AD359" s="79">
        <v>2</v>
      </c>
      <c r="AE359" s="85" t="s">
        <v>1963</v>
      </c>
      <c r="AF359" s="79" t="b">
        <v>1</v>
      </c>
      <c r="AG359" s="79" t="s">
        <v>1973</v>
      </c>
      <c r="AH359" s="79"/>
      <c r="AI359" s="85" t="s">
        <v>1993</v>
      </c>
      <c r="AJ359" s="79" t="b">
        <v>0</v>
      </c>
      <c r="AK359" s="79">
        <v>1</v>
      </c>
      <c r="AL359" s="85" t="s">
        <v>1963</v>
      </c>
      <c r="AM359" s="79" t="s">
        <v>2000</v>
      </c>
      <c r="AN359" s="79" t="b">
        <v>0</v>
      </c>
      <c r="AO359" s="85" t="s">
        <v>1906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2</v>
      </c>
      <c r="BE359" s="49">
        <v>5.128205128205129</v>
      </c>
      <c r="BF359" s="48">
        <v>0</v>
      </c>
      <c r="BG359" s="49">
        <v>0</v>
      </c>
      <c r="BH359" s="48">
        <v>0</v>
      </c>
      <c r="BI359" s="49">
        <v>0</v>
      </c>
      <c r="BJ359" s="48">
        <v>37</v>
      </c>
      <c r="BK359" s="49">
        <v>94.87179487179488</v>
      </c>
      <c r="BL359" s="48">
        <v>39</v>
      </c>
    </row>
    <row r="360" spans="1:64" ht="15">
      <c r="A360" s="64" t="s">
        <v>476</v>
      </c>
      <c r="B360" s="64" t="s">
        <v>475</v>
      </c>
      <c r="C360" s="65" t="s">
        <v>5651</v>
      </c>
      <c r="D360" s="66">
        <v>3</v>
      </c>
      <c r="E360" s="67" t="s">
        <v>132</v>
      </c>
      <c r="F360" s="68">
        <v>35</v>
      </c>
      <c r="G360" s="65"/>
      <c r="H360" s="69"/>
      <c r="I360" s="70"/>
      <c r="J360" s="70"/>
      <c r="K360" s="34" t="s">
        <v>65</v>
      </c>
      <c r="L360" s="77">
        <v>360</v>
      </c>
      <c r="M360" s="77"/>
      <c r="N360" s="72"/>
      <c r="O360" s="79" t="s">
        <v>544</v>
      </c>
      <c r="P360" s="81">
        <v>43513.61449074074</v>
      </c>
      <c r="Q360" s="79" t="s">
        <v>695</v>
      </c>
      <c r="R360" s="79"/>
      <c r="S360" s="79"/>
      <c r="T360" s="79"/>
      <c r="U360" s="79"/>
      <c r="V360" s="83" t="s">
        <v>1217</v>
      </c>
      <c r="W360" s="81">
        <v>43513.61449074074</v>
      </c>
      <c r="X360" s="83" t="s">
        <v>1542</v>
      </c>
      <c r="Y360" s="79"/>
      <c r="Z360" s="79"/>
      <c r="AA360" s="85" t="s">
        <v>1907</v>
      </c>
      <c r="AB360" s="79"/>
      <c r="AC360" s="79" t="b">
        <v>0</v>
      </c>
      <c r="AD360" s="79">
        <v>0</v>
      </c>
      <c r="AE360" s="85" t="s">
        <v>1963</v>
      </c>
      <c r="AF360" s="79" t="b">
        <v>1</v>
      </c>
      <c r="AG360" s="79" t="s">
        <v>1973</v>
      </c>
      <c r="AH360" s="79"/>
      <c r="AI360" s="85" t="s">
        <v>1993</v>
      </c>
      <c r="AJ360" s="79" t="b">
        <v>0</v>
      </c>
      <c r="AK360" s="79">
        <v>1</v>
      </c>
      <c r="AL360" s="85" t="s">
        <v>1906</v>
      </c>
      <c r="AM360" s="79" t="s">
        <v>2003</v>
      </c>
      <c r="AN360" s="79" t="b">
        <v>0</v>
      </c>
      <c r="AO360" s="85" t="s">
        <v>1906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v>1</v>
      </c>
      <c r="BE360" s="49">
        <v>4.545454545454546</v>
      </c>
      <c r="BF360" s="48">
        <v>0</v>
      </c>
      <c r="BG360" s="49">
        <v>0</v>
      </c>
      <c r="BH360" s="48">
        <v>0</v>
      </c>
      <c r="BI360" s="49">
        <v>0</v>
      </c>
      <c r="BJ360" s="48">
        <v>21</v>
      </c>
      <c r="BK360" s="49">
        <v>95.45454545454545</v>
      </c>
      <c r="BL360" s="48">
        <v>22</v>
      </c>
    </row>
    <row r="361" spans="1:64" ht="15">
      <c r="A361" s="64" t="s">
        <v>477</v>
      </c>
      <c r="B361" s="64" t="s">
        <v>485</v>
      </c>
      <c r="C361" s="65" t="s">
        <v>5651</v>
      </c>
      <c r="D361" s="66">
        <v>3</v>
      </c>
      <c r="E361" s="67" t="s">
        <v>132</v>
      </c>
      <c r="F361" s="68">
        <v>35</v>
      </c>
      <c r="G361" s="65"/>
      <c r="H361" s="69"/>
      <c r="I361" s="70"/>
      <c r="J361" s="70"/>
      <c r="K361" s="34" t="s">
        <v>65</v>
      </c>
      <c r="L361" s="77">
        <v>361</v>
      </c>
      <c r="M361" s="77"/>
      <c r="N361" s="72"/>
      <c r="O361" s="79" t="s">
        <v>544</v>
      </c>
      <c r="P361" s="81">
        <v>43513.73568287037</v>
      </c>
      <c r="Q361" s="79" t="s">
        <v>696</v>
      </c>
      <c r="R361" s="79"/>
      <c r="S361" s="79"/>
      <c r="T361" s="79" t="s">
        <v>905</v>
      </c>
      <c r="U361" s="79"/>
      <c r="V361" s="83" t="s">
        <v>1218</v>
      </c>
      <c r="W361" s="81">
        <v>43513.73568287037</v>
      </c>
      <c r="X361" s="83" t="s">
        <v>1543</v>
      </c>
      <c r="Y361" s="79"/>
      <c r="Z361" s="79"/>
      <c r="AA361" s="85" t="s">
        <v>1908</v>
      </c>
      <c r="AB361" s="79"/>
      <c r="AC361" s="79" t="b">
        <v>0</v>
      </c>
      <c r="AD361" s="79">
        <v>0</v>
      </c>
      <c r="AE361" s="85" t="s">
        <v>1963</v>
      </c>
      <c r="AF361" s="79" t="b">
        <v>0</v>
      </c>
      <c r="AG361" s="79" t="s">
        <v>1973</v>
      </c>
      <c r="AH361" s="79"/>
      <c r="AI361" s="85" t="s">
        <v>1963</v>
      </c>
      <c r="AJ361" s="79" t="b">
        <v>0</v>
      </c>
      <c r="AK361" s="79">
        <v>3</v>
      </c>
      <c r="AL361" s="85" t="s">
        <v>1951</v>
      </c>
      <c r="AM361" s="79" t="s">
        <v>1999</v>
      </c>
      <c r="AN361" s="79" t="b">
        <v>0</v>
      </c>
      <c r="AO361" s="85" t="s">
        <v>1951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11</v>
      </c>
      <c r="BC361" s="78" t="str">
        <f>REPLACE(INDEX(GroupVertices[Group],MATCH(Edges[[#This Row],[Vertex 2]],GroupVertices[Vertex],0)),1,1,"")</f>
        <v>11</v>
      </c>
      <c r="BD361" s="48">
        <v>2</v>
      </c>
      <c r="BE361" s="49">
        <v>11.11111111111111</v>
      </c>
      <c r="BF361" s="48">
        <v>0</v>
      </c>
      <c r="BG361" s="49">
        <v>0</v>
      </c>
      <c r="BH361" s="48">
        <v>0</v>
      </c>
      <c r="BI361" s="49">
        <v>0</v>
      </c>
      <c r="BJ361" s="48">
        <v>16</v>
      </c>
      <c r="BK361" s="49">
        <v>88.88888888888889</v>
      </c>
      <c r="BL361" s="48">
        <v>18</v>
      </c>
    </row>
    <row r="362" spans="1:64" ht="15">
      <c r="A362" s="64" t="s">
        <v>478</v>
      </c>
      <c r="B362" s="64" t="s">
        <v>534</v>
      </c>
      <c r="C362" s="65" t="s">
        <v>5651</v>
      </c>
      <c r="D362" s="66">
        <v>3</v>
      </c>
      <c r="E362" s="67" t="s">
        <v>132</v>
      </c>
      <c r="F362" s="68">
        <v>35</v>
      </c>
      <c r="G362" s="65"/>
      <c r="H362" s="69"/>
      <c r="I362" s="70"/>
      <c r="J362" s="70"/>
      <c r="K362" s="34" t="s">
        <v>65</v>
      </c>
      <c r="L362" s="77">
        <v>362</v>
      </c>
      <c r="M362" s="77"/>
      <c r="N362" s="72"/>
      <c r="O362" s="79" t="s">
        <v>544</v>
      </c>
      <c r="P362" s="81">
        <v>43513.16290509259</v>
      </c>
      <c r="Q362" s="79" t="s">
        <v>697</v>
      </c>
      <c r="R362" s="83" t="s">
        <v>790</v>
      </c>
      <c r="S362" s="79" t="s">
        <v>827</v>
      </c>
      <c r="T362" s="79" t="s">
        <v>906</v>
      </c>
      <c r="U362" s="79"/>
      <c r="V362" s="83" t="s">
        <v>1219</v>
      </c>
      <c r="W362" s="81">
        <v>43513.16290509259</v>
      </c>
      <c r="X362" s="83" t="s">
        <v>1544</v>
      </c>
      <c r="Y362" s="79"/>
      <c r="Z362" s="79"/>
      <c r="AA362" s="85" t="s">
        <v>1909</v>
      </c>
      <c r="AB362" s="79"/>
      <c r="AC362" s="79" t="b">
        <v>0</v>
      </c>
      <c r="AD362" s="79">
        <v>5</v>
      </c>
      <c r="AE362" s="85" t="s">
        <v>1963</v>
      </c>
      <c r="AF362" s="79" t="b">
        <v>0</v>
      </c>
      <c r="AG362" s="79" t="s">
        <v>1973</v>
      </c>
      <c r="AH362" s="79"/>
      <c r="AI362" s="85" t="s">
        <v>1963</v>
      </c>
      <c r="AJ362" s="79" t="b">
        <v>0</v>
      </c>
      <c r="AK362" s="79">
        <v>1</v>
      </c>
      <c r="AL362" s="85" t="s">
        <v>1963</v>
      </c>
      <c r="AM362" s="79" t="s">
        <v>1999</v>
      </c>
      <c r="AN362" s="79" t="b">
        <v>0</v>
      </c>
      <c r="AO362" s="85" t="s">
        <v>1909</v>
      </c>
      <c r="AP362" s="79" t="s">
        <v>176</v>
      </c>
      <c r="AQ362" s="79">
        <v>0</v>
      </c>
      <c r="AR362" s="79">
        <v>0</v>
      </c>
      <c r="AS362" s="79" t="s">
        <v>2029</v>
      </c>
      <c r="AT362" s="79" t="s">
        <v>2033</v>
      </c>
      <c r="AU362" s="79" t="s">
        <v>2037</v>
      </c>
      <c r="AV362" s="79" t="s">
        <v>2042</v>
      </c>
      <c r="AW362" s="79" t="s">
        <v>2047</v>
      </c>
      <c r="AX362" s="79" t="s">
        <v>2052</v>
      </c>
      <c r="AY362" s="79" t="s">
        <v>2053</v>
      </c>
      <c r="AZ362" s="83" t="s">
        <v>2058</v>
      </c>
      <c r="BA362">
        <v>1</v>
      </c>
      <c r="BB362" s="78" t="str">
        <f>REPLACE(INDEX(GroupVertices[Group],MATCH(Edges[[#This Row],[Vertex 1]],GroupVertices[Vertex],0)),1,1,"")</f>
        <v>19</v>
      </c>
      <c r="BC362" s="78" t="str">
        <f>REPLACE(INDEX(GroupVertices[Group],MATCH(Edges[[#This Row],[Vertex 2]],GroupVertices[Vertex],0)),1,1,"")</f>
        <v>19</v>
      </c>
      <c r="BD362" s="48">
        <v>0</v>
      </c>
      <c r="BE362" s="49">
        <v>0</v>
      </c>
      <c r="BF362" s="48">
        <v>0</v>
      </c>
      <c r="BG362" s="49">
        <v>0</v>
      </c>
      <c r="BH362" s="48">
        <v>0</v>
      </c>
      <c r="BI362" s="49">
        <v>0</v>
      </c>
      <c r="BJ362" s="48">
        <v>24</v>
      </c>
      <c r="BK362" s="49">
        <v>100</v>
      </c>
      <c r="BL362" s="48">
        <v>24</v>
      </c>
    </row>
    <row r="363" spans="1:64" ht="15">
      <c r="A363" s="64" t="s">
        <v>479</v>
      </c>
      <c r="B363" s="64" t="s">
        <v>534</v>
      </c>
      <c r="C363" s="65" t="s">
        <v>5651</v>
      </c>
      <c r="D363" s="66">
        <v>3</v>
      </c>
      <c r="E363" s="67" t="s">
        <v>132</v>
      </c>
      <c r="F363" s="68">
        <v>35</v>
      </c>
      <c r="G363" s="65"/>
      <c r="H363" s="69"/>
      <c r="I363" s="70"/>
      <c r="J363" s="70"/>
      <c r="K363" s="34" t="s">
        <v>65</v>
      </c>
      <c r="L363" s="77">
        <v>363</v>
      </c>
      <c r="M363" s="77"/>
      <c r="N363" s="72"/>
      <c r="O363" s="79" t="s">
        <v>544</v>
      </c>
      <c r="P363" s="81">
        <v>43513.73920138889</v>
      </c>
      <c r="Q363" s="79" t="s">
        <v>698</v>
      </c>
      <c r="R363" s="83" t="s">
        <v>790</v>
      </c>
      <c r="S363" s="79" t="s">
        <v>827</v>
      </c>
      <c r="T363" s="79"/>
      <c r="U363" s="79"/>
      <c r="V363" s="83" t="s">
        <v>1220</v>
      </c>
      <c r="W363" s="81">
        <v>43513.73920138889</v>
      </c>
      <c r="X363" s="83" t="s">
        <v>1545</v>
      </c>
      <c r="Y363" s="79"/>
      <c r="Z363" s="79"/>
      <c r="AA363" s="85" t="s">
        <v>1910</v>
      </c>
      <c r="AB363" s="79"/>
      <c r="AC363" s="79" t="b">
        <v>0</v>
      </c>
      <c r="AD363" s="79">
        <v>0</v>
      </c>
      <c r="AE363" s="85" t="s">
        <v>1963</v>
      </c>
      <c r="AF363" s="79" t="b">
        <v>0</v>
      </c>
      <c r="AG363" s="79" t="s">
        <v>1973</v>
      </c>
      <c r="AH363" s="79"/>
      <c r="AI363" s="85" t="s">
        <v>1963</v>
      </c>
      <c r="AJ363" s="79" t="b">
        <v>0</v>
      </c>
      <c r="AK363" s="79">
        <v>1</v>
      </c>
      <c r="AL363" s="85" t="s">
        <v>1909</v>
      </c>
      <c r="AM363" s="79" t="s">
        <v>1999</v>
      </c>
      <c r="AN363" s="79" t="b">
        <v>0</v>
      </c>
      <c r="AO363" s="85" t="s">
        <v>1909</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19</v>
      </c>
      <c r="BC363" s="78" t="str">
        <f>REPLACE(INDEX(GroupVertices[Group],MATCH(Edges[[#This Row],[Vertex 2]],GroupVertices[Vertex],0)),1,1,"")</f>
        <v>19</v>
      </c>
      <c r="BD363" s="48"/>
      <c r="BE363" s="49"/>
      <c r="BF363" s="48"/>
      <c r="BG363" s="49"/>
      <c r="BH363" s="48"/>
      <c r="BI363" s="49"/>
      <c r="BJ363" s="48"/>
      <c r="BK363" s="49"/>
      <c r="BL363" s="48"/>
    </row>
    <row r="364" spans="1:64" ht="15">
      <c r="A364" s="64" t="s">
        <v>479</v>
      </c>
      <c r="B364" s="64" t="s">
        <v>478</v>
      </c>
      <c r="C364" s="65" t="s">
        <v>5651</v>
      </c>
      <c r="D364" s="66">
        <v>3</v>
      </c>
      <c r="E364" s="67" t="s">
        <v>132</v>
      </c>
      <c r="F364" s="68">
        <v>35</v>
      </c>
      <c r="G364" s="65"/>
      <c r="H364" s="69"/>
      <c r="I364" s="70"/>
      <c r="J364" s="70"/>
      <c r="K364" s="34" t="s">
        <v>65</v>
      </c>
      <c r="L364" s="77">
        <v>364</v>
      </c>
      <c r="M364" s="77"/>
      <c r="N364" s="72"/>
      <c r="O364" s="79" t="s">
        <v>544</v>
      </c>
      <c r="P364" s="81">
        <v>43513.73920138889</v>
      </c>
      <c r="Q364" s="79" t="s">
        <v>698</v>
      </c>
      <c r="R364" s="83" t="s">
        <v>790</v>
      </c>
      <c r="S364" s="79" t="s">
        <v>827</v>
      </c>
      <c r="T364" s="79"/>
      <c r="U364" s="79"/>
      <c r="V364" s="83" t="s">
        <v>1220</v>
      </c>
      <c r="W364" s="81">
        <v>43513.73920138889</v>
      </c>
      <c r="X364" s="83" t="s">
        <v>1545</v>
      </c>
      <c r="Y364" s="79"/>
      <c r="Z364" s="79"/>
      <c r="AA364" s="85" t="s">
        <v>1910</v>
      </c>
      <c r="AB364" s="79"/>
      <c r="AC364" s="79" t="b">
        <v>0</v>
      </c>
      <c r="AD364" s="79">
        <v>0</v>
      </c>
      <c r="AE364" s="85" t="s">
        <v>1963</v>
      </c>
      <c r="AF364" s="79" t="b">
        <v>0</v>
      </c>
      <c r="AG364" s="79" t="s">
        <v>1973</v>
      </c>
      <c r="AH364" s="79"/>
      <c r="AI364" s="85" t="s">
        <v>1963</v>
      </c>
      <c r="AJ364" s="79" t="b">
        <v>0</v>
      </c>
      <c r="AK364" s="79">
        <v>1</v>
      </c>
      <c r="AL364" s="85" t="s">
        <v>1909</v>
      </c>
      <c r="AM364" s="79" t="s">
        <v>1999</v>
      </c>
      <c r="AN364" s="79" t="b">
        <v>0</v>
      </c>
      <c r="AO364" s="85" t="s">
        <v>1909</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19</v>
      </c>
      <c r="BC364" s="78" t="str">
        <f>REPLACE(INDEX(GroupVertices[Group],MATCH(Edges[[#This Row],[Vertex 2]],GroupVertices[Vertex],0)),1,1,"")</f>
        <v>19</v>
      </c>
      <c r="BD364" s="48">
        <v>0</v>
      </c>
      <c r="BE364" s="49">
        <v>0</v>
      </c>
      <c r="BF364" s="48">
        <v>0</v>
      </c>
      <c r="BG364" s="49">
        <v>0</v>
      </c>
      <c r="BH364" s="48">
        <v>0</v>
      </c>
      <c r="BI364" s="49">
        <v>0</v>
      </c>
      <c r="BJ364" s="48">
        <v>18</v>
      </c>
      <c r="BK364" s="49">
        <v>100</v>
      </c>
      <c r="BL364" s="48">
        <v>18</v>
      </c>
    </row>
    <row r="365" spans="1:64" ht="15">
      <c r="A365" s="64" t="s">
        <v>480</v>
      </c>
      <c r="B365" s="64" t="s">
        <v>485</v>
      </c>
      <c r="C365" s="65" t="s">
        <v>5651</v>
      </c>
      <c r="D365" s="66">
        <v>3</v>
      </c>
      <c r="E365" s="67" t="s">
        <v>132</v>
      </c>
      <c r="F365" s="68">
        <v>35</v>
      </c>
      <c r="G365" s="65"/>
      <c r="H365" s="69"/>
      <c r="I365" s="70"/>
      <c r="J365" s="70"/>
      <c r="K365" s="34" t="s">
        <v>65</v>
      </c>
      <c r="L365" s="77">
        <v>365</v>
      </c>
      <c r="M365" s="77"/>
      <c r="N365" s="72"/>
      <c r="O365" s="79" t="s">
        <v>544</v>
      </c>
      <c r="P365" s="81">
        <v>43513.891018518516</v>
      </c>
      <c r="Q365" s="79" t="s">
        <v>696</v>
      </c>
      <c r="R365" s="79"/>
      <c r="S365" s="79"/>
      <c r="T365" s="79" t="s">
        <v>905</v>
      </c>
      <c r="U365" s="79"/>
      <c r="V365" s="83" t="s">
        <v>1221</v>
      </c>
      <c r="W365" s="81">
        <v>43513.891018518516</v>
      </c>
      <c r="X365" s="83" t="s">
        <v>1546</v>
      </c>
      <c r="Y365" s="79"/>
      <c r="Z365" s="79"/>
      <c r="AA365" s="85" t="s">
        <v>1911</v>
      </c>
      <c r="AB365" s="79"/>
      <c r="AC365" s="79" t="b">
        <v>0</v>
      </c>
      <c r="AD365" s="79">
        <v>0</v>
      </c>
      <c r="AE365" s="85" t="s">
        <v>1963</v>
      </c>
      <c r="AF365" s="79" t="b">
        <v>0</v>
      </c>
      <c r="AG365" s="79" t="s">
        <v>1973</v>
      </c>
      <c r="AH365" s="79"/>
      <c r="AI365" s="85" t="s">
        <v>1963</v>
      </c>
      <c r="AJ365" s="79" t="b">
        <v>0</v>
      </c>
      <c r="AK365" s="79">
        <v>3</v>
      </c>
      <c r="AL365" s="85" t="s">
        <v>1951</v>
      </c>
      <c r="AM365" s="79" t="s">
        <v>1999</v>
      </c>
      <c r="AN365" s="79" t="b">
        <v>0</v>
      </c>
      <c r="AO365" s="85" t="s">
        <v>1951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11</v>
      </c>
      <c r="BC365" s="78" t="str">
        <f>REPLACE(INDEX(GroupVertices[Group],MATCH(Edges[[#This Row],[Vertex 2]],GroupVertices[Vertex],0)),1,1,"")</f>
        <v>11</v>
      </c>
      <c r="BD365" s="48">
        <v>2</v>
      </c>
      <c r="BE365" s="49">
        <v>11.11111111111111</v>
      </c>
      <c r="BF365" s="48">
        <v>0</v>
      </c>
      <c r="BG365" s="49">
        <v>0</v>
      </c>
      <c r="BH365" s="48">
        <v>0</v>
      </c>
      <c r="BI365" s="49">
        <v>0</v>
      </c>
      <c r="BJ365" s="48">
        <v>16</v>
      </c>
      <c r="BK365" s="49">
        <v>88.88888888888889</v>
      </c>
      <c r="BL365" s="48">
        <v>18</v>
      </c>
    </row>
    <row r="366" spans="1:64" ht="15">
      <c r="A366" s="64" t="s">
        <v>481</v>
      </c>
      <c r="B366" s="64" t="s">
        <v>535</v>
      </c>
      <c r="C366" s="65" t="s">
        <v>5651</v>
      </c>
      <c r="D366" s="66">
        <v>3</v>
      </c>
      <c r="E366" s="67" t="s">
        <v>132</v>
      </c>
      <c r="F366" s="68">
        <v>35</v>
      </c>
      <c r="G366" s="65"/>
      <c r="H366" s="69"/>
      <c r="I366" s="70"/>
      <c r="J366" s="70"/>
      <c r="K366" s="34" t="s">
        <v>65</v>
      </c>
      <c r="L366" s="77">
        <v>366</v>
      </c>
      <c r="M366" s="77"/>
      <c r="N366" s="72"/>
      <c r="O366" s="79" t="s">
        <v>544</v>
      </c>
      <c r="P366" s="81">
        <v>43504.4428125</v>
      </c>
      <c r="Q366" s="79" t="s">
        <v>699</v>
      </c>
      <c r="R366" s="79"/>
      <c r="S366" s="79"/>
      <c r="T366" s="79" t="s">
        <v>907</v>
      </c>
      <c r="U366" s="83" t="s">
        <v>953</v>
      </c>
      <c r="V366" s="83" t="s">
        <v>953</v>
      </c>
      <c r="W366" s="81">
        <v>43504.4428125</v>
      </c>
      <c r="X366" s="83" t="s">
        <v>1547</v>
      </c>
      <c r="Y366" s="79"/>
      <c r="Z366" s="79"/>
      <c r="AA366" s="85" t="s">
        <v>1912</v>
      </c>
      <c r="AB366" s="79"/>
      <c r="AC366" s="79" t="b">
        <v>0</v>
      </c>
      <c r="AD366" s="79">
        <v>1</v>
      </c>
      <c r="AE366" s="85" t="s">
        <v>1963</v>
      </c>
      <c r="AF366" s="79" t="b">
        <v>0</v>
      </c>
      <c r="AG366" s="79" t="s">
        <v>1974</v>
      </c>
      <c r="AH366" s="79"/>
      <c r="AI366" s="85" t="s">
        <v>1963</v>
      </c>
      <c r="AJ366" s="79" t="b">
        <v>0</v>
      </c>
      <c r="AK366" s="79">
        <v>0</v>
      </c>
      <c r="AL366" s="85" t="s">
        <v>1963</v>
      </c>
      <c r="AM366" s="79" t="s">
        <v>2002</v>
      </c>
      <c r="AN366" s="79" t="b">
        <v>0</v>
      </c>
      <c r="AO366" s="85" t="s">
        <v>1912</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6</v>
      </c>
      <c r="BC366" s="78" t="str">
        <f>REPLACE(INDEX(GroupVertices[Group],MATCH(Edges[[#This Row],[Vertex 2]],GroupVertices[Vertex],0)),1,1,"")</f>
        <v>6</v>
      </c>
      <c r="BD366" s="48">
        <v>0</v>
      </c>
      <c r="BE366" s="49">
        <v>0</v>
      </c>
      <c r="BF366" s="48">
        <v>1</v>
      </c>
      <c r="BG366" s="49">
        <v>2.127659574468085</v>
      </c>
      <c r="BH366" s="48">
        <v>0</v>
      </c>
      <c r="BI366" s="49">
        <v>0</v>
      </c>
      <c r="BJ366" s="48">
        <v>46</v>
      </c>
      <c r="BK366" s="49">
        <v>97.87234042553192</v>
      </c>
      <c r="BL366" s="48">
        <v>47</v>
      </c>
    </row>
    <row r="367" spans="1:64" ht="15">
      <c r="A367" s="64" t="s">
        <v>481</v>
      </c>
      <c r="B367" s="64" t="s">
        <v>536</v>
      </c>
      <c r="C367" s="65" t="s">
        <v>5651</v>
      </c>
      <c r="D367" s="66">
        <v>3</v>
      </c>
      <c r="E367" s="67" t="s">
        <v>132</v>
      </c>
      <c r="F367" s="68">
        <v>35</v>
      </c>
      <c r="G367" s="65"/>
      <c r="H367" s="69"/>
      <c r="I367" s="70"/>
      <c r="J367" s="70"/>
      <c r="K367" s="34" t="s">
        <v>65</v>
      </c>
      <c r="L367" s="77">
        <v>367</v>
      </c>
      <c r="M367" s="77"/>
      <c r="N367" s="72"/>
      <c r="O367" s="79" t="s">
        <v>544</v>
      </c>
      <c r="P367" s="81">
        <v>43504.46758101852</v>
      </c>
      <c r="Q367" s="79" t="s">
        <v>700</v>
      </c>
      <c r="R367" s="83" t="s">
        <v>791</v>
      </c>
      <c r="S367" s="79" t="s">
        <v>828</v>
      </c>
      <c r="T367" s="79" t="s">
        <v>908</v>
      </c>
      <c r="U367" s="83" t="s">
        <v>954</v>
      </c>
      <c r="V367" s="83" t="s">
        <v>954</v>
      </c>
      <c r="W367" s="81">
        <v>43504.46758101852</v>
      </c>
      <c r="X367" s="83" t="s">
        <v>1548</v>
      </c>
      <c r="Y367" s="79"/>
      <c r="Z367" s="79"/>
      <c r="AA367" s="85" t="s">
        <v>1913</v>
      </c>
      <c r="AB367" s="79"/>
      <c r="AC367" s="79" t="b">
        <v>0</v>
      </c>
      <c r="AD367" s="79">
        <v>1</v>
      </c>
      <c r="AE367" s="85" t="s">
        <v>1963</v>
      </c>
      <c r="AF367" s="79" t="b">
        <v>0</v>
      </c>
      <c r="AG367" s="79" t="s">
        <v>1974</v>
      </c>
      <c r="AH367" s="79"/>
      <c r="AI367" s="85" t="s">
        <v>1963</v>
      </c>
      <c r="AJ367" s="79" t="b">
        <v>0</v>
      </c>
      <c r="AK367" s="79">
        <v>0</v>
      </c>
      <c r="AL367" s="85" t="s">
        <v>1963</v>
      </c>
      <c r="AM367" s="79" t="s">
        <v>2002</v>
      </c>
      <c r="AN367" s="79" t="b">
        <v>0</v>
      </c>
      <c r="AO367" s="85" t="s">
        <v>1913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6</v>
      </c>
      <c r="BC367" s="78" t="str">
        <f>REPLACE(INDEX(GroupVertices[Group],MATCH(Edges[[#This Row],[Vertex 2]],GroupVertices[Vertex],0)),1,1,"")</f>
        <v>6</v>
      </c>
      <c r="BD367" s="48">
        <v>0</v>
      </c>
      <c r="BE367" s="49">
        <v>0</v>
      </c>
      <c r="BF367" s="48">
        <v>0</v>
      </c>
      <c r="BG367" s="49">
        <v>0</v>
      </c>
      <c r="BH367" s="48">
        <v>0</v>
      </c>
      <c r="BI367" s="49">
        <v>0</v>
      </c>
      <c r="BJ367" s="48">
        <v>37</v>
      </c>
      <c r="BK367" s="49">
        <v>100</v>
      </c>
      <c r="BL367" s="48">
        <v>37</v>
      </c>
    </row>
    <row r="368" spans="1:64" ht="15">
      <c r="A368" s="64" t="s">
        <v>481</v>
      </c>
      <c r="B368" s="64" t="s">
        <v>537</v>
      </c>
      <c r="C368" s="65" t="s">
        <v>5651</v>
      </c>
      <c r="D368" s="66">
        <v>3</v>
      </c>
      <c r="E368" s="67" t="s">
        <v>132</v>
      </c>
      <c r="F368" s="68">
        <v>35</v>
      </c>
      <c r="G368" s="65"/>
      <c r="H368" s="69"/>
      <c r="I368" s="70"/>
      <c r="J368" s="70"/>
      <c r="K368" s="34" t="s">
        <v>65</v>
      </c>
      <c r="L368" s="77">
        <v>368</v>
      </c>
      <c r="M368" s="77"/>
      <c r="N368" s="72"/>
      <c r="O368" s="79" t="s">
        <v>544</v>
      </c>
      <c r="P368" s="81">
        <v>43507.33363425926</v>
      </c>
      <c r="Q368" s="79" t="s">
        <v>701</v>
      </c>
      <c r="R368" s="79"/>
      <c r="S368" s="79"/>
      <c r="T368" s="79" t="s">
        <v>909</v>
      </c>
      <c r="U368" s="83" t="s">
        <v>955</v>
      </c>
      <c r="V368" s="83" t="s">
        <v>955</v>
      </c>
      <c r="W368" s="81">
        <v>43507.33363425926</v>
      </c>
      <c r="X368" s="83" t="s">
        <v>1549</v>
      </c>
      <c r="Y368" s="79"/>
      <c r="Z368" s="79"/>
      <c r="AA368" s="85" t="s">
        <v>1914</v>
      </c>
      <c r="AB368" s="79"/>
      <c r="AC368" s="79" t="b">
        <v>0</v>
      </c>
      <c r="AD368" s="79">
        <v>1</v>
      </c>
      <c r="AE368" s="85" t="s">
        <v>1963</v>
      </c>
      <c r="AF368" s="79" t="b">
        <v>0</v>
      </c>
      <c r="AG368" s="79" t="s">
        <v>1974</v>
      </c>
      <c r="AH368" s="79"/>
      <c r="AI368" s="85" t="s">
        <v>1963</v>
      </c>
      <c r="AJ368" s="79" t="b">
        <v>0</v>
      </c>
      <c r="AK368" s="79">
        <v>0</v>
      </c>
      <c r="AL368" s="85" t="s">
        <v>1963</v>
      </c>
      <c r="AM368" s="79" t="s">
        <v>2002</v>
      </c>
      <c r="AN368" s="79" t="b">
        <v>0</v>
      </c>
      <c r="AO368" s="85" t="s">
        <v>1914</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6</v>
      </c>
      <c r="BC368" s="78" t="str">
        <f>REPLACE(INDEX(GroupVertices[Group],MATCH(Edges[[#This Row],[Vertex 2]],GroupVertices[Vertex],0)),1,1,"")</f>
        <v>6</v>
      </c>
      <c r="BD368" s="48">
        <v>1</v>
      </c>
      <c r="BE368" s="49">
        <v>2.3255813953488373</v>
      </c>
      <c r="BF368" s="48">
        <v>0</v>
      </c>
      <c r="BG368" s="49">
        <v>0</v>
      </c>
      <c r="BH368" s="48">
        <v>0</v>
      </c>
      <c r="BI368" s="49">
        <v>0</v>
      </c>
      <c r="BJ368" s="48">
        <v>42</v>
      </c>
      <c r="BK368" s="49">
        <v>97.67441860465117</v>
      </c>
      <c r="BL368" s="48">
        <v>43</v>
      </c>
    </row>
    <row r="369" spans="1:64" ht="15">
      <c r="A369" s="64" t="s">
        <v>481</v>
      </c>
      <c r="B369" s="64" t="s">
        <v>538</v>
      </c>
      <c r="C369" s="65" t="s">
        <v>5651</v>
      </c>
      <c r="D369" s="66">
        <v>3</v>
      </c>
      <c r="E369" s="67" t="s">
        <v>132</v>
      </c>
      <c r="F369" s="68">
        <v>35</v>
      </c>
      <c r="G369" s="65"/>
      <c r="H369" s="69"/>
      <c r="I369" s="70"/>
      <c r="J369" s="70"/>
      <c r="K369" s="34" t="s">
        <v>65</v>
      </c>
      <c r="L369" s="77">
        <v>369</v>
      </c>
      <c r="M369" s="77"/>
      <c r="N369" s="72"/>
      <c r="O369" s="79" t="s">
        <v>544</v>
      </c>
      <c r="P369" s="81">
        <v>43508.31296296296</v>
      </c>
      <c r="Q369" s="79" t="s">
        <v>702</v>
      </c>
      <c r="R369" s="79"/>
      <c r="S369" s="79"/>
      <c r="T369" s="79" t="s">
        <v>909</v>
      </c>
      <c r="U369" s="83" t="s">
        <v>956</v>
      </c>
      <c r="V369" s="83" t="s">
        <v>956</v>
      </c>
      <c r="W369" s="81">
        <v>43508.31296296296</v>
      </c>
      <c r="X369" s="83" t="s">
        <v>1550</v>
      </c>
      <c r="Y369" s="79"/>
      <c r="Z369" s="79"/>
      <c r="AA369" s="85" t="s">
        <v>1915</v>
      </c>
      <c r="AB369" s="79"/>
      <c r="AC369" s="79" t="b">
        <v>0</v>
      </c>
      <c r="AD369" s="79">
        <v>3</v>
      </c>
      <c r="AE369" s="85" t="s">
        <v>1963</v>
      </c>
      <c r="AF369" s="79" t="b">
        <v>0</v>
      </c>
      <c r="AG369" s="79" t="s">
        <v>1974</v>
      </c>
      <c r="AH369" s="79"/>
      <c r="AI369" s="85" t="s">
        <v>1963</v>
      </c>
      <c r="AJ369" s="79" t="b">
        <v>0</v>
      </c>
      <c r="AK369" s="79">
        <v>0</v>
      </c>
      <c r="AL369" s="85" t="s">
        <v>1963</v>
      </c>
      <c r="AM369" s="79" t="s">
        <v>2002</v>
      </c>
      <c r="AN369" s="79" t="b">
        <v>0</v>
      </c>
      <c r="AO369" s="85" t="s">
        <v>1915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6</v>
      </c>
      <c r="BC369" s="78" t="str">
        <f>REPLACE(INDEX(GroupVertices[Group],MATCH(Edges[[#This Row],[Vertex 2]],GroupVertices[Vertex],0)),1,1,"")</f>
        <v>6</v>
      </c>
      <c r="BD369" s="48"/>
      <c r="BE369" s="49"/>
      <c r="BF369" s="48"/>
      <c r="BG369" s="49"/>
      <c r="BH369" s="48"/>
      <c r="BI369" s="49"/>
      <c r="BJ369" s="48"/>
      <c r="BK369" s="49"/>
      <c r="BL369" s="48"/>
    </row>
    <row r="370" spans="1:64" ht="15">
      <c r="A370" s="64" t="s">
        <v>481</v>
      </c>
      <c r="B370" s="64" t="s">
        <v>539</v>
      </c>
      <c r="C370" s="65" t="s">
        <v>5652</v>
      </c>
      <c r="D370" s="66">
        <v>5.333333333333334</v>
      </c>
      <c r="E370" s="67" t="s">
        <v>136</v>
      </c>
      <c r="F370" s="68">
        <v>27.333333333333332</v>
      </c>
      <c r="G370" s="65"/>
      <c r="H370" s="69"/>
      <c r="I370" s="70"/>
      <c r="J370" s="70"/>
      <c r="K370" s="34" t="s">
        <v>65</v>
      </c>
      <c r="L370" s="77">
        <v>370</v>
      </c>
      <c r="M370" s="77"/>
      <c r="N370" s="72"/>
      <c r="O370" s="79" t="s">
        <v>544</v>
      </c>
      <c r="P370" s="81">
        <v>43507.30107638889</v>
      </c>
      <c r="Q370" s="79" t="s">
        <v>703</v>
      </c>
      <c r="R370" s="79"/>
      <c r="S370" s="79"/>
      <c r="T370" s="79" t="s">
        <v>909</v>
      </c>
      <c r="U370" s="83" t="s">
        <v>957</v>
      </c>
      <c r="V370" s="83" t="s">
        <v>957</v>
      </c>
      <c r="W370" s="81">
        <v>43507.30107638889</v>
      </c>
      <c r="X370" s="83" t="s">
        <v>1551</v>
      </c>
      <c r="Y370" s="79"/>
      <c r="Z370" s="79"/>
      <c r="AA370" s="85" t="s">
        <v>1916</v>
      </c>
      <c r="AB370" s="79"/>
      <c r="AC370" s="79" t="b">
        <v>0</v>
      </c>
      <c r="AD370" s="79">
        <v>2</v>
      </c>
      <c r="AE370" s="85" t="s">
        <v>1963</v>
      </c>
      <c r="AF370" s="79" t="b">
        <v>0</v>
      </c>
      <c r="AG370" s="79" t="s">
        <v>1974</v>
      </c>
      <c r="AH370" s="79"/>
      <c r="AI370" s="85" t="s">
        <v>1963</v>
      </c>
      <c r="AJ370" s="79" t="b">
        <v>0</v>
      </c>
      <c r="AK370" s="79">
        <v>0</v>
      </c>
      <c r="AL370" s="85" t="s">
        <v>1963</v>
      </c>
      <c r="AM370" s="79" t="s">
        <v>2002</v>
      </c>
      <c r="AN370" s="79" t="b">
        <v>0</v>
      </c>
      <c r="AO370" s="85" t="s">
        <v>1916</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6</v>
      </c>
      <c r="BC370" s="78" t="str">
        <f>REPLACE(INDEX(GroupVertices[Group],MATCH(Edges[[#This Row],[Vertex 2]],GroupVertices[Vertex],0)),1,1,"")</f>
        <v>6</v>
      </c>
      <c r="BD370" s="48"/>
      <c r="BE370" s="49"/>
      <c r="BF370" s="48"/>
      <c r="BG370" s="49"/>
      <c r="BH370" s="48"/>
      <c r="BI370" s="49"/>
      <c r="BJ370" s="48"/>
      <c r="BK370" s="49"/>
      <c r="BL370" s="48"/>
    </row>
    <row r="371" spans="1:64" ht="15">
      <c r="A371" s="64" t="s">
        <v>481</v>
      </c>
      <c r="B371" s="64" t="s">
        <v>539</v>
      </c>
      <c r="C371" s="65" t="s">
        <v>5652</v>
      </c>
      <c r="D371" s="66">
        <v>5.333333333333334</v>
      </c>
      <c r="E371" s="67" t="s">
        <v>136</v>
      </c>
      <c r="F371" s="68">
        <v>27.333333333333332</v>
      </c>
      <c r="G371" s="65"/>
      <c r="H371" s="69"/>
      <c r="I371" s="70"/>
      <c r="J371" s="70"/>
      <c r="K371" s="34" t="s">
        <v>65</v>
      </c>
      <c r="L371" s="77">
        <v>371</v>
      </c>
      <c r="M371" s="77"/>
      <c r="N371" s="72"/>
      <c r="O371" s="79" t="s">
        <v>544</v>
      </c>
      <c r="P371" s="81">
        <v>43508.96895833333</v>
      </c>
      <c r="Q371" s="79" t="s">
        <v>704</v>
      </c>
      <c r="R371" s="83" t="s">
        <v>792</v>
      </c>
      <c r="S371" s="79" t="s">
        <v>829</v>
      </c>
      <c r="T371" s="79" t="s">
        <v>909</v>
      </c>
      <c r="U371" s="83" t="s">
        <v>958</v>
      </c>
      <c r="V371" s="83" t="s">
        <v>958</v>
      </c>
      <c r="W371" s="81">
        <v>43508.96895833333</v>
      </c>
      <c r="X371" s="83" t="s">
        <v>1552</v>
      </c>
      <c r="Y371" s="79"/>
      <c r="Z371" s="79"/>
      <c r="AA371" s="85" t="s">
        <v>1917</v>
      </c>
      <c r="AB371" s="79"/>
      <c r="AC371" s="79" t="b">
        <v>0</v>
      </c>
      <c r="AD371" s="79">
        <v>1</v>
      </c>
      <c r="AE371" s="85" t="s">
        <v>1963</v>
      </c>
      <c r="AF371" s="79" t="b">
        <v>0</v>
      </c>
      <c r="AG371" s="79" t="s">
        <v>1974</v>
      </c>
      <c r="AH371" s="79"/>
      <c r="AI371" s="85" t="s">
        <v>1963</v>
      </c>
      <c r="AJ371" s="79" t="b">
        <v>0</v>
      </c>
      <c r="AK371" s="79">
        <v>0</v>
      </c>
      <c r="AL371" s="85" t="s">
        <v>1963</v>
      </c>
      <c r="AM371" s="79" t="s">
        <v>2002</v>
      </c>
      <c r="AN371" s="79" t="b">
        <v>0</v>
      </c>
      <c r="AO371" s="85" t="s">
        <v>1917</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6</v>
      </c>
      <c r="BC371" s="78" t="str">
        <f>REPLACE(INDEX(GroupVertices[Group],MATCH(Edges[[#This Row],[Vertex 2]],GroupVertices[Vertex],0)),1,1,"")</f>
        <v>6</v>
      </c>
      <c r="BD371" s="48"/>
      <c r="BE371" s="49"/>
      <c r="BF371" s="48"/>
      <c r="BG371" s="49"/>
      <c r="BH371" s="48"/>
      <c r="BI371" s="49"/>
      <c r="BJ371" s="48"/>
      <c r="BK371" s="49"/>
      <c r="BL371" s="48"/>
    </row>
    <row r="372" spans="1:64" ht="15">
      <c r="A372" s="64" t="s">
        <v>481</v>
      </c>
      <c r="B372" s="64" t="s">
        <v>540</v>
      </c>
      <c r="C372" s="65" t="s">
        <v>5651</v>
      </c>
      <c r="D372" s="66">
        <v>3</v>
      </c>
      <c r="E372" s="67" t="s">
        <v>132</v>
      </c>
      <c r="F372" s="68">
        <v>35</v>
      </c>
      <c r="G372" s="65"/>
      <c r="H372" s="69"/>
      <c r="I372" s="70"/>
      <c r="J372" s="70"/>
      <c r="K372" s="34" t="s">
        <v>65</v>
      </c>
      <c r="L372" s="77">
        <v>372</v>
      </c>
      <c r="M372" s="77"/>
      <c r="N372" s="72"/>
      <c r="O372" s="79" t="s">
        <v>544</v>
      </c>
      <c r="P372" s="81">
        <v>43509.76505787037</v>
      </c>
      <c r="Q372" s="79" t="s">
        <v>705</v>
      </c>
      <c r="R372" s="79"/>
      <c r="S372" s="79"/>
      <c r="T372" s="79" t="s">
        <v>909</v>
      </c>
      <c r="U372" s="83" t="s">
        <v>959</v>
      </c>
      <c r="V372" s="83" t="s">
        <v>959</v>
      </c>
      <c r="W372" s="81">
        <v>43509.76505787037</v>
      </c>
      <c r="X372" s="83" t="s">
        <v>1553</v>
      </c>
      <c r="Y372" s="79"/>
      <c r="Z372" s="79"/>
      <c r="AA372" s="85" t="s">
        <v>1918</v>
      </c>
      <c r="AB372" s="79"/>
      <c r="AC372" s="79" t="b">
        <v>0</v>
      </c>
      <c r="AD372" s="79">
        <v>1</v>
      </c>
      <c r="AE372" s="85" t="s">
        <v>1963</v>
      </c>
      <c r="AF372" s="79" t="b">
        <v>0</v>
      </c>
      <c r="AG372" s="79" t="s">
        <v>1974</v>
      </c>
      <c r="AH372" s="79"/>
      <c r="AI372" s="85" t="s">
        <v>1963</v>
      </c>
      <c r="AJ372" s="79" t="b">
        <v>0</v>
      </c>
      <c r="AK372" s="79">
        <v>0</v>
      </c>
      <c r="AL372" s="85" t="s">
        <v>1963</v>
      </c>
      <c r="AM372" s="79" t="s">
        <v>2002</v>
      </c>
      <c r="AN372" s="79" t="b">
        <v>0</v>
      </c>
      <c r="AO372" s="85" t="s">
        <v>1918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6</v>
      </c>
      <c r="BC372" s="78" t="str">
        <f>REPLACE(INDEX(GroupVertices[Group],MATCH(Edges[[#This Row],[Vertex 2]],GroupVertices[Vertex],0)),1,1,"")</f>
        <v>6</v>
      </c>
      <c r="BD372" s="48">
        <v>0</v>
      </c>
      <c r="BE372" s="49">
        <v>0</v>
      </c>
      <c r="BF372" s="48">
        <v>1</v>
      </c>
      <c r="BG372" s="49">
        <v>2.127659574468085</v>
      </c>
      <c r="BH372" s="48">
        <v>0</v>
      </c>
      <c r="BI372" s="49">
        <v>0</v>
      </c>
      <c r="BJ372" s="48">
        <v>46</v>
      </c>
      <c r="BK372" s="49">
        <v>97.87234042553192</v>
      </c>
      <c r="BL372" s="48">
        <v>47</v>
      </c>
    </row>
    <row r="373" spans="1:64" ht="15">
      <c r="A373" s="64" t="s">
        <v>481</v>
      </c>
      <c r="B373" s="64" t="s">
        <v>523</v>
      </c>
      <c r="C373" s="65" t="s">
        <v>5654</v>
      </c>
      <c r="D373" s="66">
        <v>10</v>
      </c>
      <c r="E373" s="67" t="s">
        <v>136</v>
      </c>
      <c r="F373" s="68">
        <v>12</v>
      </c>
      <c r="G373" s="65"/>
      <c r="H373" s="69"/>
      <c r="I373" s="70"/>
      <c r="J373" s="70"/>
      <c r="K373" s="34" t="s">
        <v>65</v>
      </c>
      <c r="L373" s="77">
        <v>373</v>
      </c>
      <c r="M373" s="77"/>
      <c r="N373" s="72"/>
      <c r="O373" s="79" t="s">
        <v>544</v>
      </c>
      <c r="P373" s="81">
        <v>43503.37278935185</v>
      </c>
      <c r="Q373" s="79" t="s">
        <v>706</v>
      </c>
      <c r="R373" s="79"/>
      <c r="S373" s="79"/>
      <c r="T373" s="79" t="s">
        <v>909</v>
      </c>
      <c r="U373" s="83" t="s">
        <v>960</v>
      </c>
      <c r="V373" s="83" t="s">
        <v>960</v>
      </c>
      <c r="W373" s="81">
        <v>43503.37278935185</v>
      </c>
      <c r="X373" s="83" t="s">
        <v>1554</v>
      </c>
      <c r="Y373" s="79"/>
      <c r="Z373" s="79"/>
      <c r="AA373" s="85" t="s">
        <v>1919</v>
      </c>
      <c r="AB373" s="79"/>
      <c r="AC373" s="79" t="b">
        <v>0</v>
      </c>
      <c r="AD373" s="79">
        <v>1</v>
      </c>
      <c r="AE373" s="85" t="s">
        <v>1963</v>
      </c>
      <c r="AF373" s="79" t="b">
        <v>0</v>
      </c>
      <c r="AG373" s="79" t="s">
        <v>1974</v>
      </c>
      <c r="AH373" s="79"/>
      <c r="AI373" s="85" t="s">
        <v>1963</v>
      </c>
      <c r="AJ373" s="79" t="b">
        <v>0</v>
      </c>
      <c r="AK373" s="79">
        <v>0</v>
      </c>
      <c r="AL373" s="85" t="s">
        <v>1963</v>
      </c>
      <c r="AM373" s="79" t="s">
        <v>2002</v>
      </c>
      <c r="AN373" s="79" t="b">
        <v>0</v>
      </c>
      <c r="AO373" s="85" t="s">
        <v>1919</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6</v>
      </c>
      <c r="BC373" s="78" t="str">
        <f>REPLACE(INDEX(GroupVertices[Group],MATCH(Edges[[#This Row],[Vertex 2]],GroupVertices[Vertex],0)),1,1,"")</f>
        <v>6</v>
      </c>
      <c r="BD373" s="48"/>
      <c r="BE373" s="49"/>
      <c r="BF373" s="48"/>
      <c r="BG373" s="49"/>
      <c r="BH373" s="48"/>
      <c r="BI373" s="49"/>
      <c r="BJ373" s="48"/>
      <c r="BK373" s="49"/>
      <c r="BL373" s="48"/>
    </row>
    <row r="374" spans="1:64" ht="15">
      <c r="A374" s="64" t="s">
        <v>481</v>
      </c>
      <c r="B374" s="64" t="s">
        <v>523</v>
      </c>
      <c r="C374" s="65" t="s">
        <v>5654</v>
      </c>
      <c r="D374" s="66">
        <v>10</v>
      </c>
      <c r="E374" s="67" t="s">
        <v>136</v>
      </c>
      <c r="F374" s="68">
        <v>12</v>
      </c>
      <c r="G374" s="65"/>
      <c r="H374" s="69"/>
      <c r="I374" s="70"/>
      <c r="J374" s="70"/>
      <c r="K374" s="34" t="s">
        <v>65</v>
      </c>
      <c r="L374" s="77">
        <v>374</v>
      </c>
      <c r="M374" s="77"/>
      <c r="N374" s="72"/>
      <c r="O374" s="79" t="s">
        <v>544</v>
      </c>
      <c r="P374" s="81">
        <v>43505.45332175926</v>
      </c>
      <c r="Q374" s="79" t="s">
        <v>707</v>
      </c>
      <c r="R374" s="79"/>
      <c r="S374" s="79"/>
      <c r="T374" s="79" t="s">
        <v>909</v>
      </c>
      <c r="U374" s="83" t="s">
        <v>961</v>
      </c>
      <c r="V374" s="83" t="s">
        <v>961</v>
      </c>
      <c r="W374" s="81">
        <v>43505.45332175926</v>
      </c>
      <c r="X374" s="83" t="s">
        <v>1555</v>
      </c>
      <c r="Y374" s="79"/>
      <c r="Z374" s="79"/>
      <c r="AA374" s="85" t="s">
        <v>1920</v>
      </c>
      <c r="AB374" s="79"/>
      <c r="AC374" s="79" t="b">
        <v>0</v>
      </c>
      <c r="AD374" s="79">
        <v>1</v>
      </c>
      <c r="AE374" s="85" t="s">
        <v>1963</v>
      </c>
      <c r="AF374" s="79" t="b">
        <v>0</v>
      </c>
      <c r="AG374" s="79" t="s">
        <v>1974</v>
      </c>
      <c r="AH374" s="79"/>
      <c r="AI374" s="85" t="s">
        <v>1963</v>
      </c>
      <c r="AJ374" s="79" t="b">
        <v>0</v>
      </c>
      <c r="AK374" s="79">
        <v>0</v>
      </c>
      <c r="AL374" s="85" t="s">
        <v>1963</v>
      </c>
      <c r="AM374" s="79" t="s">
        <v>2002</v>
      </c>
      <c r="AN374" s="79" t="b">
        <v>0</v>
      </c>
      <c r="AO374" s="85" t="s">
        <v>1920</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6</v>
      </c>
      <c r="BC374" s="78" t="str">
        <f>REPLACE(INDEX(GroupVertices[Group],MATCH(Edges[[#This Row],[Vertex 2]],GroupVertices[Vertex],0)),1,1,"")</f>
        <v>6</v>
      </c>
      <c r="BD374" s="48"/>
      <c r="BE374" s="49"/>
      <c r="BF374" s="48"/>
      <c r="BG374" s="49"/>
      <c r="BH374" s="48"/>
      <c r="BI374" s="49"/>
      <c r="BJ374" s="48"/>
      <c r="BK374" s="49"/>
      <c r="BL374" s="48"/>
    </row>
    <row r="375" spans="1:64" ht="15">
      <c r="A375" s="64" t="s">
        <v>481</v>
      </c>
      <c r="B375" s="64" t="s">
        <v>523</v>
      </c>
      <c r="C375" s="65" t="s">
        <v>5654</v>
      </c>
      <c r="D375" s="66">
        <v>10</v>
      </c>
      <c r="E375" s="67" t="s">
        <v>136</v>
      </c>
      <c r="F375" s="68">
        <v>12</v>
      </c>
      <c r="G375" s="65"/>
      <c r="H375" s="69"/>
      <c r="I375" s="70"/>
      <c r="J375" s="70"/>
      <c r="K375" s="34" t="s">
        <v>65</v>
      </c>
      <c r="L375" s="77">
        <v>375</v>
      </c>
      <c r="M375" s="77"/>
      <c r="N375" s="72"/>
      <c r="O375" s="79" t="s">
        <v>544</v>
      </c>
      <c r="P375" s="81">
        <v>43506.68682870371</v>
      </c>
      <c r="Q375" s="79" t="s">
        <v>708</v>
      </c>
      <c r="R375" s="79"/>
      <c r="S375" s="79"/>
      <c r="T375" s="79" t="s">
        <v>909</v>
      </c>
      <c r="U375" s="83" t="s">
        <v>962</v>
      </c>
      <c r="V375" s="83" t="s">
        <v>962</v>
      </c>
      <c r="W375" s="81">
        <v>43506.68682870371</v>
      </c>
      <c r="X375" s="83" t="s">
        <v>1556</v>
      </c>
      <c r="Y375" s="79"/>
      <c r="Z375" s="79"/>
      <c r="AA375" s="85" t="s">
        <v>1921</v>
      </c>
      <c r="AB375" s="79"/>
      <c r="AC375" s="79" t="b">
        <v>0</v>
      </c>
      <c r="AD375" s="79">
        <v>3</v>
      </c>
      <c r="AE375" s="85" t="s">
        <v>1963</v>
      </c>
      <c r="AF375" s="79" t="b">
        <v>0</v>
      </c>
      <c r="AG375" s="79" t="s">
        <v>1974</v>
      </c>
      <c r="AH375" s="79"/>
      <c r="AI375" s="85" t="s">
        <v>1963</v>
      </c>
      <c r="AJ375" s="79" t="b">
        <v>0</v>
      </c>
      <c r="AK375" s="79">
        <v>1</v>
      </c>
      <c r="AL375" s="85" t="s">
        <v>1963</v>
      </c>
      <c r="AM375" s="79" t="s">
        <v>2002</v>
      </c>
      <c r="AN375" s="79" t="b">
        <v>0</v>
      </c>
      <c r="AO375" s="85" t="s">
        <v>1921</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6</v>
      </c>
      <c r="BC375" s="78" t="str">
        <f>REPLACE(INDEX(GroupVertices[Group],MATCH(Edges[[#This Row],[Vertex 2]],GroupVertices[Vertex],0)),1,1,"")</f>
        <v>6</v>
      </c>
      <c r="BD375" s="48">
        <v>0</v>
      </c>
      <c r="BE375" s="49">
        <v>0</v>
      </c>
      <c r="BF375" s="48">
        <v>1</v>
      </c>
      <c r="BG375" s="49">
        <v>1.9607843137254901</v>
      </c>
      <c r="BH375" s="48">
        <v>0</v>
      </c>
      <c r="BI375" s="49">
        <v>0</v>
      </c>
      <c r="BJ375" s="48">
        <v>50</v>
      </c>
      <c r="BK375" s="49">
        <v>98.03921568627452</v>
      </c>
      <c r="BL375" s="48">
        <v>51</v>
      </c>
    </row>
    <row r="376" spans="1:64" ht="15">
      <c r="A376" s="64" t="s">
        <v>481</v>
      </c>
      <c r="B376" s="64" t="s">
        <v>523</v>
      </c>
      <c r="C376" s="65" t="s">
        <v>5654</v>
      </c>
      <c r="D376" s="66">
        <v>10</v>
      </c>
      <c r="E376" s="67" t="s">
        <v>136</v>
      </c>
      <c r="F376" s="68">
        <v>12</v>
      </c>
      <c r="G376" s="65"/>
      <c r="H376" s="69"/>
      <c r="I376" s="70"/>
      <c r="J376" s="70"/>
      <c r="K376" s="34" t="s">
        <v>65</v>
      </c>
      <c r="L376" s="77">
        <v>376</v>
      </c>
      <c r="M376" s="77"/>
      <c r="N376" s="72"/>
      <c r="O376" s="79" t="s">
        <v>544</v>
      </c>
      <c r="P376" s="81">
        <v>43510.98395833333</v>
      </c>
      <c r="Q376" s="79" t="s">
        <v>709</v>
      </c>
      <c r="R376" s="79"/>
      <c r="S376" s="79"/>
      <c r="T376" s="79" t="s">
        <v>909</v>
      </c>
      <c r="U376" s="83" t="s">
        <v>963</v>
      </c>
      <c r="V376" s="83" t="s">
        <v>963</v>
      </c>
      <c r="W376" s="81">
        <v>43510.98395833333</v>
      </c>
      <c r="X376" s="83" t="s">
        <v>1557</v>
      </c>
      <c r="Y376" s="79"/>
      <c r="Z376" s="79"/>
      <c r="AA376" s="85" t="s">
        <v>1922</v>
      </c>
      <c r="AB376" s="79"/>
      <c r="AC376" s="79" t="b">
        <v>0</v>
      </c>
      <c r="AD376" s="79">
        <v>2</v>
      </c>
      <c r="AE376" s="85" t="s">
        <v>1963</v>
      </c>
      <c r="AF376" s="79" t="b">
        <v>0</v>
      </c>
      <c r="AG376" s="79" t="s">
        <v>1974</v>
      </c>
      <c r="AH376" s="79"/>
      <c r="AI376" s="85" t="s">
        <v>1963</v>
      </c>
      <c r="AJ376" s="79" t="b">
        <v>0</v>
      </c>
      <c r="AK376" s="79">
        <v>1</v>
      </c>
      <c r="AL376" s="85" t="s">
        <v>1963</v>
      </c>
      <c r="AM376" s="79" t="s">
        <v>2002</v>
      </c>
      <c r="AN376" s="79" t="b">
        <v>0</v>
      </c>
      <c r="AO376" s="85" t="s">
        <v>1922</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6</v>
      </c>
      <c r="BC376" s="78" t="str">
        <f>REPLACE(INDEX(GroupVertices[Group],MATCH(Edges[[#This Row],[Vertex 2]],GroupVertices[Vertex],0)),1,1,"")</f>
        <v>6</v>
      </c>
      <c r="BD376" s="48">
        <v>1</v>
      </c>
      <c r="BE376" s="49">
        <v>2</v>
      </c>
      <c r="BF376" s="48">
        <v>0</v>
      </c>
      <c r="BG376" s="49">
        <v>0</v>
      </c>
      <c r="BH376" s="48">
        <v>0</v>
      </c>
      <c r="BI376" s="49">
        <v>0</v>
      </c>
      <c r="BJ376" s="48">
        <v>49</v>
      </c>
      <c r="BK376" s="49">
        <v>98</v>
      </c>
      <c r="BL376" s="48">
        <v>50</v>
      </c>
    </row>
    <row r="377" spans="1:64" ht="15">
      <c r="A377" s="64" t="s">
        <v>481</v>
      </c>
      <c r="B377" s="64" t="s">
        <v>541</v>
      </c>
      <c r="C377" s="65" t="s">
        <v>5651</v>
      </c>
      <c r="D377" s="66">
        <v>3</v>
      </c>
      <c r="E377" s="67" t="s">
        <v>132</v>
      </c>
      <c r="F377" s="68">
        <v>35</v>
      </c>
      <c r="G377" s="65"/>
      <c r="H377" s="69"/>
      <c r="I377" s="70"/>
      <c r="J377" s="70"/>
      <c r="K377" s="34" t="s">
        <v>65</v>
      </c>
      <c r="L377" s="77">
        <v>377</v>
      </c>
      <c r="M377" s="77"/>
      <c r="N377" s="72"/>
      <c r="O377" s="79" t="s">
        <v>544</v>
      </c>
      <c r="P377" s="81">
        <v>43512.405694444446</v>
      </c>
      <c r="Q377" s="79" t="s">
        <v>710</v>
      </c>
      <c r="R377" s="79"/>
      <c r="S377" s="79"/>
      <c r="T377" s="79" t="s">
        <v>908</v>
      </c>
      <c r="U377" s="83" t="s">
        <v>964</v>
      </c>
      <c r="V377" s="83" t="s">
        <v>964</v>
      </c>
      <c r="W377" s="81">
        <v>43512.405694444446</v>
      </c>
      <c r="X377" s="83" t="s">
        <v>1558</v>
      </c>
      <c r="Y377" s="79"/>
      <c r="Z377" s="79"/>
      <c r="AA377" s="85" t="s">
        <v>1923</v>
      </c>
      <c r="AB377" s="79"/>
      <c r="AC377" s="79" t="b">
        <v>0</v>
      </c>
      <c r="AD377" s="79">
        <v>3</v>
      </c>
      <c r="AE377" s="85" t="s">
        <v>1963</v>
      </c>
      <c r="AF377" s="79" t="b">
        <v>0</v>
      </c>
      <c r="AG377" s="79" t="s">
        <v>1974</v>
      </c>
      <c r="AH377" s="79"/>
      <c r="AI377" s="85" t="s">
        <v>1963</v>
      </c>
      <c r="AJ377" s="79" t="b">
        <v>0</v>
      </c>
      <c r="AK377" s="79">
        <v>0</v>
      </c>
      <c r="AL377" s="85" t="s">
        <v>1963</v>
      </c>
      <c r="AM377" s="79" t="s">
        <v>2002</v>
      </c>
      <c r="AN377" s="79" t="b">
        <v>0</v>
      </c>
      <c r="AO377" s="85" t="s">
        <v>1923</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6</v>
      </c>
      <c r="BC377" s="78" t="str">
        <f>REPLACE(INDEX(GroupVertices[Group],MATCH(Edges[[#This Row],[Vertex 2]],GroupVertices[Vertex],0)),1,1,"")</f>
        <v>6</v>
      </c>
      <c r="BD377" s="48"/>
      <c r="BE377" s="49"/>
      <c r="BF377" s="48"/>
      <c r="BG377" s="49"/>
      <c r="BH377" s="48"/>
      <c r="BI377" s="49"/>
      <c r="BJ377" s="48"/>
      <c r="BK377" s="49"/>
      <c r="BL377" s="48"/>
    </row>
    <row r="378" spans="1:64" ht="15">
      <c r="A378" s="64" t="s">
        <v>481</v>
      </c>
      <c r="B378" s="64" t="s">
        <v>542</v>
      </c>
      <c r="C378" s="65" t="s">
        <v>5651</v>
      </c>
      <c r="D378" s="66">
        <v>3</v>
      </c>
      <c r="E378" s="67" t="s">
        <v>132</v>
      </c>
      <c r="F378" s="68">
        <v>35</v>
      </c>
      <c r="G378" s="65"/>
      <c r="H378" s="69"/>
      <c r="I378" s="70"/>
      <c r="J378" s="70"/>
      <c r="K378" s="34" t="s">
        <v>65</v>
      </c>
      <c r="L378" s="77">
        <v>378</v>
      </c>
      <c r="M378" s="77"/>
      <c r="N378" s="72"/>
      <c r="O378" s="79" t="s">
        <v>544</v>
      </c>
      <c r="P378" s="81">
        <v>43513.97583333333</v>
      </c>
      <c r="Q378" s="79" t="s">
        <v>711</v>
      </c>
      <c r="R378" s="79"/>
      <c r="S378" s="79"/>
      <c r="T378" s="79" t="s">
        <v>910</v>
      </c>
      <c r="U378" s="83" t="s">
        <v>965</v>
      </c>
      <c r="V378" s="83" t="s">
        <v>965</v>
      </c>
      <c r="W378" s="81">
        <v>43513.97583333333</v>
      </c>
      <c r="X378" s="83" t="s">
        <v>1559</v>
      </c>
      <c r="Y378" s="79"/>
      <c r="Z378" s="79"/>
      <c r="AA378" s="85" t="s">
        <v>1924</v>
      </c>
      <c r="AB378" s="79"/>
      <c r="AC378" s="79" t="b">
        <v>0</v>
      </c>
      <c r="AD378" s="79">
        <v>1</v>
      </c>
      <c r="AE378" s="85" t="s">
        <v>1963</v>
      </c>
      <c r="AF378" s="79" t="b">
        <v>0</v>
      </c>
      <c r="AG378" s="79" t="s">
        <v>1974</v>
      </c>
      <c r="AH378" s="79"/>
      <c r="AI378" s="85" t="s">
        <v>1963</v>
      </c>
      <c r="AJ378" s="79" t="b">
        <v>0</v>
      </c>
      <c r="AK378" s="79">
        <v>0</v>
      </c>
      <c r="AL378" s="85" t="s">
        <v>1963</v>
      </c>
      <c r="AM378" s="79" t="s">
        <v>2002</v>
      </c>
      <c r="AN378" s="79" t="b">
        <v>0</v>
      </c>
      <c r="AO378" s="85" t="s">
        <v>1924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6</v>
      </c>
      <c r="BC378" s="78" t="str">
        <f>REPLACE(INDEX(GroupVertices[Group],MATCH(Edges[[#This Row],[Vertex 2]],GroupVertices[Vertex],0)),1,1,"")</f>
        <v>6</v>
      </c>
      <c r="BD378" s="48"/>
      <c r="BE378" s="49"/>
      <c r="BF378" s="48"/>
      <c r="BG378" s="49"/>
      <c r="BH378" s="48"/>
      <c r="BI378" s="49"/>
      <c r="BJ378" s="48"/>
      <c r="BK378" s="49"/>
      <c r="BL378" s="48"/>
    </row>
    <row r="379" spans="1:64" ht="15">
      <c r="A379" s="64" t="s">
        <v>481</v>
      </c>
      <c r="B379" s="64" t="s">
        <v>543</v>
      </c>
      <c r="C379" s="65" t="s">
        <v>5654</v>
      </c>
      <c r="D379" s="66">
        <v>10</v>
      </c>
      <c r="E379" s="67" t="s">
        <v>136</v>
      </c>
      <c r="F379" s="68">
        <v>12</v>
      </c>
      <c r="G379" s="65"/>
      <c r="H379" s="69"/>
      <c r="I379" s="70"/>
      <c r="J379" s="70"/>
      <c r="K379" s="34" t="s">
        <v>65</v>
      </c>
      <c r="L379" s="77">
        <v>379</v>
      </c>
      <c r="M379" s="77"/>
      <c r="N379" s="72"/>
      <c r="O379" s="79" t="s">
        <v>544</v>
      </c>
      <c r="P379" s="81">
        <v>43501.90913194444</v>
      </c>
      <c r="Q379" s="79" t="s">
        <v>712</v>
      </c>
      <c r="R379" s="79"/>
      <c r="S379" s="79"/>
      <c r="T379" s="79" t="s">
        <v>909</v>
      </c>
      <c r="U379" s="83" t="s">
        <v>966</v>
      </c>
      <c r="V379" s="83" t="s">
        <v>966</v>
      </c>
      <c r="W379" s="81">
        <v>43501.90913194444</v>
      </c>
      <c r="X379" s="83" t="s">
        <v>1560</v>
      </c>
      <c r="Y379" s="79"/>
      <c r="Z379" s="79"/>
      <c r="AA379" s="85" t="s">
        <v>1925</v>
      </c>
      <c r="AB379" s="79"/>
      <c r="AC379" s="79" t="b">
        <v>0</v>
      </c>
      <c r="AD379" s="79">
        <v>1</v>
      </c>
      <c r="AE379" s="85" t="s">
        <v>1963</v>
      </c>
      <c r="AF379" s="79" t="b">
        <v>0</v>
      </c>
      <c r="AG379" s="79" t="s">
        <v>1974</v>
      </c>
      <c r="AH379" s="79"/>
      <c r="AI379" s="85" t="s">
        <v>1963</v>
      </c>
      <c r="AJ379" s="79" t="b">
        <v>0</v>
      </c>
      <c r="AK379" s="79">
        <v>0</v>
      </c>
      <c r="AL379" s="85" t="s">
        <v>1963</v>
      </c>
      <c r="AM379" s="79" t="s">
        <v>2002</v>
      </c>
      <c r="AN379" s="79" t="b">
        <v>0</v>
      </c>
      <c r="AO379" s="85" t="s">
        <v>1925</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6</v>
      </c>
      <c r="BC379" s="78" t="str">
        <f>REPLACE(INDEX(GroupVertices[Group],MATCH(Edges[[#This Row],[Vertex 2]],GroupVertices[Vertex],0)),1,1,"")</f>
        <v>6</v>
      </c>
      <c r="BD379" s="48">
        <v>0</v>
      </c>
      <c r="BE379" s="49">
        <v>0</v>
      </c>
      <c r="BF379" s="48">
        <v>1</v>
      </c>
      <c r="BG379" s="49">
        <v>3.4482758620689653</v>
      </c>
      <c r="BH379" s="48">
        <v>0</v>
      </c>
      <c r="BI379" s="49">
        <v>0</v>
      </c>
      <c r="BJ379" s="48">
        <v>28</v>
      </c>
      <c r="BK379" s="49">
        <v>96.55172413793103</v>
      </c>
      <c r="BL379" s="48">
        <v>29</v>
      </c>
    </row>
    <row r="380" spans="1:64" ht="15">
      <c r="A380" s="64" t="s">
        <v>481</v>
      </c>
      <c r="B380" s="64" t="s">
        <v>543</v>
      </c>
      <c r="C380" s="65" t="s">
        <v>5654</v>
      </c>
      <c r="D380" s="66">
        <v>10</v>
      </c>
      <c r="E380" s="67" t="s">
        <v>136</v>
      </c>
      <c r="F380" s="68">
        <v>12</v>
      </c>
      <c r="G380" s="65"/>
      <c r="H380" s="69"/>
      <c r="I380" s="70"/>
      <c r="J380" s="70"/>
      <c r="K380" s="34" t="s">
        <v>65</v>
      </c>
      <c r="L380" s="77">
        <v>380</v>
      </c>
      <c r="M380" s="77"/>
      <c r="N380" s="72"/>
      <c r="O380" s="79" t="s">
        <v>544</v>
      </c>
      <c r="P380" s="81">
        <v>43503.37278935185</v>
      </c>
      <c r="Q380" s="79" t="s">
        <v>706</v>
      </c>
      <c r="R380" s="79"/>
      <c r="S380" s="79"/>
      <c r="T380" s="79" t="s">
        <v>909</v>
      </c>
      <c r="U380" s="83" t="s">
        <v>960</v>
      </c>
      <c r="V380" s="83" t="s">
        <v>960</v>
      </c>
      <c r="W380" s="81">
        <v>43503.37278935185</v>
      </c>
      <c r="X380" s="83" t="s">
        <v>1554</v>
      </c>
      <c r="Y380" s="79"/>
      <c r="Z380" s="79"/>
      <c r="AA380" s="85" t="s">
        <v>1919</v>
      </c>
      <c r="AB380" s="79"/>
      <c r="AC380" s="79" t="b">
        <v>0</v>
      </c>
      <c r="AD380" s="79">
        <v>1</v>
      </c>
      <c r="AE380" s="85" t="s">
        <v>1963</v>
      </c>
      <c r="AF380" s="79" t="b">
        <v>0</v>
      </c>
      <c r="AG380" s="79" t="s">
        <v>1974</v>
      </c>
      <c r="AH380" s="79"/>
      <c r="AI380" s="85" t="s">
        <v>1963</v>
      </c>
      <c r="AJ380" s="79" t="b">
        <v>0</v>
      </c>
      <c r="AK380" s="79">
        <v>0</v>
      </c>
      <c r="AL380" s="85" t="s">
        <v>1963</v>
      </c>
      <c r="AM380" s="79" t="s">
        <v>2002</v>
      </c>
      <c r="AN380" s="79" t="b">
        <v>0</v>
      </c>
      <c r="AO380" s="85" t="s">
        <v>1919</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6</v>
      </c>
      <c r="BC380" s="78" t="str">
        <f>REPLACE(INDEX(GroupVertices[Group],MATCH(Edges[[#This Row],[Vertex 2]],GroupVertices[Vertex],0)),1,1,"")</f>
        <v>6</v>
      </c>
      <c r="BD380" s="48">
        <v>0</v>
      </c>
      <c r="BE380" s="49">
        <v>0</v>
      </c>
      <c r="BF380" s="48">
        <v>0</v>
      </c>
      <c r="BG380" s="49">
        <v>0</v>
      </c>
      <c r="BH380" s="48">
        <v>0</v>
      </c>
      <c r="BI380" s="49">
        <v>0</v>
      </c>
      <c r="BJ380" s="48">
        <v>42</v>
      </c>
      <c r="BK380" s="49">
        <v>100</v>
      </c>
      <c r="BL380" s="48">
        <v>42</v>
      </c>
    </row>
    <row r="381" spans="1:64" ht="15">
      <c r="A381" s="64" t="s">
        <v>481</v>
      </c>
      <c r="B381" s="64" t="s">
        <v>543</v>
      </c>
      <c r="C381" s="65" t="s">
        <v>5654</v>
      </c>
      <c r="D381" s="66">
        <v>10</v>
      </c>
      <c r="E381" s="67" t="s">
        <v>136</v>
      </c>
      <c r="F381" s="68">
        <v>12</v>
      </c>
      <c r="G381" s="65"/>
      <c r="H381" s="69"/>
      <c r="I381" s="70"/>
      <c r="J381" s="70"/>
      <c r="K381" s="34" t="s">
        <v>65</v>
      </c>
      <c r="L381" s="77">
        <v>381</v>
      </c>
      <c r="M381" s="77"/>
      <c r="N381" s="72"/>
      <c r="O381" s="79" t="s">
        <v>544</v>
      </c>
      <c r="P381" s="81">
        <v>43505.45332175926</v>
      </c>
      <c r="Q381" s="79" t="s">
        <v>707</v>
      </c>
      <c r="R381" s="79"/>
      <c r="S381" s="79"/>
      <c r="T381" s="79" t="s">
        <v>909</v>
      </c>
      <c r="U381" s="83" t="s">
        <v>961</v>
      </c>
      <c r="V381" s="83" t="s">
        <v>961</v>
      </c>
      <c r="W381" s="81">
        <v>43505.45332175926</v>
      </c>
      <c r="X381" s="83" t="s">
        <v>1555</v>
      </c>
      <c r="Y381" s="79"/>
      <c r="Z381" s="79"/>
      <c r="AA381" s="85" t="s">
        <v>1920</v>
      </c>
      <c r="AB381" s="79"/>
      <c r="AC381" s="79" t="b">
        <v>0</v>
      </c>
      <c r="AD381" s="79">
        <v>1</v>
      </c>
      <c r="AE381" s="85" t="s">
        <v>1963</v>
      </c>
      <c r="AF381" s="79" t="b">
        <v>0</v>
      </c>
      <c r="AG381" s="79" t="s">
        <v>1974</v>
      </c>
      <c r="AH381" s="79"/>
      <c r="AI381" s="85" t="s">
        <v>1963</v>
      </c>
      <c r="AJ381" s="79" t="b">
        <v>0</v>
      </c>
      <c r="AK381" s="79">
        <v>0</v>
      </c>
      <c r="AL381" s="85" t="s">
        <v>1963</v>
      </c>
      <c r="AM381" s="79" t="s">
        <v>2002</v>
      </c>
      <c r="AN381" s="79" t="b">
        <v>0</v>
      </c>
      <c r="AO381" s="85" t="s">
        <v>1920</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6</v>
      </c>
      <c r="BC381" s="78" t="str">
        <f>REPLACE(INDEX(GroupVertices[Group],MATCH(Edges[[#This Row],[Vertex 2]],GroupVertices[Vertex],0)),1,1,"")</f>
        <v>6</v>
      </c>
      <c r="BD381" s="48">
        <v>0</v>
      </c>
      <c r="BE381" s="49">
        <v>0</v>
      </c>
      <c r="BF381" s="48">
        <v>0</v>
      </c>
      <c r="BG381" s="49">
        <v>0</v>
      </c>
      <c r="BH381" s="48">
        <v>0</v>
      </c>
      <c r="BI381" s="49">
        <v>0</v>
      </c>
      <c r="BJ381" s="48">
        <v>46</v>
      </c>
      <c r="BK381" s="49">
        <v>100</v>
      </c>
      <c r="BL381" s="48">
        <v>46</v>
      </c>
    </row>
    <row r="382" spans="1:64" ht="15">
      <c r="A382" s="64" t="s">
        <v>481</v>
      </c>
      <c r="B382" s="64" t="s">
        <v>543</v>
      </c>
      <c r="C382" s="65" t="s">
        <v>5654</v>
      </c>
      <c r="D382" s="66">
        <v>10</v>
      </c>
      <c r="E382" s="67" t="s">
        <v>136</v>
      </c>
      <c r="F382" s="68">
        <v>12</v>
      </c>
      <c r="G382" s="65"/>
      <c r="H382" s="69"/>
      <c r="I382" s="70"/>
      <c r="J382" s="70"/>
      <c r="K382" s="34" t="s">
        <v>65</v>
      </c>
      <c r="L382" s="77">
        <v>382</v>
      </c>
      <c r="M382" s="77"/>
      <c r="N382" s="72"/>
      <c r="O382" s="79" t="s">
        <v>544</v>
      </c>
      <c r="P382" s="81">
        <v>43507.30107638889</v>
      </c>
      <c r="Q382" s="79" t="s">
        <v>703</v>
      </c>
      <c r="R382" s="79"/>
      <c r="S382" s="79"/>
      <c r="T382" s="79" t="s">
        <v>909</v>
      </c>
      <c r="U382" s="83" t="s">
        <v>957</v>
      </c>
      <c r="V382" s="83" t="s">
        <v>957</v>
      </c>
      <c r="W382" s="81">
        <v>43507.30107638889</v>
      </c>
      <c r="X382" s="83" t="s">
        <v>1551</v>
      </c>
      <c r="Y382" s="79"/>
      <c r="Z382" s="79"/>
      <c r="AA382" s="85" t="s">
        <v>1916</v>
      </c>
      <c r="AB382" s="79"/>
      <c r="AC382" s="79" t="b">
        <v>0</v>
      </c>
      <c r="AD382" s="79">
        <v>2</v>
      </c>
      <c r="AE382" s="85" t="s">
        <v>1963</v>
      </c>
      <c r="AF382" s="79" t="b">
        <v>0</v>
      </c>
      <c r="AG382" s="79" t="s">
        <v>1974</v>
      </c>
      <c r="AH382" s="79"/>
      <c r="AI382" s="85" t="s">
        <v>1963</v>
      </c>
      <c r="AJ382" s="79" t="b">
        <v>0</v>
      </c>
      <c r="AK382" s="79">
        <v>0</v>
      </c>
      <c r="AL382" s="85" t="s">
        <v>1963</v>
      </c>
      <c r="AM382" s="79" t="s">
        <v>2002</v>
      </c>
      <c r="AN382" s="79" t="b">
        <v>0</v>
      </c>
      <c r="AO382" s="85" t="s">
        <v>1916</v>
      </c>
      <c r="AP382" s="79" t="s">
        <v>176</v>
      </c>
      <c r="AQ382" s="79">
        <v>0</v>
      </c>
      <c r="AR382" s="79">
        <v>0</v>
      </c>
      <c r="AS382" s="79"/>
      <c r="AT382" s="79"/>
      <c r="AU382" s="79"/>
      <c r="AV382" s="79"/>
      <c r="AW382" s="79"/>
      <c r="AX382" s="79"/>
      <c r="AY382" s="79"/>
      <c r="AZ382" s="79"/>
      <c r="BA382">
        <v>10</v>
      </c>
      <c r="BB382" s="78" t="str">
        <f>REPLACE(INDEX(GroupVertices[Group],MATCH(Edges[[#This Row],[Vertex 1]],GroupVertices[Vertex],0)),1,1,"")</f>
        <v>6</v>
      </c>
      <c r="BC382" s="78" t="str">
        <f>REPLACE(INDEX(GroupVertices[Group],MATCH(Edges[[#This Row],[Vertex 2]],GroupVertices[Vertex],0)),1,1,"")</f>
        <v>6</v>
      </c>
      <c r="BD382" s="48">
        <v>0</v>
      </c>
      <c r="BE382" s="49">
        <v>0</v>
      </c>
      <c r="BF382" s="48">
        <v>0</v>
      </c>
      <c r="BG382" s="49">
        <v>0</v>
      </c>
      <c r="BH382" s="48">
        <v>0</v>
      </c>
      <c r="BI382" s="49">
        <v>0</v>
      </c>
      <c r="BJ382" s="48">
        <v>47</v>
      </c>
      <c r="BK382" s="49">
        <v>100</v>
      </c>
      <c r="BL382" s="48">
        <v>47</v>
      </c>
    </row>
    <row r="383" spans="1:64" ht="15">
      <c r="A383" s="64" t="s">
        <v>481</v>
      </c>
      <c r="B383" s="64" t="s">
        <v>543</v>
      </c>
      <c r="C383" s="65" t="s">
        <v>5654</v>
      </c>
      <c r="D383" s="66">
        <v>10</v>
      </c>
      <c r="E383" s="67" t="s">
        <v>136</v>
      </c>
      <c r="F383" s="68">
        <v>12</v>
      </c>
      <c r="G383" s="65"/>
      <c r="H383" s="69"/>
      <c r="I383" s="70"/>
      <c r="J383" s="70"/>
      <c r="K383" s="34" t="s">
        <v>65</v>
      </c>
      <c r="L383" s="77">
        <v>383</v>
      </c>
      <c r="M383" s="77"/>
      <c r="N383" s="72"/>
      <c r="O383" s="79" t="s">
        <v>544</v>
      </c>
      <c r="P383" s="81">
        <v>43508.31296296296</v>
      </c>
      <c r="Q383" s="79" t="s">
        <v>702</v>
      </c>
      <c r="R383" s="79"/>
      <c r="S383" s="79"/>
      <c r="T383" s="79" t="s">
        <v>909</v>
      </c>
      <c r="U383" s="83" t="s">
        <v>956</v>
      </c>
      <c r="V383" s="83" t="s">
        <v>956</v>
      </c>
      <c r="W383" s="81">
        <v>43508.31296296296</v>
      </c>
      <c r="X383" s="83" t="s">
        <v>1550</v>
      </c>
      <c r="Y383" s="79"/>
      <c r="Z383" s="79"/>
      <c r="AA383" s="85" t="s">
        <v>1915</v>
      </c>
      <c r="AB383" s="79"/>
      <c r="AC383" s="79" t="b">
        <v>0</v>
      </c>
      <c r="AD383" s="79">
        <v>3</v>
      </c>
      <c r="AE383" s="85" t="s">
        <v>1963</v>
      </c>
      <c r="AF383" s="79" t="b">
        <v>0</v>
      </c>
      <c r="AG383" s="79" t="s">
        <v>1974</v>
      </c>
      <c r="AH383" s="79"/>
      <c r="AI383" s="85" t="s">
        <v>1963</v>
      </c>
      <c r="AJ383" s="79" t="b">
        <v>0</v>
      </c>
      <c r="AK383" s="79">
        <v>0</v>
      </c>
      <c r="AL383" s="85" t="s">
        <v>1963</v>
      </c>
      <c r="AM383" s="79" t="s">
        <v>2002</v>
      </c>
      <c r="AN383" s="79" t="b">
        <v>0</v>
      </c>
      <c r="AO383" s="85" t="s">
        <v>1915</v>
      </c>
      <c r="AP383" s="79" t="s">
        <v>176</v>
      </c>
      <c r="AQ383" s="79">
        <v>0</v>
      </c>
      <c r="AR383" s="79">
        <v>0</v>
      </c>
      <c r="AS383" s="79"/>
      <c r="AT383" s="79"/>
      <c r="AU383" s="79"/>
      <c r="AV383" s="79"/>
      <c r="AW383" s="79"/>
      <c r="AX383" s="79"/>
      <c r="AY383" s="79"/>
      <c r="AZ383" s="79"/>
      <c r="BA383">
        <v>10</v>
      </c>
      <c r="BB383" s="78" t="str">
        <f>REPLACE(INDEX(GroupVertices[Group],MATCH(Edges[[#This Row],[Vertex 1]],GroupVertices[Vertex],0)),1,1,"")</f>
        <v>6</v>
      </c>
      <c r="BC383" s="78" t="str">
        <f>REPLACE(INDEX(GroupVertices[Group],MATCH(Edges[[#This Row],[Vertex 2]],GroupVertices[Vertex],0)),1,1,"")</f>
        <v>6</v>
      </c>
      <c r="BD383" s="48">
        <v>0</v>
      </c>
      <c r="BE383" s="49">
        <v>0</v>
      </c>
      <c r="BF383" s="48">
        <v>0</v>
      </c>
      <c r="BG383" s="49">
        <v>0</v>
      </c>
      <c r="BH383" s="48">
        <v>0</v>
      </c>
      <c r="BI383" s="49">
        <v>0</v>
      </c>
      <c r="BJ383" s="48">
        <v>44</v>
      </c>
      <c r="BK383" s="49">
        <v>100</v>
      </c>
      <c r="BL383" s="48">
        <v>44</v>
      </c>
    </row>
    <row r="384" spans="1:64" ht="15">
      <c r="A384" s="64" t="s">
        <v>481</v>
      </c>
      <c r="B384" s="64" t="s">
        <v>543</v>
      </c>
      <c r="C384" s="65" t="s">
        <v>5654</v>
      </c>
      <c r="D384" s="66">
        <v>10</v>
      </c>
      <c r="E384" s="67" t="s">
        <v>136</v>
      </c>
      <c r="F384" s="68">
        <v>12</v>
      </c>
      <c r="G384" s="65"/>
      <c r="H384" s="69"/>
      <c r="I384" s="70"/>
      <c r="J384" s="70"/>
      <c r="K384" s="34" t="s">
        <v>65</v>
      </c>
      <c r="L384" s="77">
        <v>384</v>
      </c>
      <c r="M384" s="77"/>
      <c r="N384" s="72"/>
      <c r="O384" s="79" t="s">
        <v>544</v>
      </c>
      <c r="P384" s="81">
        <v>43508.96895833333</v>
      </c>
      <c r="Q384" s="79" t="s">
        <v>704</v>
      </c>
      <c r="R384" s="83" t="s">
        <v>792</v>
      </c>
      <c r="S384" s="79" t="s">
        <v>829</v>
      </c>
      <c r="T384" s="79" t="s">
        <v>909</v>
      </c>
      <c r="U384" s="83" t="s">
        <v>958</v>
      </c>
      <c r="V384" s="83" t="s">
        <v>958</v>
      </c>
      <c r="W384" s="81">
        <v>43508.96895833333</v>
      </c>
      <c r="X384" s="83" t="s">
        <v>1552</v>
      </c>
      <c r="Y384" s="79"/>
      <c r="Z384" s="79"/>
      <c r="AA384" s="85" t="s">
        <v>1917</v>
      </c>
      <c r="AB384" s="79"/>
      <c r="AC384" s="79" t="b">
        <v>0</v>
      </c>
      <c r="AD384" s="79">
        <v>1</v>
      </c>
      <c r="AE384" s="85" t="s">
        <v>1963</v>
      </c>
      <c r="AF384" s="79" t="b">
        <v>0</v>
      </c>
      <c r="AG384" s="79" t="s">
        <v>1974</v>
      </c>
      <c r="AH384" s="79"/>
      <c r="AI384" s="85" t="s">
        <v>1963</v>
      </c>
      <c r="AJ384" s="79" t="b">
        <v>0</v>
      </c>
      <c r="AK384" s="79">
        <v>0</v>
      </c>
      <c r="AL384" s="85" t="s">
        <v>1963</v>
      </c>
      <c r="AM384" s="79" t="s">
        <v>2002</v>
      </c>
      <c r="AN384" s="79" t="b">
        <v>0</v>
      </c>
      <c r="AO384" s="85" t="s">
        <v>1917</v>
      </c>
      <c r="AP384" s="79" t="s">
        <v>176</v>
      </c>
      <c r="AQ384" s="79">
        <v>0</v>
      </c>
      <c r="AR384" s="79">
        <v>0</v>
      </c>
      <c r="AS384" s="79"/>
      <c r="AT384" s="79"/>
      <c r="AU384" s="79"/>
      <c r="AV384" s="79"/>
      <c r="AW384" s="79"/>
      <c r="AX384" s="79"/>
      <c r="AY384" s="79"/>
      <c r="AZ384" s="79"/>
      <c r="BA384">
        <v>10</v>
      </c>
      <c r="BB384" s="78" t="str">
        <f>REPLACE(INDEX(GroupVertices[Group],MATCH(Edges[[#This Row],[Vertex 1]],GroupVertices[Vertex],0)),1,1,"")</f>
        <v>6</v>
      </c>
      <c r="BC384" s="78" t="str">
        <f>REPLACE(INDEX(GroupVertices[Group],MATCH(Edges[[#This Row],[Vertex 2]],GroupVertices[Vertex],0)),1,1,"")</f>
        <v>6</v>
      </c>
      <c r="BD384" s="48">
        <v>0</v>
      </c>
      <c r="BE384" s="49">
        <v>0</v>
      </c>
      <c r="BF384" s="48">
        <v>0</v>
      </c>
      <c r="BG384" s="49">
        <v>0</v>
      </c>
      <c r="BH384" s="48">
        <v>0</v>
      </c>
      <c r="BI384" s="49">
        <v>0</v>
      </c>
      <c r="BJ384" s="48">
        <v>37</v>
      </c>
      <c r="BK384" s="49">
        <v>100</v>
      </c>
      <c r="BL384" s="48">
        <v>37</v>
      </c>
    </row>
    <row r="385" spans="1:64" ht="15">
      <c r="A385" s="64" t="s">
        <v>481</v>
      </c>
      <c r="B385" s="64" t="s">
        <v>543</v>
      </c>
      <c r="C385" s="65" t="s">
        <v>5654</v>
      </c>
      <c r="D385" s="66">
        <v>10</v>
      </c>
      <c r="E385" s="67" t="s">
        <v>136</v>
      </c>
      <c r="F385" s="68">
        <v>12</v>
      </c>
      <c r="G385" s="65"/>
      <c r="H385" s="69"/>
      <c r="I385" s="70"/>
      <c r="J385" s="70"/>
      <c r="K385" s="34" t="s">
        <v>65</v>
      </c>
      <c r="L385" s="77">
        <v>385</v>
      </c>
      <c r="M385" s="77"/>
      <c r="N385" s="72"/>
      <c r="O385" s="79" t="s">
        <v>544</v>
      </c>
      <c r="P385" s="81">
        <v>43512.36981481482</v>
      </c>
      <c r="Q385" s="79" t="s">
        <v>713</v>
      </c>
      <c r="R385" s="79"/>
      <c r="S385" s="79"/>
      <c r="T385" s="79" t="s">
        <v>911</v>
      </c>
      <c r="U385" s="83" t="s">
        <v>967</v>
      </c>
      <c r="V385" s="83" t="s">
        <v>967</v>
      </c>
      <c r="W385" s="81">
        <v>43512.36981481482</v>
      </c>
      <c r="X385" s="83" t="s">
        <v>1561</v>
      </c>
      <c r="Y385" s="79"/>
      <c r="Z385" s="79"/>
      <c r="AA385" s="85" t="s">
        <v>1926</v>
      </c>
      <c r="AB385" s="79"/>
      <c r="AC385" s="79" t="b">
        <v>0</v>
      </c>
      <c r="AD385" s="79">
        <v>1</v>
      </c>
      <c r="AE385" s="85" t="s">
        <v>1963</v>
      </c>
      <c r="AF385" s="79" t="b">
        <v>0</v>
      </c>
      <c r="AG385" s="79" t="s">
        <v>1974</v>
      </c>
      <c r="AH385" s="79"/>
      <c r="AI385" s="85" t="s">
        <v>1963</v>
      </c>
      <c r="AJ385" s="79" t="b">
        <v>0</v>
      </c>
      <c r="AK385" s="79">
        <v>0</v>
      </c>
      <c r="AL385" s="85" t="s">
        <v>1963</v>
      </c>
      <c r="AM385" s="79" t="s">
        <v>2002</v>
      </c>
      <c r="AN385" s="79" t="b">
        <v>0</v>
      </c>
      <c r="AO385" s="85" t="s">
        <v>1926</v>
      </c>
      <c r="AP385" s="79" t="s">
        <v>176</v>
      </c>
      <c r="AQ385" s="79">
        <v>0</v>
      </c>
      <c r="AR385" s="79">
        <v>0</v>
      </c>
      <c r="AS385" s="79"/>
      <c r="AT385" s="79"/>
      <c r="AU385" s="79"/>
      <c r="AV385" s="79"/>
      <c r="AW385" s="79"/>
      <c r="AX385" s="79"/>
      <c r="AY385" s="79"/>
      <c r="AZ385" s="79"/>
      <c r="BA385">
        <v>10</v>
      </c>
      <c r="BB385" s="78" t="str">
        <f>REPLACE(INDEX(GroupVertices[Group],MATCH(Edges[[#This Row],[Vertex 1]],GroupVertices[Vertex],0)),1,1,"")</f>
        <v>6</v>
      </c>
      <c r="BC385" s="78" t="str">
        <f>REPLACE(INDEX(GroupVertices[Group],MATCH(Edges[[#This Row],[Vertex 2]],GroupVertices[Vertex],0)),1,1,"")</f>
        <v>6</v>
      </c>
      <c r="BD385" s="48">
        <v>0</v>
      </c>
      <c r="BE385" s="49">
        <v>0</v>
      </c>
      <c r="BF385" s="48">
        <v>0</v>
      </c>
      <c r="BG385" s="49">
        <v>0</v>
      </c>
      <c r="BH385" s="48">
        <v>0</v>
      </c>
      <c r="BI385" s="49">
        <v>0</v>
      </c>
      <c r="BJ385" s="48">
        <v>45</v>
      </c>
      <c r="BK385" s="49">
        <v>100</v>
      </c>
      <c r="BL385" s="48">
        <v>45</v>
      </c>
    </row>
    <row r="386" spans="1:64" ht="15">
      <c r="A386" s="64" t="s">
        <v>481</v>
      </c>
      <c r="B386" s="64" t="s">
        <v>543</v>
      </c>
      <c r="C386" s="65" t="s">
        <v>5654</v>
      </c>
      <c r="D386" s="66">
        <v>10</v>
      </c>
      <c r="E386" s="67" t="s">
        <v>136</v>
      </c>
      <c r="F386" s="68">
        <v>12</v>
      </c>
      <c r="G386" s="65"/>
      <c r="H386" s="69"/>
      <c r="I386" s="70"/>
      <c r="J386" s="70"/>
      <c r="K386" s="34" t="s">
        <v>65</v>
      </c>
      <c r="L386" s="77">
        <v>386</v>
      </c>
      <c r="M386" s="77"/>
      <c r="N386" s="72"/>
      <c r="O386" s="79" t="s">
        <v>544</v>
      </c>
      <c r="P386" s="81">
        <v>43512.405694444446</v>
      </c>
      <c r="Q386" s="79" t="s">
        <v>710</v>
      </c>
      <c r="R386" s="79"/>
      <c r="S386" s="79"/>
      <c r="T386" s="79" t="s">
        <v>908</v>
      </c>
      <c r="U386" s="83" t="s">
        <v>964</v>
      </c>
      <c r="V386" s="83" t="s">
        <v>964</v>
      </c>
      <c r="W386" s="81">
        <v>43512.405694444446</v>
      </c>
      <c r="X386" s="83" t="s">
        <v>1558</v>
      </c>
      <c r="Y386" s="79"/>
      <c r="Z386" s="79"/>
      <c r="AA386" s="85" t="s">
        <v>1923</v>
      </c>
      <c r="AB386" s="79"/>
      <c r="AC386" s="79" t="b">
        <v>0</v>
      </c>
      <c r="AD386" s="79">
        <v>3</v>
      </c>
      <c r="AE386" s="85" t="s">
        <v>1963</v>
      </c>
      <c r="AF386" s="79" t="b">
        <v>0</v>
      </c>
      <c r="AG386" s="79" t="s">
        <v>1974</v>
      </c>
      <c r="AH386" s="79"/>
      <c r="AI386" s="85" t="s">
        <v>1963</v>
      </c>
      <c r="AJ386" s="79" t="b">
        <v>0</v>
      </c>
      <c r="AK386" s="79">
        <v>0</v>
      </c>
      <c r="AL386" s="85" t="s">
        <v>1963</v>
      </c>
      <c r="AM386" s="79" t="s">
        <v>2002</v>
      </c>
      <c r="AN386" s="79" t="b">
        <v>0</v>
      </c>
      <c r="AO386" s="85" t="s">
        <v>1923</v>
      </c>
      <c r="AP386" s="79" t="s">
        <v>176</v>
      </c>
      <c r="AQ386" s="79">
        <v>0</v>
      </c>
      <c r="AR386" s="79">
        <v>0</v>
      </c>
      <c r="AS386" s="79"/>
      <c r="AT386" s="79"/>
      <c r="AU386" s="79"/>
      <c r="AV386" s="79"/>
      <c r="AW386" s="79"/>
      <c r="AX386" s="79"/>
      <c r="AY386" s="79"/>
      <c r="AZ386" s="79"/>
      <c r="BA386">
        <v>10</v>
      </c>
      <c r="BB386" s="78" t="str">
        <f>REPLACE(INDEX(GroupVertices[Group],MATCH(Edges[[#This Row],[Vertex 1]],GroupVertices[Vertex],0)),1,1,"")</f>
        <v>6</v>
      </c>
      <c r="BC386" s="78" t="str">
        <f>REPLACE(INDEX(GroupVertices[Group],MATCH(Edges[[#This Row],[Vertex 2]],GroupVertices[Vertex],0)),1,1,"")</f>
        <v>6</v>
      </c>
      <c r="BD386" s="48">
        <v>0</v>
      </c>
      <c r="BE386" s="49">
        <v>0</v>
      </c>
      <c r="BF386" s="48">
        <v>0</v>
      </c>
      <c r="BG386" s="49">
        <v>0</v>
      </c>
      <c r="BH386" s="48">
        <v>0</v>
      </c>
      <c r="BI386" s="49">
        <v>0</v>
      </c>
      <c r="BJ386" s="48">
        <v>42</v>
      </c>
      <c r="BK386" s="49">
        <v>100</v>
      </c>
      <c r="BL386" s="48">
        <v>42</v>
      </c>
    </row>
    <row r="387" spans="1:64" ht="15">
      <c r="A387" s="64" t="s">
        <v>481</v>
      </c>
      <c r="B387" s="64" t="s">
        <v>543</v>
      </c>
      <c r="C387" s="65" t="s">
        <v>5654</v>
      </c>
      <c r="D387" s="66">
        <v>10</v>
      </c>
      <c r="E387" s="67" t="s">
        <v>136</v>
      </c>
      <c r="F387" s="68">
        <v>12</v>
      </c>
      <c r="G387" s="65"/>
      <c r="H387" s="69"/>
      <c r="I387" s="70"/>
      <c r="J387" s="70"/>
      <c r="K387" s="34" t="s">
        <v>65</v>
      </c>
      <c r="L387" s="77">
        <v>387</v>
      </c>
      <c r="M387" s="77"/>
      <c r="N387" s="72"/>
      <c r="O387" s="79" t="s">
        <v>544</v>
      </c>
      <c r="P387" s="81">
        <v>43512.458865740744</v>
      </c>
      <c r="Q387" s="79" t="s">
        <v>714</v>
      </c>
      <c r="R387" s="79"/>
      <c r="S387" s="79"/>
      <c r="T387" s="79" t="s">
        <v>908</v>
      </c>
      <c r="U387" s="83" t="s">
        <v>968</v>
      </c>
      <c r="V387" s="83" t="s">
        <v>968</v>
      </c>
      <c r="W387" s="81">
        <v>43512.458865740744</v>
      </c>
      <c r="X387" s="83" t="s">
        <v>1562</v>
      </c>
      <c r="Y387" s="79"/>
      <c r="Z387" s="79"/>
      <c r="AA387" s="85" t="s">
        <v>1927</v>
      </c>
      <c r="AB387" s="79"/>
      <c r="AC387" s="79" t="b">
        <v>0</v>
      </c>
      <c r="AD387" s="79">
        <v>1</v>
      </c>
      <c r="AE387" s="85" t="s">
        <v>1963</v>
      </c>
      <c r="AF387" s="79" t="b">
        <v>0</v>
      </c>
      <c r="AG387" s="79" t="s">
        <v>1974</v>
      </c>
      <c r="AH387" s="79"/>
      <c r="AI387" s="85" t="s">
        <v>1963</v>
      </c>
      <c r="AJ387" s="79" t="b">
        <v>0</v>
      </c>
      <c r="AK387" s="79">
        <v>0</v>
      </c>
      <c r="AL387" s="85" t="s">
        <v>1963</v>
      </c>
      <c r="AM387" s="79" t="s">
        <v>2002</v>
      </c>
      <c r="AN387" s="79" t="b">
        <v>0</v>
      </c>
      <c r="AO387" s="85" t="s">
        <v>1927</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6</v>
      </c>
      <c r="BC387" s="78" t="str">
        <f>REPLACE(INDEX(GroupVertices[Group],MATCH(Edges[[#This Row],[Vertex 2]],GroupVertices[Vertex],0)),1,1,"")</f>
        <v>6</v>
      </c>
      <c r="BD387" s="48">
        <v>0</v>
      </c>
      <c r="BE387" s="49">
        <v>0</v>
      </c>
      <c r="BF387" s="48">
        <v>0</v>
      </c>
      <c r="BG387" s="49">
        <v>0</v>
      </c>
      <c r="BH387" s="48">
        <v>0</v>
      </c>
      <c r="BI387" s="49">
        <v>0</v>
      </c>
      <c r="BJ387" s="48">
        <v>48</v>
      </c>
      <c r="BK387" s="49">
        <v>100</v>
      </c>
      <c r="BL387" s="48">
        <v>48</v>
      </c>
    </row>
    <row r="388" spans="1:64" ht="15">
      <c r="A388" s="64" t="s">
        <v>481</v>
      </c>
      <c r="B388" s="64" t="s">
        <v>543</v>
      </c>
      <c r="C388" s="65" t="s">
        <v>5654</v>
      </c>
      <c r="D388" s="66">
        <v>10</v>
      </c>
      <c r="E388" s="67" t="s">
        <v>136</v>
      </c>
      <c r="F388" s="68">
        <v>12</v>
      </c>
      <c r="G388" s="65"/>
      <c r="H388" s="69"/>
      <c r="I388" s="70"/>
      <c r="J388" s="70"/>
      <c r="K388" s="34" t="s">
        <v>65</v>
      </c>
      <c r="L388" s="77">
        <v>388</v>
      </c>
      <c r="M388" s="77"/>
      <c r="N388" s="72"/>
      <c r="O388" s="79" t="s">
        <v>544</v>
      </c>
      <c r="P388" s="81">
        <v>43513.97583333333</v>
      </c>
      <c r="Q388" s="79" t="s">
        <v>711</v>
      </c>
      <c r="R388" s="79"/>
      <c r="S388" s="79"/>
      <c r="T388" s="79" t="s">
        <v>910</v>
      </c>
      <c r="U388" s="83" t="s">
        <v>965</v>
      </c>
      <c r="V388" s="83" t="s">
        <v>965</v>
      </c>
      <c r="W388" s="81">
        <v>43513.97583333333</v>
      </c>
      <c r="X388" s="83" t="s">
        <v>1559</v>
      </c>
      <c r="Y388" s="79"/>
      <c r="Z388" s="79"/>
      <c r="AA388" s="85" t="s">
        <v>1924</v>
      </c>
      <c r="AB388" s="79"/>
      <c r="AC388" s="79" t="b">
        <v>0</v>
      </c>
      <c r="AD388" s="79">
        <v>1</v>
      </c>
      <c r="AE388" s="85" t="s">
        <v>1963</v>
      </c>
      <c r="AF388" s="79" t="b">
        <v>0</v>
      </c>
      <c r="AG388" s="79" t="s">
        <v>1974</v>
      </c>
      <c r="AH388" s="79"/>
      <c r="AI388" s="85" t="s">
        <v>1963</v>
      </c>
      <c r="AJ388" s="79" t="b">
        <v>0</v>
      </c>
      <c r="AK388" s="79">
        <v>0</v>
      </c>
      <c r="AL388" s="85" t="s">
        <v>1963</v>
      </c>
      <c r="AM388" s="79" t="s">
        <v>2002</v>
      </c>
      <c r="AN388" s="79" t="b">
        <v>0</v>
      </c>
      <c r="AO388" s="85" t="s">
        <v>1924</v>
      </c>
      <c r="AP388" s="79" t="s">
        <v>176</v>
      </c>
      <c r="AQ388" s="79">
        <v>0</v>
      </c>
      <c r="AR388" s="79">
        <v>0</v>
      </c>
      <c r="AS388" s="79"/>
      <c r="AT388" s="79"/>
      <c r="AU388" s="79"/>
      <c r="AV388" s="79"/>
      <c r="AW388" s="79"/>
      <c r="AX388" s="79"/>
      <c r="AY388" s="79"/>
      <c r="AZ388" s="79"/>
      <c r="BA388">
        <v>10</v>
      </c>
      <c r="BB388" s="78" t="str">
        <f>REPLACE(INDEX(GroupVertices[Group],MATCH(Edges[[#This Row],[Vertex 1]],GroupVertices[Vertex],0)),1,1,"")</f>
        <v>6</v>
      </c>
      <c r="BC388" s="78" t="str">
        <f>REPLACE(INDEX(GroupVertices[Group],MATCH(Edges[[#This Row],[Vertex 2]],GroupVertices[Vertex],0)),1,1,"")</f>
        <v>6</v>
      </c>
      <c r="BD388" s="48">
        <v>0</v>
      </c>
      <c r="BE388" s="49">
        <v>0</v>
      </c>
      <c r="BF388" s="48">
        <v>0</v>
      </c>
      <c r="BG388" s="49">
        <v>0</v>
      </c>
      <c r="BH388" s="48">
        <v>0</v>
      </c>
      <c r="BI388" s="49">
        <v>0</v>
      </c>
      <c r="BJ388" s="48">
        <v>38</v>
      </c>
      <c r="BK388" s="49">
        <v>100</v>
      </c>
      <c r="BL388" s="48">
        <v>38</v>
      </c>
    </row>
    <row r="389" spans="1:64" ht="15">
      <c r="A389" s="64" t="s">
        <v>481</v>
      </c>
      <c r="B389" s="64" t="s">
        <v>481</v>
      </c>
      <c r="C389" s="65" t="s">
        <v>5654</v>
      </c>
      <c r="D389" s="66">
        <v>10</v>
      </c>
      <c r="E389" s="67" t="s">
        <v>136</v>
      </c>
      <c r="F389" s="68">
        <v>12</v>
      </c>
      <c r="G389" s="65"/>
      <c r="H389" s="69"/>
      <c r="I389" s="70"/>
      <c r="J389" s="70"/>
      <c r="K389" s="34" t="s">
        <v>65</v>
      </c>
      <c r="L389" s="77">
        <v>389</v>
      </c>
      <c r="M389" s="77"/>
      <c r="N389" s="72"/>
      <c r="O389" s="79" t="s">
        <v>176</v>
      </c>
      <c r="P389" s="81">
        <v>43502.8621412037</v>
      </c>
      <c r="Q389" s="79" t="s">
        <v>715</v>
      </c>
      <c r="R389" s="79"/>
      <c r="S389" s="79"/>
      <c r="T389" s="79" t="s">
        <v>912</v>
      </c>
      <c r="U389" s="83" t="s">
        <v>969</v>
      </c>
      <c r="V389" s="83" t="s">
        <v>969</v>
      </c>
      <c r="W389" s="81">
        <v>43502.8621412037</v>
      </c>
      <c r="X389" s="83" t="s">
        <v>1563</v>
      </c>
      <c r="Y389" s="79"/>
      <c r="Z389" s="79"/>
      <c r="AA389" s="85" t="s">
        <v>1928</v>
      </c>
      <c r="AB389" s="79"/>
      <c r="AC389" s="79" t="b">
        <v>0</v>
      </c>
      <c r="AD389" s="79">
        <v>7</v>
      </c>
      <c r="AE389" s="85" t="s">
        <v>1963</v>
      </c>
      <c r="AF389" s="79" t="b">
        <v>0</v>
      </c>
      <c r="AG389" s="79" t="s">
        <v>1974</v>
      </c>
      <c r="AH389" s="79"/>
      <c r="AI389" s="85" t="s">
        <v>1963</v>
      </c>
      <c r="AJ389" s="79" t="b">
        <v>0</v>
      </c>
      <c r="AK389" s="79">
        <v>2</v>
      </c>
      <c r="AL389" s="85" t="s">
        <v>1963</v>
      </c>
      <c r="AM389" s="79" t="s">
        <v>2002</v>
      </c>
      <c r="AN389" s="79" t="b">
        <v>0</v>
      </c>
      <c r="AO389" s="85" t="s">
        <v>1928</v>
      </c>
      <c r="AP389" s="79" t="s">
        <v>2024</v>
      </c>
      <c r="AQ389" s="79">
        <v>0</v>
      </c>
      <c r="AR389" s="79">
        <v>0</v>
      </c>
      <c r="AS389" s="79"/>
      <c r="AT389" s="79"/>
      <c r="AU389" s="79"/>
      <c r="AV389" s="79"/>
      <c r="AW389" s="79"/>
      <c r="AX389" s="79"/>
      <c r="AY389" s="79"/>
      <c r="AZ389" s="79"/>
      <c r="BA389">
        <v>14</v>
      </c>
      <c r="BB389" s="78" t="str">
        <f>REPLACE(INDEX(GroupVertices[Group],MATCH(Edges[[#This Row],[Vertex 1]],GroupVertices[Vertex],0)),1,1,"")</f>
        <v>6</v>
      </c>
      <c r="BC389" s="78" t="str">
        <f>REPLACE(INDEX(GroupVertices[Group],MATCH(Edges[[#This Row],[Vertex 2]],GroupVertices[Vertex],0)),1,1,"")</f>
        <v>6</v>
      </c>
      <c r="BD389" s="48">
        <v>0</v>
      </c>
      <c r="BE389" s="49">
        <v>0</v>
      </c>
      <c r="BF389" s="48">
        <v>0</v>
      </c>
      <c r="BG389" s="49">
        <v>0</v>
      </c>
      <c r="BH389" s="48">
        <v>0</v>
      </c>
      <c r="BI389" s="49">
        <v>0</v>
      </c>
      <c r="BJ389" s="48">
        <v>43</v>
      </c>
      <c r="BK389" s="49">
        <v>100</v>
      </c>
      <c r="BL389" s="48">
        <v>43</v>
      </c>
    </row>
    <row r="390" spans="1:64" ht="15">
      <c r="A390" s="64" t="s">
        <v>481</v>
      </c>
      <c r="B390" s="64" t="s">
        <v>481</v>
      </c>
      <c r="C390" s="65" t="s">
        <v>5654</v>
      </c>
      <c r="D390" s="66">
        <v>10</v>
      </c>
      <c r="E390" s="67" t="s">
        <v>136</v>
      </c>
      <c r="F390" s="68">
        <v>12</v>
      </c>
      <c r="G390" s="65"/>
      <c r="H390" s="69"/>
      <c r="I390" s="70"/>
      <c r="J390" s="70"/>
      <c r="K390" s="34" t="s">
        <v>65</v>
      </c>
      <c r="L390" s="77">
        <v>390</v>
      </c>
      <c r="M390" s="77"/>
      <c r="N390" s="72"/>
      <c r="O390" s="79" t="s">
        <v>176</v>
      </c>
      <c r="P390" s="81">
        <v>43501.46556712963</v>
      </c>
      <c r="Q390" s="79" t="s">
        <v>716</v>
      </c>
      <c r="R390" s="83" t="s">
        <v>793</v>
      </c>
      <c r="S390" s="79" t="s">
        <v>828</v>
      </c>
      <c r="T390" s="79" t="s">
        <v>913</v>
      </c>
      <c r="U390" s="79"/>
      <c r="V390" s="83" t="s">
        <v>1222</v>
      </c>
      <c r="W390" s="81">
        <v>43501.46556712963</v>
      </c>
      <c r="X390" s="83" t="s">
        <v>1564</v>
      </c>
      <c r="Y390" s="79"/>
      <c r="Z390" s="79"/>
      <c r="AA390" s="85" t="s">
        <v>1929</v>
      </c>
      <c r="AB390" s="79"/>
      <c r="AC390" s="79" t="b">
        <v>0</v>
      </c>
      <c r="AD390" s="79">
        <v>2</v>
      </c>
      <c r="AE390" s="85" t="s">
        <v>1963</v>
      </c>
      <c r="AF390" s="79" t="b">
        <v>0</v>
      </c>
      <c r="AG390" s="79" t="s">
        <v>1974</v>
      </c>
      <c r="AH390" s="79"/>
      <c r="AI390" s="85" t="s">
        <v>1963</v>
      </c>
      <c r="AJ390" s="79" t="b">
        <v>0</v>
      </c>
      <c r="AK390" s="79">
        <v>0</v>
      </c>
      <c r="AL390" s="85" t="s">
        <v>1963</v>
      </c>
      <c r="AM390" s="79" t="s">
        <v>2002</v>
      </c>
      <c r="AN390" s="79" t="b">
        <v>0</v>
      </c>
      <c r="AO390" s="85" t="s">
        <v>1929</v>
      </c>
      <c r="AP390" s="79" t="s">
        <v>176</v>
      </c>
      <c r="AQ390" s="79">
        <v>0</v>
      </c>
      <c r="AR390" s="79">
        <v>0</v>
      </c>
      <c r="AS390" s="79"/>
      <c r="AT390" s="79"/>
      <c r="AU390" s="79"/>
      <c r="AV390" s="79"/>
      <c r="AW390" s="79"/>
      <c r="AX390" s="79"/>
      <c r="AY390" s="79"/>
      <c r="AZ390" s="79"/>
      <c r="BA390">
        <v>14</v>
      </c>
      <c r="BB390" s="78" t="str">
        <f>REPLACE(INDEX(GroupVertices[Group],MATCH(Edges[[#This Row],[Vertex 1]],GroupVertices[Vertex],0)),1,1,"")</f>
        <v>6</v>
      </c>
      <c r="BC390" s="78" t="str">
        <f>REPLACE(INDEX(GroupVertices[Group],MATCH(Edges[[#This Row],[Vertex 2]],GroupVertices[Vertex],0)),1,1,"")</f>
        <v>6</v>
      </c>
      <c r="BD390" s="48">
        <v>1</v>
      </c>
      <c r="BE390" s="49">
        <v>2.6315789473684212</v>
      </c>
      <c r="BF390" s="48">
        <v>1</v>
      </c>
      <c r="BG390" s="49">
        <v>2.6315789473684212</v>
      </c>
      <c r="BH390" s="48">
        <v>0</v>
      </c>
      <c r="BI390" s="49">
        <v>0</v>
      </c>
      <c r="BJ390" s="48">
        <v>36</v>
      </c>
      <c r="BK390" s="49">
        <v>94.73684210526316</v>
      </c>
      <c r="BL390" s="48">
        <v>38</v>
      </c>
    </row>
    <row r="391" spans="1:64" ht="15">
      <c r="A391" s="64" t="s">
        <v>481</v>
      </c>
      <c r="B391" s="64" t="s">
        <v>481</v>
      </c>
      <c r="C391" s="65" t="s">
        <v>5654</v>
      </c>
      <c r="D391" s="66">
        <v>10</v>
      </c>
      <c r="E391" s="67" t="s">
        <v>136</v>
      </c>
      <c r="F391" s="68">
        <v>12</v>
      </c>
      <c r="G391" s="65"/>
      <c r="H391" s="69"/>
      <c r="I391" s="70"/>
      <c r="J391" s="70"/>
      <c r="K391" s="34" t="s">
        <v>65</v>
      </c>
      <c r="L391" s="77">
        <v>391</v>
      </c>
      <c r="M391" s="77"/>
      <c r="N391" s="72"/>
      <c r="O391" s="79" t="s">
        <v>176</v>
      </c>
      <c r="P391" s="81">
        <v>43503.74821759259</v>
      </c>
      <c r="Q391" s="79" t="s">
        <v>717</v>
      </c>
      <c r="R391" s="79"/>
      <c r="S391" s="79"/>
      <c r="T391" s="79" t="s">
        <v>914</v>
      </c>
      <c r="U391" s="83" t="s">
        <v>970</v>
      </c>
      <c r="V391" s="83" t="s">
        <v>970</v>
      </c>
      <c r="W391" s="81">
        <v>43503.74821759259</v>
      </c>
      <c r="X391" s="83" t="s">
        <v>1565</v>
      </c>
      <c r="Y391" s="79"/>
      <c r="Z391" s="79"/>
      <c r="AA391" s="85" t="s">
        <v>1930</v>
      </c>
      <c r="AB391" s="79"/>
      <c r="AC391" s="79" t="b">
        <v>0</v>
      </c>
      <c r="AD391" s="79">
        <v>1</v>
      </c>
      <c r="AE391" s="85" t="s">
        <v>1963</v>
      </c>
      <c r="AF391" s="79" t="b">
        <v>0</v>
      </c>
      <c r="AG391" s="79" t="s">
        <v>1974</v>
      </c>
      <c r="AH391" s="79"/>
      <c r="AI391" s="85" t="s">
        <v>1963</v>
      </c>
      <c r="AJ391" s="79" t="b">
        <v>0</v>
      </c>
      <c r="AK391" s="79">
        <v>1</v>
      </c>
      <c r="AL391" s="85" t="s">
        <v>1963</v>
      </c>
      <c r="AM391" s="79" t="s">
        <v>2002</v>
      </c>
      <c r="AN391" s="79" t="b">
        <v>0</v>
      </c>
      <c r="AO391" s="85" t="s">
        <v>1930</v>
      </c>
      <c r="AP391" s="79" t="s">
        <v>176</v>
      </c>
      <c r="AQ391" s="79">
        <v>0</v>
      </c>
      <c r="AR391" s="79">
        <v>0</v>
      </c>
      <c r="AS391" s="79"/>
      <c r="AT391" s="79"/>
      <c r="AU391" s="79"/>
      <c r="AV391" s="79"/>
      <c r="AW391" s="79"/>
      <c r="AX391" s="79"/>
      <c r="AY391" s="79"/>
      <c r="AZ391" s="79"/>
      <c r="BA391">
        <v>14</v>
      </c>
      <c r="BB391" s="78" t="str">
        <f>REPLACE(INDEX(GroupVertices[Group],MATCH(Edges[[#This Row],[Vertex 1]],GroupVertices[Vertex],0)),1,1,"")</f>
        <v>6</v>
      </c>
      <c r="BC391" s="78" t="str">
        <f>REPLACE(INDEX(GroupVertices[Group],MATCH(Edges[[#This Row],[Vertex 2]],GroupVertices[Vertex],0)),1,1,"")</f>
        <v>6</v>
      </c>
      <c r="BD391" s="48">
        <v>0</v>
      </c>
      <c r="BE391" s="49">
        <v>0</v>
      </c>
      <c r="BF391" s="48">
        <v>0</v>
      </c>
      <c r="BG391" s="49">
        <v>0</v>
      </c>
      <c r="BH391" s="48">
        <v>0</v>
      </c>
      <c r="BI391" s="49">
        <v>0</v>
      </c>
      <c r="BJ391" s="48">
        <v>46</v>
      </c>
      <c r="BK391" s="49">
        <v>100</v>
      </c>
      <c r="BL391" s="48">
        <v>46</v>
      </c>
    </row>
    <row r="392" spans="1:64" ht="15">
      <c r="A392" s="64" t="s">
        <v>481</v>
      </c>
      <c r="B392" s="64" t="s">
        <v>481</v>
      </c>
      <c r="C392" s="65" t="s">
        <v>5654</v>
      </c>
      <c r="D392" s="66">
        <v>10</v>
      </c>
      <c r="E392" s="67" t="s">
        <v>136</v>
      </c>
      <c r="F392" s="68">
        <v>12</v>
      </c>
      <c r="G392" s="65"/>
      <c r="H392" s="69"/>
      <c r="I392" s="70"/>
      <c r="J392" s="70"/>
      <c r="K392" s="34" t="s">
        <v>65</v>
      </c>
      <c r="L392" s="77">
        <v>392</v>
      </c>
      <c r="M392" s="77"/>
      <c r="N392" s="72"/>
      <c r="O392" s="79" t="s">
        <v>176</v>
      </c>
      <c r="P392" s="81">
        <v>43504.981574074074</v>
      </c>
      <c r="Q392" s="79" t="s">
        <v>718</v>
      </c>
      <c r="R392" s="79"/>
      <c r="S392" s="79"/>
      <c r="T392" s="79" t="s">
        <v>915</v>
      </c>
      <c r="U392" s="83" t="s">
        <v>971</v>
      </c>
      <c r="V392" s="83" t="s">
        <v>971</v>
      </c>
      <c r="W392" s="81">
        <v>43504.981574074074</v>
      </c>
      <c r="X392" s="83" t="s">
        <v>1566</v>
      </c>
      <c r="Y392" s="79"/>
      <c r="Z392" s="79"/>
      <c r="AA392" s="85" t="s">
        <v>1931</v>
      </c>
      <c r="AB392" s="79"/>
      <c r="AC392" s="79" t="b">
        <v>0</v>
      </c>
      <c r="AD392" s="79">
        <v>1</v>
      </c>
      <c r="AE392" s="85" t="s">
        <v>1963</v>
      </c>
      <c r="AF392" s="79" t="b">
        <v>0</v>
      </c>
      <c r="AG392" s="79" t="s">
        <v>1974</v>
      </c>
      <c r="AH392" s="79"/>
      <c r="AI392" s="85" t="s">
        <v>1963</v>
      </c>
      <c r="AJ392" s="79" t="b">
        <v>0</v>
      </c>
      <c r="AK392" s="79">
        <v>0</v>
      </c>
      <c r="AL392" s="85" t="s">
        <v>1963</v>
      </c>
      <c r="AM392" s="79" t="s">
        <v>2002</v>
      </c>
      <c r="AN392" s="79" t="b">
        <v>0</v>
      </c>
      <c r="AO392" s="85" t="s">
        <v>1931</v>
      </c>
      <c r="AP392" s="79" t="s">
        <v>176</v>
      </c>
      <c r="AQ392" s="79">
        <v>0</v>
      </c>
      <c r="AR392" s="79">
        <v>0</v>
      </c>
      <c r="AS392" s="79"/>
      <c r="AT392" s="79"/>
      <c r="AU392" s="79"/>
      <c r="AV392" s="79"/>
      <c r="AW392" s="79"/>
      <c r="AX392" s="79"/>
      <c r="AY392" s="79"/>
      <c r="AZ392" s="79"/>
      <c r="BA392">
        <v>14</v>
      </c>
      <c r="BB392" s="78" t="str">
        <f>REPLACE(INDEX(GroupVertices[Group],MATCH(Edges[[#This Row],[Vertex 1]],GroupVertices[Vertex],0)),1,1,"")</f>
        <v>6</v>
      </c>
      <c r="BC392" s="78" t="str">
        <f>REPLACE(INDEX(GroupVertices[Group],MATCH(Edges[[#This Row],[Vertex 2]],GroupVertices[Vertex],0)),1,1,"")</f>
        <v>6</v>
      </c>
      <c r="BD392" s="48">
        <v>0</v>
      </c>
      <c r="BE392" s="49">
        <v>0</v>
      </c>
      <c r="BF392" s="48">
        <v>0</v>
      </c>
      <c r="BG392" s="49">
        <v>0</v>
      </c>
      <c r="BH392" s="48">
        <v>0</v>
      </c>
      <c r="BI392" s="49">
        <v>0</v>
      </c>
      <c r="BJ392" s="48">
        <v>49</v>
      </c>
      <c r="BK392" s="49">
        <v>100</v>
      </c>
      <c r="BL392" s="48">
        <v>49</v>
      </c>
    </row>
    <row r="393" spans="1:64" ht="15">
      <c r="A393" s="64" t="s">
        <v>481</v>
      </c>
      <c r="B393" s="64" t="s">
        <v>481</v>
      </c>
      <c r="C393" s="65" t="s">
        <v>5654</v>
      </c>
      <c r="D393" s="66">
        <v>10</v>
      </c>
      <c r="E393" s="67" t="s">
        <v>136</v>
      </c>
      <c r="F393" s="68">
        <v>12</v>
      </c>
      <c r="G393" s="65"/>
      <c r="H393" s="69"/>
      <c r="I393" s="70"/>
      <c r="J393" s="70"/>
      <c r="K393" s="34" t="s">
        <v>65</v>
      </c>
      <c r="L393" s="77">
        <v>393</v>
      </c>
      <c r="M393" s="77"/>
      <c r="N393" s="72"/>
      <c r="O393" s="79" t="s">
        <v>176</v>
      </c>
      <c r="P393" s="81">
        <v>43505.01256944444</v>
      </c>
      <c r="Q393" s="79" t="s">
        <v>719</v>
      </c>
      <c r="R393" s="79"/>
      <c r="S393" s="79"/>
      <c r="T393" s="79" t="s">
        <v>909</v>
      </c>
      <c r="U393" s="83" t="s">
        <v>972</v>
      </c>
      <c r="V393" s="83" t="s">
        <v>972</v>
      </c>
      <c r="W393" s="81">
        <v>43505.01256944444</v>
      </c>
      <c r="X393" s="83" t="s">
        <v>1567</v>
      </c>
      <c r="Y393" s="79"/>
      <c r="Z393" s="79"/>
      <c r="AA393" s="85" t="s">
        <v>1932</v>
      </c>
      <c r="AB393" s="79"/>
      <c r="AC393" s="79" t="b">
        <v>0</v>
      </c>
      <c r="AD393" s="79">
        <v>2</v>
      </c>
      <c r="AE393" s="85" t="s">
        <v>1963</v>
      </c>
      <c r="AF393" s="79" t="b">
        <v>0</v>
      </c>
      <c r="AG393" s="79" t="s">
        <v>1974</v>
      </c>
      <c r="AH393" s="79"/>
      <c r="AI393" s="85" t="s">
        <v>1963</v>
      </c>
      <c r="AJ393" s="79" t="b">
        <v>0</v>
      </c>
      <c r="AK393" s="79">
        <v>1</v>
      </c>
      <c r="AL393" s="85" t="s">
        <v>1963</v>
      </c>
      <c r="AM393" s="79" t="s">
        <v>2002</v>
      </c>
      <c r="AN393" s="79" t="b">
        <v>0</v>
      </c>
      <c r="AO393" s="85" t="s">
        <v>1932</v>
      </c>
      <c r="AP393" s="79" t="s">
        <v>176</v>
      </c>
      <c r="AQ393" s="79">
        <v>0</v>
      </c>
      <c r="AR393" s="79">
        <v>0</v>
      </c>
      <c r="AS393" s="79"/>
      <c r="AT393" s="79"/>
      <c r="AU393" s="79"/>
      <c r="AV393" s="79"/>
      <c r="AW393" s="79"/>
      <c r="AX393" s="79"/>
      <c r="AY393" s="79"/>
      <c r="AZ393" s="79"/>
      <c r="BA393">
        <v>14</v>
      </c>
      <c r="BB393" s="78" t="str">
        <f>REPLACE(INDEX(GroupVertices[Group],MATCH(Edges[[#This Row],[Vertex 1]],GroupVertices[Vertex],0)),1,1,"")</f>
        <v>6</v>
      </c>
      <c r="BC393" s="78" t="str">
        <f>REPLACE(INDEX(GroupVertices[Group],MATCH(Edges[[#This Row],[Vertex 2]],GroupVertices[Vertex],0)),1,1,"")</f>
        <v>6</v>
      </c>
      <c r="BD393" s="48">
        <v>0</v>
      </c>
      <c r="BE393" s="49">
        <v>0</v>
      </c>
      <c r="BF393" s="48">
        <v>1</v>
      </c>
      <c r="BG393" s="49">
        <v>2.0408163265306123</v>
      </c>
      <c r="BH393" s="48">
        <v>0</v>
      </c>
      <c r="BI393" s="49">
        <v>0</v>
      </c>
      <c r="BJ393" s="48">
        <v>48</v>
      </c>
      <c r="BK393" s="49">
        <v>97.95918367346938</v>
      </c>
      <c r="BL393" s="48">
        <v>49</v>
      </c>
    </row>
    <row r="394" spans="1:64" ht="15">
      <c r="A394" s="64" t="s">
        <v>481</v>
      </c>
      <c r="B394" s="64" t="s">
        <v>481</v>
      </c>
      <c r="C394" s="65" t="s">
        <v>5654</v>
      </c>
      <c r="D394" s="66">
        <v>10</v>
      </c>
      <c r="E394" s="67" t="s">
        <v>136</v>
      </c>
      <c r="F394" s="68">
        <v>12</v>
      </c>
      <c r="G394" s="65"/>
      <c r="H394" s="69"/>
      <c r="I394" s="70"/>
      <c r="J394" s="70"/>
      <c r="K394" s="34" t="s">
        <v>65</v>
      </c>
      <c r="L394" s="77">
        <v>394</v>
      </c>
      <c r="M394" s="77"/>
      <c r="N394" s="72"/>
      <c r="O394" s="79" t="s">
        <v>176</v>
      </c>
      <c r="P394" s="81">
        <v>43505.46025462963</v>
      </c>
      <c r="Q394" s="79" t="s">
        <v>720</v>
      </c>
      <c r="R394" s="79"/>
      <c r="S394" s="79"/>
      <c r="T394" s="79" t="s">
        <v>908</v>
      </c>
      <c r="U394" s="83" t="s">
        <v>973</v>
      </c>
      <c r="V394" s="83" t="s">
        <v>973</v>
      </c>
      <c r="W394" s="81">
        <v>43505.46025462963</v>
      </c>
      <c r="X394" s="83" t="s">
        <v>1568</v>
      </c>
      <c r="Y394" s="79"/>
      <c r="Z394" s="79"/>
      <c r="AA394" s="85" t="s">
        <v>1933</v>
      </c>
      <c r="AB394" s="79"/>
      <c r="AC394" s="79" t="b">
        <v>0</v>
      </c>
      <c r="AD394" s="79">
        <v>6</v>
      </c>
      <c r="AE394" s="85" t="s">
        <v>1963</v>
      </c>
      <c r="AF394" s="79" t="b">
        <v>0</v>
      </c>
      <c r="AG394" s="79" t="s">
        <v>1974</v>
      </c>
      <c r="AH394" s="79"/>
      <c r="AI394" s="85" t="s">
        <v>1963</v>
      </c>
      <c r="AJ394" s="79" t="b">
        <v>0</v>
      </c>
      <c r="AK394" s="79">
        <v>3</v>
      </c>
      <c r="AL394" s="85" t="s">
        <v>1963</v>
      </c>
      <c r="AM394" s="79" t="s">
        <v>2002</v>
      </c>
      <c r="AN394" s="79" t="b">
        <v>0</v>
      </c>
      <c r="AO394" s="85" t="s">
        <v>1933</v>
      </c>
      <c r="AP394" s="79" t="s">
        <v>176</v>
      </c>
      <c r="AQ394" s="79">
        <v>0</v>
      </c>
      <c r="AR394" s="79">
        <v>0</v>
      </c>
      <c r="AS394" s="79"/>
      <c r="AT394" s="79"/>
      <c r="AU394" s="79"/>
      <c r="AV394" s="79"/>
      <c r="AW394" s="79"/>
      <c r="AX394" s="79"/>
      <c r="AY394" s="79"/>
      <c r="AZ394" s="79"/>
      <c r="BA394">
        <v>14</v>
      </c>
      <c r="BB394" s="78" t="str">
        <f>REPLACE(INDEX(GroupVertices[Group],MATCH(Edges[[#This Row],[Vertex 1]],GroupVertices[Vertex],0)),1,1,"")</f>
        <v>6</v>
      </c>
      <c r="BC394" s="78" t="str">
        <f>REPLACE(INDEX(GroupVertices[Group],MATCH(Edges[[#This Row],[Vertex 2]],GroupVertices[Vertex],0)),1,1,"")</f>
        <v>6</v>
      </c>
      <c r="BD394" s="48">
        <v>0</v>
      </c>
      <c r="BE394" s="49">
        <v>0</v>
      </c>
      <c r="BF394" s="48">
        <v>0</v>
      </c>
      <c r="BG394" s="49">
        <v>0</v>
      </c>
      <c r="BH394" s="48">
        <v>0</v>
      </c>
      <c r="BI394" s="49">
        <v>0</v>
      </c>
      <c r="BJ394" s="48">
        <v>44</v>
      </c>
      <c r="BK394" s="49">
        <v>100</v>
      </c>
      <c r="BL394" s="48">
        <v>44</v>
      </c>
    </row>
    <row r="395" spans="1:64" ht="15">
      <c r="A395" s="64" t="s">
        <v>481</v>
      </c>
      <c r="B395" s="64" t="s">
        <v>481</v>
      </c>
      <c r="C395" s="65" t="s">
        <v>5654</v>
      </c>
      <c r="D395" s="66">
        <v>10</v>
      </c>
      <c r="E395" s="67" t="s">
        <v>136</v>
      </c>
      <c r="F395" s="68">
        <v>12</v>
      </c>
      <c r="G395" s="65"/>
      <c r="H395" s="69"/>
      <c r="I395" s="70"/>
      <c r="J395" s="70"/>
      <c r="K395" s="34" t="s">
        <v>65</v>
      </c>
      <c r="L395" s="77">
        <v>395</v>
      </c>
      <c r="M395" s="77"/>
      <c r="N395" s="72"/>
      <c r="O395" s="79" t="s">
        <v>176</v>
      </c>
      <c r="P395" s="81">
        <v>43506.493622685186</v>
      </c>
      <c r="Q395" s="79" t="s">
        <v>721</v>
      </c>
      <c r="R395" s="79"/>
      <c r="S395" s="79"/>
      <c r="T395" s="79" t="s">
        <v>916</v>
      </c>
      <c r="U395" s="83" t="s">
        <v>974</v>
      </c>
      <c r="V395" s="83" t="s">
        <v>974</v>
      </c>
      <c r="W395" s="81">
        <v>43506.493622685186</v>
      </c>
      <c r="X395" s="83" t="s">
        <v>1569</v>
      </c>
      <c r="Y395" s="79"/>
      <c r="Z395" s="79"/>
      <c r="AA395" s="85" t="s">
        <v>1934</v>
      </c>
      <c r="AB395" s="79"/>
      <c r="AC395" s="79" t="b">
        <v>0</v>
      </c>
      <c r="AD395" s="79">
        <v>1</v>
      </c>
      <c r="AE395" s="85" t="s">
        <v>1963</v>
      </c>
      <c r="AF395" s="79" t="b">
        <v>0</v>
      </c>
      <c r="AG395" s="79" t="s">
        <v>1974</v>
      </c>
      <c r="AH395" s="79"/>
      <c r="AI395" s="85" t="s">
        <v>1963</v>
      </c>
      <c r="AJ395" s="79" t="b">
        <v>0</v>
      </c>
      <c r="AK395" s="79">
        <v>0</v>
      </c>
      <c r="AL395" s="85" t="s">
        <v>1963</v>
      </c>
      <c r="AM395" s="79" t="s">
        <v>2002</v>
      </c>
      <c r="AN395" s="79" t="b">
        <v>0</v>
      </c>
      <c r="AO395" s="85" t="s">
        <v>1934</v>
      </c>
      <c r="AP395" s="79" t="s">
        <v>176</v>
      </c>
      <c r="AQ395" s="79">
        <v>0</v>
      </c>
      <c r="AR395" s="79">
        <v>0</v>
      </c>
      <c r="AS395" s="79"/>
      <c r="AT395" s="79"/>
      <c r="AU395" s="79"/>
      <c r="AV395" s="79"/>
      <c r="AW395" s="79"/>
      <c r="AX395" s="79"/>
      <c r="AY395" s="79"/>
      <c r="AZ395" s="79"/>
      <c r="BA395">
        <v>14</v>
      </c>
      <c r="BB395" s="78" t="str">
        <f>REPLACE(INDEX(GroupVertices[Group],MATCH(Edges[[#This Row],[Vertex 1]],GroupVertices[Vertex],0)),1,1,"")</f>
        <v>6</v>
      </c>
      <c r="BC395" s="78" t="str">
        <f>REPLACE(INDEX(GroupVertices[Group],MATCH(Edges[[#This Row],[Vertex 2]],GroupVertices[Vertex],0)),1,1,"")</f>
        <v>6</v>
      </c>
      <c r="BD395" s="48">
        <v>1</v>
      </c>
      <c r="BE395" s="49">
        <v>2.857142857142857</v>
      </c>
      <c r="BF395" s="48">
        <v>0</v>
      </c>
      <c r="BG395" s="49">
        <v>0</v>
      </c>
      <c r="BH395" s="48">
        <v>0</v>
      </c>
      <c r="BI395" s="49">
        <v>0</v>
      </c>
      <c r="BJ395" s="48">
        <v>34</v>
      </c>
      <c r="BK395" s="49">
        <v>97.14285714285714</v>
      </c>
      <c r="BL395" s="48">
        <v>35</v>
      </c>
    </row>
    <row r="396" spans="1:64" ht="15">
      <c r="A396" s="64" t="s">
        <v>481</v>
      </c>
      <c r="B396" s="64" t="s">
        <v>481</v>
      </c>
      <c r="C396" s="65" t="s">
        <v>5654</v>
      </c>
      <c r="D396" s="66">
        <v>10</v>
      </c>
      <c r="E396" s="67" t="s">
        <v>136</v>
      </c>
      <c r="F396" s="68">
        <v>12</v>
      </c>
      <c r="G396" s="65"/>
      <c r="H396" s="69"/>
      <c r="I396" s="70"/>
      <c r="J396" s="70"/>
      <c r="K396" s="34" t="s">
        <v>65</v>
      </c>
      <c r="L396" s="77">
        <v>396</v>
      </c>
      <c r="M396" s="77"/>
      <c r="N396" s="72"/>
      <c r="O396" s="79" t="s">
        <v>176</v>
      </c>
      <c r="P396" s="81">
        <v>43507.0156712963</v>
      </c>
      <c r="Q396" s="79" t="s">
        <v>722</v>
      </c>
      <c r="R396" s="83" t="s">
        <v>794</v>
      </c>
      <c r="S396" s="79" t="s">
        <v>828</v>
      </c>
      <c r="T396" s="79" t="s">
        <v>917</v>
      </c>
      <c r="U396" s="79"/>
      <c r="V396" s="83" t="s">
        <v>1222</v>
      </c>
      <c r="W396" s="81">
        <v>43507.0156712963</v>
      </c>
      <c r="X396" s="83" t="s">
        <v>1570</v>
      </c>
      <c r="Y396" s="79"/>
      <c r="Z396" s="79"/>
      <c r="AA396" s="85" t="s">
        <v>1935</v>
      </c>
      <c r="AB396" s="79"/>
      <c r="AC396" s="79" t="b">
        <v>0</v>
      </c>
      <c r="AD396" s="79">
        <v>1</v>
      </c>
      <c r="AE396" s="85" t="s">
        <v>1963</v>
      </c>
      <c r="AF396" s="79" t="b">
        <v>0</v>
      </c>
      <c r="AG396" s="79" t="s">
        <v>1974</v>
      </c>
      <c r="AH396" s="79"/>
      <c r="AI396" s="85" t="s">
        <v>1963</v>
      </c>
      <c r="AJ396" s="79" t="b">
        <v>0</v>
      </c>
      <c r="AK396" s="79">
        <v>0</v>
      </c>
      <c r="AL396" s="85" t="s">
        <v>1963</v>
      </c>
      <c r="AM396" s="79" t="s">
        <v>2002</v>
      </c>
      <c r="AN396" s="79" t="b">
        <v>0</v>
      </c>
      <c r="AO396" s="85" t="s">
        <v>1935</v>
      </c>
      <c r="AP396" s="79" t="s">
        <v>176</v>
      </c>
      <c r="AQ396" s="79">
        <v>0</v>
      </c>
      <c r="AR396" s="79">
        <v>0</v>
      </c>
      <c r="AS396" s="79"/>
      <c r="AT396" s="79"/>
      <c r="AU396" s="79"/>
      <c r="AV396" s="79"/>
      <c r="AW396" s="79"/>
      <c r="AX396" s="79"/>
      <c r="AY396" s="79"/>
      <c r="AZ396" s="79"/>
      <c r="BA396">
        <v>14</v>
      </c>
      <c r="BB396" s="78" t="str">
        <f>REPLACE(INDEX(GroupVertices[Group],MATCH(Edges[[#This Row],[Vertex 1]],GroupVertices[Vertex],0)),1,1,"")</f>
        <v>6</v>
      </c>
      <c r="BC396" s="78" t="str">
        <f>REPLACE(INDEX(GroupVertices[Group],MATCH(Edges[[#This Row],[Vertex 2]],GroupVertices[Vertex],0)),1,1,"")</f>
        <v>6</v>
      </c>
      <c r="BD396" s="48">
        <v>0</v>
      </c>
      <c r="BE396" s="49">
        <v>0</v>
      </c>
      <c r="BF396" s="48">
        <v>0</v>
      </c>
      <c r="BG396" s="49">
        <v>0</v>
      </c>
      <c r="BH396" s="48">
        <v>0</v>
      </c>
      <c r="BI396" s="49">
        <v>0</v>
      </c>
      <c r="BJ396" s="48">
        <v>31</v>
      </c>
      <c r="BK396" s="49">
        <v>100</v>
      </c>
      <c r="BL396" s="48">
        <v>31</v>
      </c>
    </row>
    <row r="397" spans="1:64" ht="15">
      <c r="A397" s="64" t="s">
        <v>481</v>
      </c>
      <c r="B397" s="64" t="s">
        <v>481</v>
      </c>
      <c r="C397" s="65" t="s">
        <v>5654</v>
      </c>
      <c r="D397" s="66">
        <v>10</v>
      </c>
      <c r="E397" s="67" t="s">
        <v>136</v>
      </c>
      <c r="F397" s="68">
        <v>12</v>
      </c>
      <c r="G397" s="65"/>
      <c r="H397" s="69"/>
      <c r="I397" s="70"/>
      <c r="J397" s="70"/>
      <c r="K397" s="34" t="s">
        <v>65</v>
      </c>
      <c r="L397" s="77">
        <v>397</v>
      </c>
      <c r="M397" s="77"/>
      <c r="N397" s="72"/>
      <c r="O397" s="79" t="s">
        <v>176</v>
      </c>
      <c r="P397" s="81">
        <v>43507.52810185185</v>
      </c>
      <c r="Q397" s="79" t="s">
        <v>723</v>
      </c>
      <c r="R397" s="79"/>
      <c r="S397" s="79"/>
      <c r="T397" s="79" t="s">
        <v>909</v>
      </c>
      <c r="U397" s="83" t="s">
        <v>975</v>
      </c>
      <c r="V397" s="83" t="s">
        <v>975</v>
      </c>
      <c r="W397" s="81">
        <v>43507.52810185185</v>
      </c>
      <c r="X397" s="83" t="s">
        <v>1571</v>
      </c>
      <c r="Y397" s="79"/>
      <c r="Z397" s="79"/>
      <c r="AA397" s="85" t="s">
        <v>1936</v>
      </c>
      <c r="AB397" s="79"/>
      <c r="AC397" s="79" t="b">
        <v>0</v>
      </c>
      <c r="AD397" s="79">
        <v>2</v>
      </c>
      <c r="AE397" s="85" t="s">
        <v>1963</v>
      </c>
      <c r="AF397" s="79" t="b">
        <v>0</v>
      </c>
      <c r="AG397" s="79" t="s">
        <v>1974</v>
      </c>
      <c r="AH397" s="79"/>
      <c r="AI397" s="85" t="s">
        <v>1963</v>
      </c>
      <c r="AJ397" s="79" t="b">
        <v>0</v>
      </c>
      <c r="AK397" s="79">
        <v>1</v>
      </c>
      <c r="AL397" s="85" t="s">
        <v>1963</v>
      </c>
      <c r="AM397" s="79" t="s">
        <v>2002</v>
      </c>
      <c r="AN397" s="79" t="b">
        <v>0</v>
      </c>
      <c r="AO397" s="85" t="s">
        <v>1936</v>
      </c>
      <c r="AP397" s="79" t="s">
        <v>176</v>
      </c>
      <c r="AQ397" s="79">
        <v>0</v>
      </c>
      <c r="AR397" s="79">
        <v>0</v>
      </c>
      <c r="AS397" s="79"/>
      <c r="AT397" s="79"/>
      <c r="AU397" s="79"/>
      <c r="AV397" s="79"/>
      <c r="AW397" s="79"/>
      <c r="AX397" s="79"/>
      <c r="AY397" s="79"/>
      <c r="AZ397" s="79"/>
      <c r="BA397">
        <v>14</v>
      </c>
      <c r="BB397" s="78" t="str">
        <f>REPLACE(INDEX(GroupVertices[Group],MATCH(Edges[[#This Row],[Vertex 1]],GroupVertices[Vertex],0)),1,1,"")</f>
        <v>6</v>
      </c>
      <c r="BC397" s="78" t="str">
        <f>REPLACE(INDEX(GroupVertices[Group],MATCH(Edges[[#This Row],[Vertex 2]],GroupVertices[Vertex],0)),1,1,"")</f>
        <v>6</v>
      </c>
      <c r="BD397" s="48">
        <v>0</v>
      </c>
      <c r="BE397" s="49">
        <v>0</v>
      </c>
      <c r="BF397" s="48">
        <v>0</v>
      </c>
      <c r="BG397" s="49">
        <v>0</v>
      </c>
      <c r="BH397" s="48">
        <v>0</v>
      </c>
      <c r="BI397" s="49">
        <v>0</v>
      </c>
      <c r="BJ397" s="48">
        <v>40</v>
      </c>
      <c r="BK397" s="49">
        <v>100</v>
      </c>
      <c r="BL397" s="48">
        <v>40</v>
      </c>
    </row>
    <row r="398" spans="1:64" ht="15">
      <c r="A398" s="64" t="s">
        <v>481</v>
      </c>
      <c r="B398" s="64" t="s">
        <v>481</v>
      </c>
      <c r="C398" s="65" t="s">
        <v>5654</v>
      </c>
      <c r="D398" s="66">
        <v>10</v>
      </c>
      <c r="E398" s="67" t="s">
        <v>136</v>
      </c>
      <c r="F398" s="68">
        <v>12</v>
      </c>
      <c r="G398" s="65"/>
      <c r="H398" s="69"/>
      <c r="I398" s="70"/>
      <c r="J398" s="70"/>
      <c r="K398" s="34" t="s">
        <v>65</v>
      </c>
      <c r="L398" s="77">
        <v>398</v>
      </c>
      <c r="M398" s="77"/>
      <c r="N398" s="72"/>
      <c r="O398" s="79" t="s">
        <v>176</v>
      </c>
      <c r="P398" s="81">
        <v>43507.726875</v>
      </c>
      <c r="Q398" s="79" t="s">
        <v>724</v>
      </c>
      <c r="R398" s="79"/>
      <c r="S398" s="79"/>
      <c r="T398" s="79" t="s">
        <v>909</v>
      </c>
      <c r="U398" s="83" t="s">
        <v>976</v>
      </c>
      <c r="V398" s="83" t="s">
        <v>976</v>
      </c>
      <c r="W398" s="81">
        <v>43507.726875</v>
      </c>
      <c r="X398" s="83" t="s">
        <v>1572</v>
      </c>
      <c r="Y398" s="79"/>
      <c r="Z398" s="79"/>
      <c r="AA398" s="85" t="s">
        <v>1937</v>
      </c>
      <c r="AB398" s="79"/>
      <c r="AC398" s="79" t="b">
        <v>0</v>
      </c>
      <c r="AD398" s="79">
        <v>2</v>
      </c>
      <c r="AE398" s="85" t="s">
        <v>1963</v>
      </c>
      <c r="AF398" s="79" t="b">
        <v>0</v>
      </c>
      <c r="AG398" s="79" t="s">
        <v>1974</v>
      </c>
      <c r="AH398" s="79"/>
      <c r="AI398" s="85" t="s">
        <v>1963</v>
      </c>
      <c r="AJ398" s="79" t="b">
        <v>0</v>
      </c>
      <c r="AK398" s="79">
        <v>0</v>
      </c>
      <c r="AL398" s="85" t="s">
        <v>1963</v>
      </c>
      <c r="AM398" s="79" t="s">
        <v>2002</v>
      </c>
      <c r="AN398" s="79" t="b">
        <v>0</v>
      </c>
      <c r="AO398" s="85" t="s">
        <v>1937</v>
      </c>
      <c r="AP398" s="79" t="s">
        <v>176</v>
      </c>
      <c r="AQ398" s="79">
        <v>0</v>
      </c>
      <c r="AR398" s="79">
        <v>0</v>
      </c>
      <c r="AS398" s="79"/>
      <c r="AT398" s="79"/>
      <c r="AU398" s="79"/>
      <c r="AV398" s="79"/>
      <c r="AW398" s="79"/>
      <c r="AX398" s="79"/>
      <c r="AY398" s="79"/>
      <c r="AZ398" s="79"/>
      <c r="BA398">
        <v>14</v>
      </c>
      <c r="BB398" s="78" t="str">
        <f>REPLACE(INDEX(GroupVertices[Group],MATCH(Edges[[#This Row],[Vertex 1]],GroupVertices[Vertex],0)),1,1,"")</f>
        <v>6</v>
      </c>
      <c r="BC398" s="78" t="str">
        <f>REPLACE(INDEX(GroupVertices[Group],MATCH(Edges[[#This Row],[Vertex 2]],GroupVertices[Vertex],0)),1,1,"")</f>
        <v>6</v>
      </c>
      <c r="BD398" s="48">
        <v>1</v>
      </c>
      <c r="BE398" s="49">
        <v>1.9607843137254901</v>
      </c>
      <c r="BF398" s="48">
        <v>0</v>
      </c>
      <c r="BG398" s="49">
        <v>0</v>
      </c>
      <c r="BH398" s="48">
        <v>0</v>
      </c>
      <c r="BI398" s="49">
        <v>0</v>
      </c>
      <c r="BJ398" s="48">
        <v>50</v>
      </c>
      <c r="BK398" s="49">
        <v>98.03921568627452</v>
      </c>
      <c r="BL398" s="48">
        <v>51</v>
      </c>
    </row>
    <row r="399" spans="1:64" ht="15">
      <c r="A399" s="64" t="s">
        <v>481</v>
      </c>
      <c r="B399" s="64" t="s">
        <v>481</v>
      </c>
      <c r="C399" s="65" t="s">
        <v>5654</v>
      </c>
      <c r="D399" s="66">
        <v>10</v>
      </c>
      <c r="E399" s="67" t="s">
        <v>136</v>
      </c>
      <c r="F399" s="68">
        <v>12</v>
      </c>
      <c r="G399" s="65"/>
      <c r="H399" s="69"/>
      <c r="I399" s="70"/>
      <c r="J399" s="70"/>
      <c r="K399" s="34" t="s">
        <v>65</v>
      </c>
      <c r="L399" s="77">
        <v>399</v>
      </c>
      <c r="M399" s="77"/>
      <c r="N399" s="72"/>
      <c r="O399" s="79" t="s">
        <v>176</v>
      </c>
      <c r="P399" s="81">
        <v>43508.569236111114</v>
      </c>
      <c r="Q399" s="79" t="s">
        <v>725</v>
      </c>
      <c r="R399" s="79"/>
      <c r="S399" s="79"/>
      <c r="T399" s="79" t="s">
        <v>918</v>
      </c>
      <c r="U399" s="83" t="s">
        <v>977</v>
      </c>
      <c r="V399" s="83" t="s">
        <v>977</v>
      </c>
      <c r="W399" s="81">
        <v>43508.569236111114</v>
      </c>
      <c r="X399" s="83" t="s">
        <v>1573</v>
      </c>
      <c r="Y399" s="79"/>
      <c r="Z399" s="79"/>
      <c r="AA399" s="85" t="s">
        <v>1938</v>
      </c>
      <c r="AB399" s="79"/>
      <c r="AC399" s="79" t="b">
        <v>0</v>
      </c>
      <c r="AD399" s="79">
        <v>2</v>
      </c>
      <c r="AE399" s="85" t="s">
        <v>1963</v>
      </c>
      <c r="AF399" s="79" t="b">
        <v>0</v>
      </c>
      <c r="AG399" s="79" t="s">
        <v>1974</v>
      </c>
      <c r="AH399" s="79"/>
      <c r="AI399" s="85" t="s">
        <v>1963</v>
      </c>
      <c r="AJ399" s="79" t="b">
        <v>0</v>
      </c>
      <c r="AK399" s="79">
        <v>0</v>
      </c>
      <c r="AL399" s="85" t="s">
        <v>1963</v>
      </c>
      <c r="AM399" s="79" t="s">
        <v>2002</v>
      </c>
      <c r="AN399" s="79" t="b">
        <v>0</v>
      </c>
      <c r="AO399" s="85" t="s">
        <v>1938</v>
      </c>
      <c r="AP399" s="79" t="s">
        <v>176</v>
      </c>
      <c r="AQ399" s="79">
        <v>0</v>
      </c>
      <c r="AR399" s="79">
        <v>0</v>
      </c>
      <c r="AS399" s="79"/>
      <c r="AT399" s="79"/>
      <c r="AU399" s="79"/>
      <c r="AV399" s="79"/>
      <c r="AW399" s="79"/>
      <c r="AX399" s="79"/>
      <c r="AY399" s="79"/>
      <c r="AZ399" s="79"/>
      <c r="BA399">
        <v>14</v>
      </c>
      <c r="BB399" s="78" t="str">
        <f>REPLACE(INDEX(GroupVertices[Group],MATCH(Edges[[#This Row],[Vertex 1]],GroupVertices[Vertex],0)),1,1,"")</f>
        <v>6</v>
      </c>
      <c r="BC399" s="78" t="str">
        <f>REPLACE(INDEX(GroupVertices[Group],MATCH(Edges[[#This Row],[Vertex 2]],GroupVertices[Vertex],0)),1,1,"")</f>
        <v>6</v>
      </c>
      <c r="BD399" s="48">
        <v>1</v>
      </c>
      <c r="BE399" s="49">
        <v>2.0408163265306123</v>
      </c>
      <c r="BF399" s="48">
        <v>1</v>
      </c>
      <c r="BG399" s="49">
        <v>2.0408163265306123</v>
      </c>
      <c r="BH399" s="48">
        <v>0</v>
      </c>
      <c r="BI399" s="49">
        <v>0</v>
      </c>
      <c r="BJ399" s="48">
        <v>47</v>
      </c>
      <c r="BK399" s="49">
        <v>95.91836734693878</v>
      </c>
      <c r="BL399" s="48">
        <v>49</v>
      </c>
    </row>
    <row r="400" spans="1:64" ht="15">
      <c r="A400" s="64" t="s">
        <v>481</v>
      </c>
      <c r="B400" s="64" t="s">
        <v>481</v>
      </c>
      <c r="C400" s="65" t="s">
        <v>5654</v>
      </c>
      <c r="D400" s="66">
        <v>10</v>
      </c>
      <c r="E400" s="67" t="s">
        <v>136</v>
      </c>
      <c r="F400" s="68">
        <v>12</v>
      </c>
      <c r="G400" s="65"/>
      <c r="H400" s="69"/>
      <c r="I400" s="70"/>
      <c r="J400" s="70"/>
      <c r="K400" s="34" t="s">
        <v>65</v>
      </c>
      <c r="L400" s="77">
        <v>400</v>
      </c>
      <c r="M400" s="77"/>
      <c r="N400" s="72"/>
      <c r="O400" s="79" t="s">
        <v>176</v>
      </c>
      <c r="P400" s="81">
        <v>43509.725810185184</v>
      </c>
      <c r="Q400" s="79" t="s">
        <v>726</v>
      </c>
      <c r="R400" s="79"/>
      <c r="S400" s="79"/>
      <c r="T400" s="79" t="s">
        <v>909</v>
      </c>
      <c r="U400" s="83" t="s">
        <v>978</v>
      </c>
      <c r="V400" s="83" t="s">
        <v>978</v>
      </c>
      <c r="W400" s="81">
        <v>43509.725810185184</v>
      </c>
      <c r="X400" s="83" t="s">
        <v>1574</v>
      </c>
      <c r="Y400" s="79"/>
      <c r="Z400" s="79"/>
      <c r="AA400" s="85" t="s">
        <v>1939</v>
      </c>
      <c r="AB400" s="79"/>
      <c r="AC400" s="79" t="b">
        <v>0</v>
      </c>
      <c r="AD400" s="79">
        <v>2</v>
      </c>
      <c r="AE400" s="85" t="s">
        <v>1963</v>
      </c>
      <c r="AF400" s="79" t="b">
        <v>0</v>
      </c>
      <c r="AG400" s="79" t="s">
        <v>1974</v>
      </c>
      <c r="AH400" s="79"/>
      <c r="AI400" s="85" t="s">
        <v>1963</v>
      </c>
      <c r="AJ400" s="79" t="b">
        <v>0</v>
      </c>
      <c r="AK400" s="79">
        <v>0</v>
      </c>
      <c r="AL400" s="85" t="s">
        <v>1963</v>
      </c>
      <c r="AM400" s="79" t="s">
        <v>2002</v>
      </c>
      <c r="AN400" s="79" t="b">
        <v>0</v>
      </c>
      <c r="AO400" s="85" t="s">
        <v>1939</v>
      </c>
      <c r="AP400" s="79" t="s">
        <v>176</v>
      </c>
      <c r="AQ400" s="79">
        <v>0</v>
      </c>
      <c r="AR400" s="79">
        <v>0</v>
      </c>
      <c r="AS400" s="79"/>
      <c r="AT400" s="79"/>
      <c r="AU400" s="79"/>
      <c r="AV400" s="79"/>
      <c r="AW400" s="79"/>
      <c r="AX400" s="79"/>
      <c r="AY400" s="79"/>
      <c r="AZ400" s="79"/>
      <c r="BA400">
        <v>14</v>
      </c>
      <c r="BB400" s="78" t="str">
        <f>REPLACE(INDEX(GroupVertices[Group],MATCH(Edges[[#This Row],[Vertex 1]],GroupVertices[Vertex],0)),1,1,"")</f>
        <v>6</v>
      </c>
      <c r="BC400" s="78" t="str">
        <f>REPLACE(INDEX(GroupVertices[Group],MATCH(Edges[[#This Row],[Vertex 2]],GroupVertices[Vertex],0)),1,1,"")</f>
        <v>6</v>
      </c>
      <c r="BD400" s="48">
        <v>0</v>
      </c>
      <c r="BE400" s="49">
        <v>0</v>
      </c>
      <c r="BF400" s="48">
        <v>0</v>
      </c>
      <c r="BG400" s="49">
        <v>0</v>
      </c>
      <c r="BH400" s="48">
        <v>0</v>
      </c>
      <c r="BI400" s="49">
        <v>0</v>
      </c>
      <c r="BJ400" s="48">
        <v>49</v>
      </c>
      <c r="BK400" s="49">
        <v>100</v>
      </c>
      <c r="BL400" s="48">
        <v>49</v>
      </c>
    </row>
    <row r="401" spans="1:64" ht="15">
      <c r="A401" s="64" t="s">
        <v>481</v>
      </c>
      <c r="B401" s="64" t="s">
        <v>481</v>
      </c>
      <c r="C401" s="65" t="s">
        <v>5654</v>
      </c>
      <c r="D401" s="66">
        <v>10</v>
      </c>
      <c r="E401" s="67" t="s">
        <v>136</v>
      </c>
      <c r="F401" s="68">
        <v>12</v>
      </c>
      <c r="G401" s="65"/>
      <c r="H401" s="69"/>
      <c r="I401" s="70"/>
      <c r="J401" s="70"/>
      <c r="K401" s="34" t="s">
        <v>65</v>
      </c>
      <c r="L401" s="77">
        <v>401</v>
      </c>
      <c r="M401" s="77"/>
      <c r="N401" s="72"/>
      <c r="O401" s="79" t="s">
        <v>176</v>
      </c>
      <c r="P401" s="81">
        <v>43509.75811342592</v>
      </c>
      <c r="Q401" s="79" t="s">
        <v>727</v>
      </c>
      <c r="R401" s="79"/>
      <c r="S401" s="79"/>
      <c r="T401" s="79" t="s">
        <v>919</v>
      </c>
      <c r="U401" s="83" t="s">
        <v>979</v>
      </c>
      <c r="V401" s="83" t="s">
        <v>979</v>
      </c>
      <c r="W401" s="81">
        <v>43509.75811342592</v>
      </c>
      <c r="X401" s="83" t="s">
        <v>1575</v>
      </c>
      <c r="Y401" s="79"/>
      <c r="Z401" s="79"/>
      <c r="AA401" s="85" t="s">
        <v>1940</v>
      </c>
      <c r="AB401" s="79"/>
      <c r="AC401" s="79" t="b">
        <v>0</v>
      </c>
      <c r="AD401" s="79">
        <v>2</v>
      </c>
      <c r="AE401" s="85" t="s">
        <v>1963</v>
      </c>
      <c r="AF401" s="79" t="b">
        <v>0</v>
      </c>
      <c r="AG401" s="79" t="s">
        <v>1974</v>
      </c>
      <c r="AH401" s="79"/>
      <c r="AI401" s="85" t="s">
        <v>1963</v>
      </c>
      <c r="AJ401" s="79" t="b">
        <v>0</v>
      </c>
      <c r="AK401" s="79">
        <v>0</v>
      </c>
      <c r="AL401" s="85" t="s">
        <v>1963</v>
      </c>
      <c r="AM401" s="79" t="s">
        <v>2002</v>
      </c>
      <c r="AN401" s="79" t="b">
        <v>0</v>
      </c>
      <c r="AO401" s="85" t="s">
        <v>1940</v>
      </c>
      <c r="AP401" s="79" t="s">
        <v>176</v>
      </c>
      <c r="AQ401" s="79">
        <v>0</v>
      </c>
      <c r="AR401" s="79">
        <v>0</v>
      </c>
      <c r="AS401" s="79"/>
      <c r="AT401" s="79"/>
      <c r="AU401" s="79"/>
      <c r="AV401" s="79"/>
      <c r="AW401" s="79"/>
      <c r="AX401" s="79"/>
      <c r="AY401" s="79"/>
      <c r="AZ401" s="79"/>
      <c r="BA401">
        <v>14</v>
      </c>
      <c r="BB401" s="78" t="str">
        <f>REPLACE(INDEX(GroupVertices[Group],MATCH(Edges[[#This Row],[Vertex 1]],GroupVertices[Vertex],0)),1,1,"")</f>
        <v>6</v>
      </c>
      <c r="BC401" s="78" t="str">
        <f>REPLACE(INDEX(GroupVertices[Group],MATCH(Edges[[#This Row],[Vertex 2]],GroupVertices[Vertex],0)),1,1,"")</f>
        <v>6</v>
      </c>
      <c r="BD401" s="48">
        <v>0</v>
      </c>
      <c r="BE401" s="49">
        <v>0</v>
      </c>
      <c r="BF401" s="48">
        <v>0</v>
      </c>
      <c r="BG401" s="49">
        <v>0</v>
      </c>
      <c r="BH401" s="48">
        <v>0</v>
      </c>
      <c r="BI401" s="49">
        <v>0</v>
      </c>
      <c r="BJ401" s="48">
        <v>47</v>
      </c>
      <c r="BK401" s="49">
        <v>100</v>
      </c>
      <c r="BL401" s="48">
        <v>47</v>
      </c>
    </row>
    <row r="402" spans="1:64" ht="15">
      <c r="A402" s="64" t="s">
        <v>481</v>
      </c>
      <c r="B402" s="64" t="s">
        <v>481</v>
      </c>
      <c r="C402" s="65" t="s">
        <v>5654</v>
      </c>
      <c r="D402" s="66">
        <v>10</v>
      </c>
      <c r="E402" s="67" t="s">
        <v>136</v>
      </c>
      <c r="F402" s="68">
        <v>12</v>
      </c>
      <c r="G402" s="65"/>
      <c r="H402" s="69"/>
      <c r="I402" s="70"/>
      <c r="J402" s="70"/>
      <c r="K402" s="34" t="s">
        <v>65</v>
      </c>
      <c r="L402" s="77">
        <v>402</v>
      </c>
      <c r="M402" s="77"/>
      <c r="N402" s="72"/>
      <c r="O402" s="79" t="s">
        <v>176</v>
      </c>
      <c r="P402" s="81">
        <v>43510.50517361111</v>
      </c>
      <c r="Q402" s="79" t="s">
        <v>728</v>
      </c>
      <c r="R402" s="79"/>
      <c r="S402" s="79"/>
      <c r="T402" s="79" t="s">
        <v>909</v>
      </c>
      <c r="U402" s="83" t="s">
        <v>980</v>
      </c>
      <c r="V402" s="83" t="s">
        <v>980</v>
      </c>
      <c r="W402" s="81">
        <v>43510.50517361111</v>
      </c>
      <c r="X402" s="83" t="s">
        <v>1576</v>
      </c>
      <c r="Y402" s="79"/>
      <c r="Z402" s="79"/>
      <c r="AA402" s="85" t="s">
        <v>1941</v>
      </c>
      <c r="AB402" s="79"/>
      <c r="AC402" s="79" t="b">
        <v>0</v>
      </c>
      <c r="AD402" s="79">
        <v>2</v>
      </c>
      <c r="AE402" s="85" t="s">
        <v>1963</v>
      </c>
      <c r="AF402" s="79" t="b">
        <v>0</v>
      </c>
      <c r="AG402" s="79" t="s">
        <v>1974</v>
      </c>
      <c r="AH402" s="79"/>
      <c r="AI402" s="85" t="s">
        <v>1963</v>
      </c>
      <c r="AJ402" s="79" t="b">
        <v>0</v>
      </c>
      <c r="AK402" s="79">
        <v>1</v>
      </c>
      <c r="AL402" s="85" t="s">
        <v>1963</v>
      </c>
      <c r="AM402" s="79" t="s">
        <v>2002</v>
      </c>
      <c r="AN402" s="79" t="b">
        <v>0</v>
      </c>
      <c r="AO402" s="85" t="s">
        <v>1941</v>
      </c>
      <c r="AP402" s="79" t="s">
        <v>176</v>
      </c>
      <c r="AQ402" s="79">
        <v>0</v>
      </c>
      <c r="AR402" s="79">
        <v>0</v>
      </c>
      <c r="AS402" s="79"/>
      <c r="AT402" s="79"/>
      <c r="AU402" s="79"/>
      <c r="AV402" s="79"/>
      <c r="AW402" s="79"/>
      <c r="AX402" s="79"/>
      <c r="AY402" s="79"/>
      <c r="AZ402" s="79"/>
      <c r="BA402">
        <v>14</v>
      </c>
      <c r="BB402" s="78" t="str">
        <f>REPLACE(INDEX(GroupVertices[Group],MATCH(Edges[[#This Row],[Vertex 1]],GroupVertices[Vertex],0)),1,1,"")</f>
        <v>6</v>
      </c>
      <c r="BC402" s="78" t="str">
        <f>REPLACE(INDEX(GroupVertices[Group],MATCH(Edges[[#This Row],[Vertex 2]],GroupVertices[Vertex],0)),1,1,"")</f>
        <v>6</v>
      </c>
      <c r="BD402" s="48">
        <v>0</v>
      </c>
      <c r="BE402" s="49">
        <v>0</v>
      </c>
      <c r="BF402" s="48">
        <v>1</v>
      </c>
      <c r="BG402" s="49">
        <v>2.0833333333333335</v>
      </c>
      <c r="BH402" s="48">
        <v>0</v>
      </c>
      <c r="BI402" s="49">
        <v>0</v>
      </c>
      <c r="BJ402" s="48">
        <v>47</v>
      </c>
      <c r="BK402" s="49">
        <v>97.91666666666667</v>
      </c>
      <c r="BL402" s="48">
        <v>48</v>
      </c>
    </row>
    <row r="403" spans="1:64" ht="15">
      <c r="A403" s="64" t="s">
        <v>482</v>
      </c>
      <c r="B403" s="64" t="s">
        <v>482</v>
      </c>
      <c r="C403" s="65" t="s">
        <v>5651</v>
      </c>
      <c r="D403" s="66">
        <v>3</v>
      </c>
      <c r="E403" s="67" t="s">
        <v>132</v>
      </c>
      <c r="F403" s="68">
        <v>35</v>
      </c>
      <c r="G403" s="65"/>
      <c r="H403" s="69"/>
      <c r="I403" s="70"/>
      <c r="J403" s="70"/>
      <c r="K403" s="34" t="s">
        <v>65</v>
      </c>
      <c r="L403" s="77">
        <v>403</v>
      </c>
      <c r="M403" s="77"/>
      <c r="N403" s="72"/>
      <c r="O403" s="79" t="s">
        <v>176</v>
      </c>
      <c r="P403" s="81">
        <v>43514.16271990741</v>
      </c>
      <c r="Q403" s="79" t="s">
        <v>729</v>
      </c>
      <c r="R403" s="83" t="s">
        <v>795</v>
      </c>
      <c r="S403" s="79" t="s">
        <v>807</v>
      </c>
      <c r="T403" s="79" t="s">
        <v>833</v>
      </c>
      <c r="U403" s="79"/>
      <c r="V403" s="83" t="s">
        <v>1223</v>
      </c>
      <c r="W403" s="81">
        <v>43514.16271990741</v>
      </c>
      <c r="X403" s="83" t="s">
        <v>1577</v>
      </c>
      <c r="Y403" s="79"/>
      <c r="Z403" s="79"/>
      <c r="AA403" s="85" t="s">
        <v>1942</v>
      </c>
      <c r="AB403" s="79"/>
      <c r="AC403" s="79" t="b">
        <v>0</v>
      </c>
      <c r="AD403" s="79">
        <v>0</v>
      </c>
      <c r="AE403" s="85" t="s">
        <v>1963</v>
      </c>
      <c r="AF403" s="79" t="b">
        <v>1</v>
      </c>
      <c r="AG403" s="79" t="s">
        <v>1976</v>
      </c>
      <c r="AH403" s="79"/>
      <c r="AI403" s="85" t="s">
        <v>1994</v>
      </c>
      <c r="AJ403" s="79" t="b">
        <v>0</v>
      </c>
      <c r="AK403" s="79">
        <v>0</v>
      </c>
      <c r="AL403" s="85" t="s">
        <v>1963</v>
      </c>
      <c r="AM403" s="79" t="s">
        <v>2002</v>
      </c>
      <c r="AN403" s="79" t="b">
        <v>0</v>
      </c>
      <c r="AO403" s="85" t="s">
        <v>1942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v>0</v>
      </c>
      <c r="BE403" s="49">
        <v>0</v>
      </c>
      <c r="BF403" s="48">
        <v>0</v>
      </c>
      <c r="BG403" s="49">
        <v>0</v>
      </c>
      <c r="BH403" s="48">
        <v>0</v>
      </c>
      <c r="BI403" s="49">
        <v>0</v>
      </c>
      <c r="BJ403" s="48">
        <v>1</v>
      </c>
      <c r="BK403" s="49">
        <v>100</v>
      </c>
      <c r="BL403" s="48">
        <v>1</v>
      </c>
    </row>
    <row r="404" spans="1:64" ht="15">
      <c r="A404" s="64" t="s">
        <v>483</v>
      </c>
      <c r="B404" s="64" t="s">
        <v>483</v>
      </c>
      <c r="C404" s="65" t="s">
        <v>5651</v>
      </c>
      <c r="D404" s="66">
        <v>3</v>
      </c>
      <c r="E404" s="67" t="s">
        <v>132</v>
      </c>
      <c r="F404" s="68">
        <v>35</v>
      </c>
      <c r="G404" s="65"/>
      <c r="H404" s="69"/>
      <c r="I404" s="70"/>
      <c r="J404" s="70"/>
      <c r="K404" s="34" t="s">
        <v>65</v>
      </c>
      <c r="L404" s="77">
        <v>404</v>
      </c>
      <c r="M404" s="77"/>
      <c r="N404" s="72"/>
      <c r="O404" s="79" t="s">
        <v>176</v>
      </c>
      <c r="P404" s="81">
        <v>43514.47237268519</v>
      </c>
      <c r="Q404" s="79" t="s">
        <v>730</v>
      </c>
      <c r="R404" s="79"/>
      <c r="S404" s="79"/>
      <c r="T404" s="79" t="s">
        <v>920</v>
      </c>
      <c r="U404" s="79"/>
      <c r="V404" s="83" t="s">
        <v>1224</v>
      </c>
      <c r="W404" s="81">
        <v>43514.47237268519</v>
      </c>
      <c r="X404" s="83" t="s">
        <v>1578</v>
      </c>
      <c r="Y404" s="79"/>
      <c r="Z404" s="79"/>
      <c r="AA404" s="85" t="s">
        <v>1943</v>
      </c>
      <c r="AB404" s="79"/>
      <c r="AC404" s="79" t="b">
        <v>0</v>
      </c>
      <c r="AD404" s="79">
        <v>15</v>
      </c>
      <c r="AE404" s="85" t="s">
        <v>1963</v>
      </c>
      <c r="AF404" s="79" t="b">
        <v>0</v>
      </c>
      <c r="AG404" s="79" t="s">
        <v>1973</v>
      </c>
      <c r="AH404" s="79"/>
      <c r="AI404" s="85" t="s">
        <v>1963</v>
      </c>
      <c r="AJ404" s="79" t="b">
        <v>0</v>
      </c>
      <c r="AK404" s="79">
        <v>0</v>
      </c>
      <c r="AL404" s="85" t="s">
        <v>1963</v>
      </c>
      <c r="AM404" s="79" t="s">
        <v>2002</v>
      </c>
      <c r="AN404" s="79" t="b">
        <v>0</v>
      </c>
      <c r="AO404" s="85" t="s">
        <v>1943</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v>0</v>
      </c>
      <c r="BE404" s="49">
        <v>0</v>
      </c>
      <c r="BF404" s="48">
        <v>0</v>
      </c>
      <c r="BG404" s="49">
        <v>0</v>
      </c>
      <c r="BH404" s="48">
        <v>0</v>
      </c>
      <c r="BI404" s="49">
        <v>0</v>
      </c>
      <c r="BJ404" s="48">
        <v>11</v>
      </c>
      <c r="BK404" s="49">
        <v>100</v>
      </c>
      <c r="BL404" s="48">
        <v>11</v>
      </c>
    </row>
    <row r="405" spans="1:64" ht="15">
      <c r="A405" s="64" t="s">
        <v>484</v>
      </c>
      <c r="B405" s="64" t="s">
        <v>484</v>
      </c>
      <c r="C405" s="65" t="s">
        <v>5654</v>
      </c>
      <c r="D405" s="66">
        <v>10</v>
      </c>
      <c r="E405" s="67" t="s">
        <v>136</v>
      </c>
      <c r="F405" s="68">
        <v>12</v>
      </c>
      <c r="G405" s="65"/>
      <c r="H405" s="69"/>
      <c r="I405" s="70"/>
      <c r="J405" s="70"/>
      <c r="K405" s="34" t="s">
        <v>65</v>
      </c>
      <c r="L405" s="77">
        <v>405</v>
      </c>
      <c r="M405" s="77"/>
      <c r="N405" s="72"/>
      <c r="O405" s="79" t="s">
        <v>176</v>
      </c>
      <c r="P405" s="81">
        <v>43501.13244212963</v>
      </c>
      <c r="Q405" s="79" t="s">
        <v>731</v>
      </c>
      <c r="R405" s="83" t="s">
        <v>796</v>
      </c>
      <c r="S405" s="79" t="s">
        <v>807</v>
      </c>
      <c r="T405" s="79" t="s">
        <v>921</v>
      </c>
      <c r="U405" s="79"/>
      <c r="V405" s="83" t="s">
        <v>1225</v>
      </c>
      <c r="W405" s="81">
        <v>43501.13244212963</v>
      </c>
      <c r="X405" s="83" t="s">
        <v>1579</v>
      </c>
      <c r="Y405" s="79"/>
      <c r="Z405" s="79"/>
      <c r="AA405" s="85" t="s">
        <v>1944</v>
      </c>
      <c r="AB405" s="79"/>
      <c r="AC405" s="79" t="b">
        <v>0</v>
      </c>
      <c r="AD405" s="79">
        <v>0</v>
      </c>
      <c r="AE405" s="85" t="s">
        <v>1963</v>
      </c>
      <c r="AF405" s="79" t="b">
        <v>1</v>
      </c>
      <c r="AG405" s="79" t="s">
        <v>1973</v>
      </c>
      <c r="AH405" s="79"/>
      <c r="AI405" s="85" t="s">
        <v>1995</v>
      </c>
      <c r="AJ405" s="79" t="b">
        <v>0</v>
      </c>
      <c r="AK405" s="79">
        <v>0</v>
      </c>
      <c r="AL405" s="85" t="s">
        <v>1963</v>
      </c>
      <c r="AM405" s="79" t="s">
        <v>2000</v>
      </c>
      <c r="AN405" s="79" t="b">
        <v>0</v>
      </c>
      <c r="AO405" s="85" t="s">
        <v>1944</v>
      </c>
      <c r="AP405" s="79" t="s">
        <v>176</v>
      </c>
      <c r="AQ405" s="79">
        <v>0</v>
      </c>
      <c r="AR405" s="79">
        <v>0</v>
      </c>
      <c r="AS405" s="79"/>
      <c r="AT405" s="79"/>
      <c r="AU405" s="79"/>
      <c r="AV405" s="79"/>
      <c r="AW405" s="79"/>
      <c r="AX405" s="79"/>
      <c r="AY405" s="79"/>
      <c r="AZ405" s="79"/>
      <c r="BA405">
        <v>4</v>
      </c>
      <c r="BB405" s="78" t="str">
        <f>REPLACE(INDEX(GroupVertices[Group],MATCH(Edges[[#This Row],[Vertex 1]],GroupVertices[Vertex],0)),1,1,"")</f>
        <v>3</v>
      </c>
      <c r="BC405" s="78" t="str">
        <f>REPLACE(INDEX(GroupVertices[Group],MATCH(Edges[[#This Row],[Vertex 2]],GroupVertices[Vertex],0)),1,1,"")</f>
        <v>3</v>
      </c>
      <c r="BD405" s="48">
        <v>0</v>
      </c>
      <c r="BE405" s="49">
        <v>0</v>
      </c>
      <c r="BF405" s="48">
        <v>3</v>
      </c>
      <c r="BG405" s="49">
        <v>11.11111111111111</v>
      </c>
      <c r="BH405" s="48">
        <v>0</v>
      </c>
      <c r="BI405" s="49">
        <v>0</v>
      </c>
      <c r="BJ405" s="48">
        <v>24</v>
      </c>
      <c r="BK405" s="49">
        <v>88.88888888888889</v>
      </c>
      <c r="BL405" s="48">
        <v>27</v>
      </c>
    </row>
    <row r="406" spans="1:64" ht="15">
      <c r="A406" s="64" t="s">
        <v>484</v>
      </c>
      <c r="B406" s="64" t="s">
        <v>484</v>
      </c>
      <c r="C406" s="65" t="s">
        <v>5654</v>
      </c>
      <c r="D406" s="66">
        <v>10</v>
      </c>
      <c r="E406" s="67" t="s">
        <v>136</v>
      </c>
      <c r="F406" s="68">
        <v>12</v>
      </c>
      <c r="G406" s="65"/>
      <c r="H406" s="69"/>
      <c r="I406" s="70"/>
      <c r="J406" s="70"/>
      <c r="K406" s="34" t="s">
        <v>65</v>
      </c>
      <c r="L406" s="77">
        <v>406</v>
      </c>
      <c r="M406" s="77"/>
      <c r="N406" s="72"/>
      <c r="O406" s="79" t="s">
        <v>176</v>
      </c>
      <c r="P406" s="81">
        <v>43501.29554398148</v>
      </c>
      <c r="Q406" s="79" t="s">
        <v>732</v>
      </c>
      <c r="R406" s="83" t="s">
        <v>797</v>
      </c>
      <c r="S406" s="79" t="s">
        <v>807</v>
      </c>
      <c r="T406" s="79" t="s">
        <v>922</v>
      </c>
      <c r="U406" s="79"/>
      <c r="V406" s="83" t="s">
        <v>1225</v>
      </c>
      <c r="W406" s="81">
        <v>43501.29554398148</v>
      </c>
      <c r="X406" s="83" t="s">
        <v>1580</v>
      </c>
      <c r="Y406" s="79"/>
      <c r="Z406" s="79"/>
      <c r="AA406" s="85" t="s">
        <v>1945</v>
      </c>
      <c r="AB406" s="79"/>
      <c r="AC406" s="79" t="b">
        <v>0</v>
      </c>
      <c r="AD406" s="79">
        <v>0</v>
      </c>
      <c r="AE406" s="85" t="s">
        <v>1963</v>
      </c>
      <c r="AF406" s="79" t="b">
        <v>1</v>
      </c>
      <c r="AG406" s="79" t="s">
        <v>1973</v>
      </c>
      <c r="AH406" s="79"/>
      <c r="AI406" s="85" t="s">
        <v>1996</v>
      </c>
      <c r="AJ406" s="79" t="b">
        <v>0</v>
      </c>
      <c r="AK406" s="79">
        <v>0</v>
      </c>
      <c r="AL406" s="85" t="s">
        <v>1963</v>
      </c>
      <c r="AM406" s="79" t="s">
        <v>2000</v>
      </c>
      <c r="AN406" s="79" t="b">
        <v>0</v>
      </c>
      <c r="AO406" s="85" t="s">
        <v>1945</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3</v>
      </c>
      <c r="BC406" s="78" t="str">
        <f>REPLACE(INDEX(GroupVertices[Group],MATCH(Edges[[#This Row],[Vertex 2]],GroupVertices[Vertex],0)),1,1,"")</f>
        <v>3</v>
      </c>
      <c r="BD406" s="48">
        <v>0</v>
      </c>
      <c r="BE406" s="49">
        <v>0</v>
      </c>
      <c r="BF406" s="48">
        <v>4</v>
      </c>
      <c r="BG406" s="49">
        <v>12.5</v>
      </c>
      <c r="BH406" s="48">
        <v>0</v>
      </c>
      <c r="BI406" s="49">
        <v>0</v>
      </c>
      <c r="BJ406" s="48">
        <v>28</v>
      </c>
      <c r="BK406" s="49">
        <v>87.5</v>
      </c>
      <c r="BL406" s="48">
        <v>32</v>
      </c>
    </row>
    <row r="407" spans="1:64" ht="15">
      <c r="A407" s="64" t="s">
        <v>484</v>
      </c>
      <c r="B407" s="64" t="s">
        <v>484</v>
      </c>
      <c r="C407" s="65" t="s">
        <v>5654</v>
      </c>
      <c r="D407" s="66">
        <v>10</v>
      </c>
      <c r="E407" s="67" t="s">
        <v>136</v>
      </c>
      <c r="F407" s="68">
        <v>12</v>
      </c>
      <c r="G407" s="65"/>
      <c r="H407" s="69"/>
      <c r="I407" s="70"/>
      <c r="J407" s="70"/>
      <c r="K407" s="34" t="s">
        <v>65</v>
      </c>
      <c r="L407" s="77">
        <v>407</v>
      </c>
      <c r="M407" s="77"/>
      <c r="N407" s="72"/>
      <c r="O407" s="79" t="s">
        <v>176</v>
      </c>
      <c r="P407" s="81">
        <v>43511.49123842592</v>
      </c>
      <c r="Q407" s="79" t="s">
        <v>733</v>
      </c>
      <c r="R407" s="83" t="s">
        <v>798</v>
      </c>
      <c r="S407" s="79" t="s">
        <v>807</v>
      </c>
      <c r="T407" s="79" t="s">
        <v>923</v>
      </c>
      <c r="U407" s="79"/>
      <c r="V407" s="83" t="s">
        <v>1225</v>
      </c>
      <c r="W407" s="81">
        <v>43511.49123842592</v>
      </c>
      <c r="X407" s="83" t="s">
        <v>1581</v>
      </c>
      <c r="Y407" s="79"/>
      <c r="Z407" s="79"/>
      <c r="AA407" s="85" t="s">
        <v>1946</v>
      </c>
      <c r="AB407" s="79"/>
      <c r="AC407" s="79" t="b">
        <v>0</v>
      </c>
      <c r="AD407" s="79">
        <v>0</v>
      </c>
      <c r="AE407" s="85" t="s">
        <v>1963</v>
      </c>
      <c r="AF407" s="79" t="b">
        <v>1</v>
      </c>
      <c r="AG407" s="79" t="s">
        <v>1973</v>
      </c>
      <c r="AH407" s="79"/>
      <c r="AI407" s="85" t="s">
        <v>1997</v>
      </c>
      <c r="AJ407" s="79" t="b">
        <v>0</v>
      </c>
      <c r="AK407" s="79">
        <v>0</v>
      </c>
      <c r="AL407" s="85" t="s">
        <v>1963</v>
      </c>
      <c r="AM407" s="79" t="s">
        <v>2000</v>
      </c>
      <c r="AN407" s="79" t="b">
        <v>0</v>
      </c>
      <c r="AO407" s="85" t="s">
        <v>1946</v>
      </c>
      <c r="AP407" s="79" t="s">
        <v>176</v>
      </c>
      <c r="AQ407" s="79">
        <v>0</v>
      </c>
      <c r="AR407" s="79">
        <v>0</v>
      </c>
      <c r="AS407" s="79"/>
      <c r="AT407" s="79"/>
      <c r="AU407" s="79"/>
      <c r="AV407" s="79"/>
      <c r="AW407" s="79"/>
      <c r="AX407" s="79"/>
      <c r="AY407" s="79"/>
      <c r="AZ407" s="79"/>
      <c r="BA407">
        <v>4</v>
      </c>
      <c r="BB407" s="78" t="str">
        <f>REPLACE(INDEX(GroupVertices[Group],MATCH(Edges[[#This Row],[Vertex 1]],GroupVertices[Vertex],0)),1,1,"")</f>
        <v>3</v>
      </c>
      <c r="BC407" s="78" t="str">
        <f>REPLACE(INDEX(GroupVertices[Group],MATCH(Edges[[#This Row],[Vertex 2]],GroupVertices[Vertex],0)),1,1,"")</f>
        <v>3</v>
      </c>
      <c r="BD407" s="48">
        <v>0</v>
      </c>
      <c r="BE407" s="49">
        <v>0</v>
      </c>
      <c r="BF407" s="48">
        <v>4</v>
      </c>
      <c r="BG407" s="49">
        <v>14.285714285714286</v>
      </c>
      <c r="BH407" s="48">
        <v>0</v>
      </c>
      <c r="BI407" s="49">
        <v>0</v>
      </c>
      <c r="BJ407" s="48">
        <v>24</v>
      </c>
      <c r="BK407" s="49">
        <v>85.71428571428571</v>
      </c>
      <c r="BL407" s="48">
        <v>28</v>
      </c>
    </row>
    <row r="408" spans="1:64" ht="15">
      <c r="A408" s="64" t="s">
        <v>484</v>
      </c>
      <c r="B408" s="64" t="s">
        <v>484</v>
      </c>
      <c r="C408" s="65" t="s">
        <v>5654</v>
      </c>
      <c r="D408" s="66">
        <v>10</v>
      </c>
      <c r="E408" s="67" t="s">
        <v>136</v>
      </c>
      <c r="F408" s="68">
        <v>12</v>
      </c>
      <c r="G408" s="65"/>
      <c r="H408" s="69"/>
      <c r="I408" s="70"/>
      <c r="J408" s="70"/>
      <c r="K408" s="34" t="s">
        <v>65</v>
      </c>
      <c r="L408" s="77">
        <v>408</v>
      </c>
      <c r="M408" s="77"/>
      <c r="N408" s="72"/>
      <c r="O408" s="79" t="s">
        <v>176</v>
      </c>
      <c r="P408" s="81">
        <v>43514.579664351855</v>
      </c>
      <c r="Q408" s="79" t="s">
        <v>734</v>
      </c>
      <c r="R408" s="83" t="s">
        <v>799</v>
      </c>
      <c r="S408" s="79" t="s">
        <v>807</v>
      </c>
      <c r="T408" s="79" t="s">
        <v>924</v>
      </c>
      <c r="U408" s="79"/>
      <c r="V408" s="83" t="s">
        <v>1225</v>
      </c>
      <c r="W408" s="81">
        <v>43514.579664351855</v>
      </c>
      <c r="X408" s="83" t="s">
        <v>1582</v>
      </c>
      <c r="Y408" s="79"/>
      <c r="Z408" s="79"/>
      <c r="AA408" s="85" t="s">
        <v>1947</v>
      </c>
      <c r="AB408" s="79"/>
      <c r="AC408" s="79" t="b">
        <v>0</v>
      </c>
      <c r="AD408" s="79">
        <v>0</v>
      </c>
      <c r="AE408" s="85" t="s">
        <v>1963</v>
      </c>
      <c r="AF408" s="79" t="b">
        <v>1</v>
      </c>
      <c r="AG408" s="79" t="s">
        <v>1973</v>
      </c>
      <c r="AH408" s="79"/>
      <c r="AI408" s="85" t="s">
        <v>1998</v>
      </c>
      <c r="AJ408" s="79" t="b">
        <v>0</v>
      </c>
      <c r="AK408" s="79">
        <v>0</v>
      </c>
      <c r="AL408" s="85" t="s">
        <v>1963</v>
      </c>
      <c r="AM408" s="79" t="s">
        <v>2000</v>
      </c>
      <c r="AN408" s="79" t="b">
        <v>0</v>
      </c>
      <c r="AO408" s="85" t="s">
        <v>1947</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3</v>
      </c>
      <c r="BC408" s="78" t="str">
        <f>REPLACE(INDEX(GroupVertices[Group],MATCH(Edges[[#This Row],[Vertex 2]],GroupVertices[Vertex],0)),1,1,"")</f>
        <v>3</v>
      </c>
      <c r="BD408" s="48">
        <v>0</v>
      </c>
      <c r="BE408" s="49">
        <v>0</v>
      </c>
      <c r="BF408" s="48">
        <v>1</v>
      </c>
      <c r="BG408" s="49">
        <v>3.225806451612903</v>
      </c>
      <c r="BH408" s="48">
        <v>0</v>
      </c>
      <c r="BI408" s="49">
        <v>0</v>
      </c>
      <c r="BJ408" s="48">
        <v>30</v>
      </c>
      <c r="BK408" s="49">
        <v>96.7741935483871</v>
      </c>
      <c r="BL408" s="48">
        <v>31</v>
      </c>
    </row>
    <row r="409" spans="1:64" ht="15">
      <c r="A409" s="64" t="s">
        <v>485</v>
      </c>
      <c r="B409" s="64" t="s">
        <v>503</v>
      </c>
      <c r="C409" s="65" t="s">
        <v>5651</v>
      </c>
      <c r="D409" s="66">
        <v>3</v>
      </c>
      <c r="E409" s="67" t="s">
        <v>132</v>
      </c>
      <c r="F409" s="68">
        <v>35</v>
      </c>
      <c r="G409" s="65"/>
      <c r="H409" s="69"/>
      <c r="I409" s="70"/>
      <c r="J409" s="70"/>
      <c r="K409" s="34" t="s">
        <v>65</v>
      </c>
      <c r="L409" s="77">
        <v>409</v>
      </c>
      <c r="M409" s="77"/>
      <c r="N409" s="72"/>
      <c r="O409" s="79" t="s">
        <v>544</v>
      </c>
      <c r="P409" s="81">
        <v>43508.63821759259</v>
      </c>
      <c r="Q409" s="79" t="s">
        <v>735</v>
      </c>
      <c r="R409" s="83" t="s">
        <v>800</v>
      </c>
      <c r="S409" s="79" t="s">
        <v>830</v>
      </c>
      <c r="T409" s="79" t="s">
        <v>833</v>
      </c>
      <c r="U409" s="83" t="s">
        <v>981</v>
      </c>
      <c r="V409" s="83" t="s">
        <v>981</v>
      </c>
      <c r="W409" s="81">
        <v>43508.63821759259</v>
      </c>
      <c r="X409" s="83" t="s">
        <v>1583</v>
      </c>
      <c r="Y409" s="79"/>
      <c r="Z409" s="79"/>
      <c r="AA409" s="85" t="s">
        <v>1948</v>
      </c>
      <c r="AB409" s="79"/>
      <c r="AC409" s="79" t="b">
        <v>0</v>
      </c>
      <c r="AD409" s="79">
        <v>6</v>
      </c>
      <c r="AE409" s="85" t="s">
        <v>1963</v>
      </c>
      <c r="AF409" s="79" t="b">
        <v>0</v>
      </c>
      <c r="AG409" s="79" t="s">
        <v>1973</v>
      </c>
      <c r="AH409" s="79"/>
      <c r="AI409" s="85" t="s">
        <v>1963</v>
      </c>
      <c r="AJ409" s="79" t="b">
        <v>0</v>
      </c>
      <c r="AK409" s="79">
        <v>3</v>
      </c>
      <c r="AL409" s="85" t="s">
        <v>1963</v>
      </c>
      <c r="AM409" s="79" t="s">
        <v>2023</v>
      </c>
      <c r="AN409" s="79" t="b">
        <v>0</v>
      </c>
      <c r="AO409" s="85" t="s">
        <v>1948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11</v>
      </c>
      <c r="BC409" s="78" t="str">
        <f>REPLACE(INDEX(GroupVertices[Group],MATCH(Edges[[#This Row],[Vertex 2]],GroupVertices[Vertex],0)),1,1,"")</f>
        <v>11</v>
      </c>
      <c r="BD409" s="48">
        <v>3</v>
      </c>
      <c r="BE409" s="49">
        <v>10.344827586206897</v>
      </c>
      <c r="BF409" s="48">
        <v>0</v>
      </c>
      <c r="BG409" s="49">
        <v>0</v>
      </c>
      <c r="BH409" s="48">
        <v>0</v>
      </c>
      <c r="BI409" s="49">
        <v>0</v>
      </c>
      <c r="BJ409" s="48">
        <v>26</v>
      </c>
      <c r="BK409" s="49">
        <v>89.65517241379311</v>
      </c>
      <c r="BL409" s="48">
        <v>29</v>
      </c>
    </row>
    <row r="410" spans="1:64" ht="15">
      <c r="A410" s="64" t="s">
        <v>486</v>
      </c>
      <c r="B410" s="64" t="s">
        <v>503</v>
      </c>
      <c r="C410" s="65" t="s">
        <v>5651</v>
      </c>
      <c r="D410" s="66">
        <v>3</v>
      </c>
      <c r="E410" s="67" t="s">
        <v>132</v>
      </c>
      <c r="F410" s="68">
        <v>35</v>
      </c>
      <c r="G410" s="65"/>
      <c r="H410" s="69"/>
      <c r="I410" s="70"/>
      <c r="J410" s="70"/>
      <c r="K410" s="34" t="s">
        <v>65</v>
      </c>
      <c r="L410" s="77">
        <v>410</v>
      </c>
      <c r="M410" s="77"/>
      <c r="N410" s="72"/>
      <c r="O410" s="79" t="s">
        <v>544</v>
      </c>
      <c r="P410" s="81">
        <v>43510.51180555556</v>
      </c>
      <c r="Q410" s="79" t="s">
        <v>736</v>
      </c>
      <c r="R410" s="79" t="s">
        <v>801</v>
      </c>
      <c r="S410" s="79" t="s">
        <v>831</v>
      </c>
      <c r="T410" s="79" t="s">
        <v>833</v>
      </c>
      <c r="U410" s="79"/>
      <c r="V410" s="83" t="s">
        <v>1226</v>
      </c>
      <c r="W410" s="81">
        <v>43510.51180555556</v>
      </c>
      <c r="X410" s="83" t="s">
        <v>1584</v>
      </c>
      <c r="Y410" s="79"/>
      <c r="Z410" s="79"/>
      <c r="AA410" s="85" t="s">
        <v>1949</v>
      </c>
      <c r="AB410" s="79"/>
      <c r="AC410" s="79" t="b">
        <v>0</v>
      </c>
      <c r="AD410" s="79">
        <v>0</v>
      </c>
      <c r="AE410" s="85" t="s">
        <v>1963</v>
      </c>
      <c r="AF410" s="79" t="b">
        <v>0</v>
      </c>
      <c r="AG410" s="79" t="s">
        <v>1973</v>
      </c>
      <c r="AH410" s="79"/>
      <c r="AI410" s="85" t="s">
        <v>1963</v>
      </c>
      <c r="AJ410" s="79" t="b">
        <v>0</v>
      </c>
      <c r="AK410" s="79">
        <v>0</v>
      </c>
      <c r="AL410" s="85" t="s">
        <v>1963</v>
      </c>
      <c r="AM410" s="79" t="s">
        <v>2022</v>
      </c>
      <c r="AN410" s="79" t="b">
        <v>0</v>
      </c>
      <c r="AO410" s="85" t="s">
        <v>1949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11</v>
      </c>
      <c r="BC410" s="78" t="str">
        <f>REPLACE(INDEX(GroupVertices[Group],MATCH(Edges[[#This Row],[Vertex 2]],GroupVertices[Vertex],0)),1,1,"")</f>
        <v>11</v>
      </c>
      <c r="BD410" s="48"/>
      <c r="BE410" s="49"/>
      <c r="BF410" s="48"/>
      <c r="BG410" s="49"/>
      <c r="BH410" s="48"/>
      <c r="BI410" s="49"/>
      <c r="BJ410" s="48"/>
      <c r="BK410" s="49"/>
      <c r="BL410" s="48"/>
    </row>
    <row r="411" spans="1:64" ht="15">
      <c r="A411" s="64" t="s">
        <v>485</v>
      </c>
      <c r="B411" s="64" t="s">
        <v>485</v>
      </c>
      <c r="C411" s="65" t="s">
        <v>5652</v>
      </c>
      <c r="D411" s="66">
        <v>5.333333333333334</v>
      </c>
      <c r="E411" s="67" t="s">
        <v>136</v>
      </c>
      <c r="F411" s="68">
        <v>27.333333333333332</v>
      </c>
      <c r="G411" s="65"/>
      <c r="H411" s="69"/>
      <c r="I411" s="70"/>
      <c r="J411" s="70"/>
      <c r="K411" s="34" t="s">
        <v>65</v>
      </c>
      <c r="L411" s="77">
        <v>411</v>
      </c>
      <c r="M411" s="77"/>
      <c r="N411" s="72"/>
      <c r="O411" s="79" t="s">
        <v>176</v>
      </c>
      <c r="P411" s="81">
        <v>43509.88681712963</v>
      </c>
      <c r="Q411" s="79" t="s">
        <v>737</v>
      </c>
      <c r="R411" s="83" t="s">
        <v>802</v>
      </c>
      <c r="S411" s="79" t="s">
        <v>830</v>
      </c>
      <c r="T411" s="79" t="s">
        <v>925</v>
      </c>
      <c r="U411" s="83" t="s">
        <v>982</v>
      </c>
      <c r="V411" s="83" t="s">
        <v>982</v>
      </c>
      <c r="W411" s="81">
        <v>43509.88681712963</v>
      </c>
      <c r="X411" s="83" t="s">
        <v>1585</v>
      </c>
      <c r="Y411" s="79"/>
      <c r="Z411" s="79"/>
      <c r="AA411" s="85" t="s">
        <v>1950</v>
      </c>
      <c r="AB411" s="79"/>
      <c r="AC411" s="79" t="b">
        <v>0</v>
      </c>
      <c r="AD411" s="79">
        <v>4</v>
      </c>
      <c r="AE411" s="85" t="s">
        <v>1963</v>
      </c>
      <c r="AF411" s="79" t="b">
        <v>0</v>
      </c>
      <c r="AG411" s="79" t="s">
        <v>1973</v>
      </c>
      <c r="AH411" s="79"/>
      <c r="AI411" s="85" t="s">
        <v>1963</v>
      </c>
      <c r="AJ411" s="79" t="b">
        <v>0</v>
      </c>
      <c r="AK411" s="79">
        <v>2</v>
      </c>
      <c r="AL411" s="85" t="s">
        <v>1963</v>
      </c>
      <c r="AM411" s="79" t="s">
        <v>2023</v>
      </c>
      <c r="AN411" s="79" t="b">
        <v>0</v>
      </c>
      <c r="AO411" s="85" t="s">
        <v>1950</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11</v>
      </c>
      <c r="BC411" s="78" t="str">
        <f>REPLACE(INDEX(GroupVertices[Group],MATCH(Edges[[#This Row],[Vertex 2]],GroupVertices[Vertex],0)),1,1,"")</f>
        <v>11</v>
      </c>
      <c r="BD411" s="48">
        <v>2</v>
      </c>
      <c r="BE411" s="49">
        <v>9.090909090909092</v>
      </c>
      <c r="BF411" s="48">
        <v>0</v>
      </c>
      <c r="BG411" s="49">
        <v>0</v>
      </c>
      <c r="BH411" s="48">
        <v>0</v>
      </c>
      <c r="BI411" s="49">
        <v>0</v>
      </c>
      <c r="BJ411" s="48">
        <v>20</v>
      </c>
      <c r="BK411" s="49">
        <v>90.9090909090909</v>
      </c>
      <c r="BL411" s="48">
        <v>22</v>
      </c>
    </row>
    <row r="412" spans="1:64" ht="15">
      <c r="A412" s="64" t="s">
        <v>485</v>
      </c>
      <c r="B412" s="64" t="s">
        <v>485</v>
      </c>
      <c r="C412" s="65" t="s">
        <v>5652</v>
      </c>
      <c r="D412" s="66">
        <v>5.333333333333334</v>
      </c>
      <c r="E412" s="67" t="s">
        <v>136</v>
      </c>
      <c r="F412" s="68">
        <v>27.333333333333332</v>
      </c>
      <c r="G412" s="65"/>
      <c r="H412" s="69"/>
      <c r="I412" s="70"/>
      <c r="J412" s="70"/>
      <c r="K412" s="34" t="s">
        <v>65</v>
      </c>
      <c r="L412" s="77">
        <v>412</v>
      </c>
      <c r="M412" s="77"/>
      <c r="N412" s="72"/>
      <c r="O412" s="79" t="s">
        <v>176</v>
      </c>
      <c r="P412" s="81">
        <v>43512.818761574075</v>
      </c>
      <c r="Q412" s="79" t="s">
        <v>738</v>
      </c>
      <c r="R412" s="83" t="s">
        <v>802</v>
      </c>
      <c r="S412" s="79" t="s">
        <v>830</v>
      </c>
      <c r="T412" s="79" t="s">
        <v>926</v>
      </c>
      <c r="U412" s="83" t="s">
        <v>983</v>
      </c>
      <c r="V412" s="83" t="s">
        <v>983</v>
      </c>
      <c r="W412" s="81">
        <v>43512.818761574075</v>
      </c>
      <c r="X412" s="83" t="s">
        <v>1586</v>
      </c>
      <c r="Y412" s="79"/>
      <c r="Z412" s="79"/>
      <c r="AA412" s="85" t="s">
        <v>1951</v>
      </c>
      <c r="AB412" s="79"/>
      <c r="AC412" s="79" t="b">
        <v>0</v>
      </c>
      <c r="AD412" s="79">
        <v>1</v>
      </c>
      <c r="AE412" s="85" t="s">
        <v>1963</v>
      </c>
      <c r="AF412" s="79" t="b">
        <v>0</v>
      </c>
      <c r="AG412" s="79" t="s">
        <v>1973</v>
      </c>
      <c r="AH412" s="79"/>
      <c r="AI412" s="85" t="s">
        <v>1963</v>
      </c>
      <c r="AJ412" s="79" t="b">
        <v>0</v>
      </c>
      <c r="AK412" s="79">
        <v>1</v>
      </c>
      <c r="AL412" s="85" t="s">
        <v>1963</v>
      </c>
      <c r="AM412" s="79" t="s">
        <v>2023</v>
      </c>
      <c r="AN412" s="79" t="b">
        <v>0</v>
      </c>
      <c r="AO412" s="85" t="s">
        <v>1951</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11</v>
      </c>
      <c r="BC412" s="78" t="str">
        <f>REPLACE(INDEX(GroupVertices[Group],MATCH(Edges[[#This Row],[Vertex 2]],GroupVertices[Vertex],0)),1,1,"")</f>
        <v>11</v>
      </c>
      <c r="BD412" s="48">
        <v>2</v>
      </c>
      <c r="BE412" s="49">
        <v>11.11111111111111</v>
      </c>
      <c r="BF412" s="48">
        <v>0</v>
      </c>
      <c r="BG412" s="49">
        <v>0</v>
      </c>
      <c r="BH412" s="48">
        <v>0</v>
      </c>
      <c r="BI412" s="49">
        <v>0</v>
      </c>
      <c r="BJ412" s="48">
        <v>16</v>
      </c>
      <c r="BK412" s="49">
        <v>88.88888888888889</v>
      </c>
      <c r="BL412" s="48">
        <v>18</v>
      </c>
    </row>
    <row r="413" spans="1:64" ht="15">
      <c r="A413" s="64" t="s">
        <v>486</v>
      </c>
      <c r="B413" s="64" t="s">
        <v>485</v>
      </c>
      <c r="C413" s="65" t="s">
        <v>5652</v>
      </c>
      <c r="D413" s="66">
        <v>5.333333333333334</v>
      </c>
      <c r="E413" s="67" t="s">
        <v>136</v>
      </c>
      <c r="F413" s="68">
        <v>27.333333333333332</v>
      </c>
      <c r="G413" s="65"/>
      <c r="H413" s="69"/>
      <c r="I413" s="70"/>
      <c r="J413" s="70"/>
      <c r="K413" s="34" t="s">
        <v>65</v>
      </c>
      <c r="L413" s="77">
        <v>413</v>
      </c>
      <c r="M413" s="77"/>
      <c r="N413" s="72"/>
      <c r="O413" s="79" t="s">
        <v>544</v>
      </c>
      <c r="P413" s="81">
        <v>43510.51180555556</v>
      </c>
      <c r="Q413" s="79" t="s">
        <v>736</v>
      </c>
      <c r="R413" s="79" t="s">
        <v>801</v>
      </c>
      <c r="S413" s="79" t="s">
        <v>831</v>
      </c>
      <c r="T413" s="79" t="s">
        <v>833</v>
      </c>
      <c r="U413" s="79"/>
      <c r="V413" s="83" t="s">
        <v>1226</v>
      </c>
      <c r="W413" s="81">
        <v>43510.51180555556</v>
      </c>
      <c r="X413" s="83" t="s">
        <v>1584</v>
      </c>
      <c r="Y413" s="79"/>
      <c r="Z413" s="79"/>
      <c r="AA413" s="85" t="s">
        <v>1949</v>
      </c>
      <c r="AB413" s="79"/>
      <c r="AC413" s="79" t="b">
        <v>0</v>
      </c>
      <c r="AD413" s="79">
        <v>0</v>
      </c>
      <c r="AE413" s="85" t="s">
        <v>1963</v>
      </c>
      <c r="AF413" s="79" t="b">
        <v>0</v>
      </c>
      <c r="AG413" s="79" t="s">
        <v>1973</v>
      </c>
      <c r="AH413" s="79"/>
      <c r="AI413" s="85" t="s">
        <v>1963</v>
      </c>
      <c r="AJ413" s="79" t="b">
        <v>0</v>
      </c>
      <c r="AK413" s="79">
        <v>0</v>
      </c>
      <c r="AL413" s="85" t="s">
        <v>1963</v>
      </c>
      <c r="AM413" s="79" t="s">
        <v>2022</v>
      </c>
      <c r="AN413" s="79" t="b">
        <v>0</v>
      </c>
      <c r="AO413" s="85" t="s">
        <v>1949</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11</v>
      </c>
      <c r="BC413" s="78" t="str">
        <f>REPLACE(INDEX(GroupVertices[Group],MATCH(Edges[[#This Row],[Vertex 2]],GroupVertices[Vertex],0)),1,1,"")</f>
        <v>11</v>
      </c>
      <c r="BD413" s="48">
        <v>3</v>
      </c>
      <c r="BE413" s="49">
        <v>9.67741935483871</v>
      </c>
      <c r="BF413" s="48">
        <v>0</v>
      </c>
      <c r="BG413" s="49">
        <v>0</v>
      </c>
      <c r="BH413" s="48">
        <v>0</v>
      </c>
      <c r="BI413" s="49">
        <v>0</v>
      </c>
      <c r="BJ413" s="48">
        <v>28</v>
      </c>
      <c r="BK413" s="49">
        <v>90.3225806451613</v>
      </c>
      <c r="BL413" s="48">
        <v>31</v>
      </c>
    </row>
    <row r="414" spans="1:64" ht="15">
      <c r="A414" s="64" t="s">
        <v>486</v>
      </c>
      <c r="B414" s="64" t="s">
        <v>485</v>
      </c>
      <c r="C414" s="65" t="s">
        <v>5652</v>
      </c>
      <c r="D414" s="66">
        <v>5.333333333333334</v>
      </c>
      <c r="E414" s="67" t="s">
        <v>136</v>
      </c>
      <c r="F414" s="68">
        <v>27.333333333333332</v>
      </c>
      <c r="G414" s="65"/>
      <c r="H414" s="69"/>
      <c r="I414" s="70"/>
      <c r="J414" s="70"/>
      <c r="K414" s="34" t="s">
        <v>65</v>
      </c>
      <c r="L414" s="77">
        <v>414</v>
      </c>
      <c r="M414" s="77"/>
      <c r="N414" s="72"/>
      <c r="O414" s="79" t="s">
        <v>544</v>
      </c>
      <c r="P414" s="81">
        <v>43514.683333333334</v>
      </c>
      <c r="Q414" s="79" t="s">
        <v>739</v>
      </c>
      <c r="R414" s="79" t="s">
        <v>803</v>
      </c>
      <c r="S414" s="79" t="s">
        <v>831</v>
      </c>
      <c r="T414" s="79" t="s">
        <v>926</v>
      </c>
      <c r="U414" s="79"/>
      <c r="V414" s="83" t="s">
        <v>1226</v>
      </c>
      <c r="W414" s="81">
        <v>43514.683333333334</v>
      </c>
      <c r="X414" s="83" t="s">
        <v>1587</v>
      </c>
      <c r="Y414" s="79"/>
      <c r="Z414" s="79"/>
      <c r="AA414" s="85" t="s">
        <v>1952</v>
      </c>
      <c r="AB414" s="79"/>
      <c r="AC414" s="79" t="b">
        <v>0</v>
      </c>
      <c r="AD414" s="79">
        <v>2</v>
      </c>
      <c r="AE414" s="85" t="s">
        <v>1963</v>
      </c>
      <c r="AF414" s="79" t="b">
        <v>0</v>
      </c>
      <c r="AG414" s="79" t="s">
        <v>1973</v>
      </c>
      <c r="AH414" s="79"/>
      <c r="AI414" s="85" t="s">
        <v>1963</v>
      </c>
      <c r="AJ414" s="79" t="b">
        <v>0</v>
      </c>
      <c r="AK414" s="79">
        <v>0</v>
      </c>
      <c r="AL414" s="85" t="s">
        <v>1963</v>
      </c>
      <c r="AM414" s="79" t="s">
        <v>2022</v>
      </c>
      <c r="AN414" s="79" t="b">
        <v>0</v>
      </c>
      <c r="AO414" s="85" t="s">
        <v>1952</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11</v>
      </c>
      <c r="BC414" s="78" t="str">
        <f>REPLACE(INDEX(GroupVertices[Group],MATCH(Edges[[#This Row],[Vertex 2]],GroupVertices[Vertex],0)),1,1,"")</f>
        <v>11</v>
      </c>
      <c r="BD414" s="48">
        <v>2</v>
      </c>
      <c r="BE414" s="49">
        <v>10</v>
      </c>
      <c r="BF414" s="48">
        <v>0</v>
      </c>
      <c r="BG414" s="49">
        <v>0</v>
      </c>
      <c r="BH414" s="48">
        <v>0</v>
      </c>
      <c r="BI414" s="49">
        <v>0</v>
      </c>
      <c r="BJ414" s="48">
        <v>18</v>
      </c>
      <c r="BK414" s="49">
        <v>90</v>
      </c>
      <c r="BL414" s="48">
        <v>20</v>
      </c>
    </row>
    <row r="415" spans="1:64" ht="15">
      <c r="A415" s="64" t="s">
        <v>487</v>
      </c>
      <c r="B415" s="64" t="s">
        <v>505</v>
      </c>
      <c r="C415" s="65" t="s">
        <v>5651</v>
      </c>
      <c r="D415" s="66">
        <v>3</v>
      </c>
      <c r="E415" s="67" t="s">
        <v>132</v>
      </c>
      <c r="F415" s="68">
        <v>35</v>
      </c>
      <c r="G415" s="65"/>
      <c r="H415" s="69"/>
      <c r="I415" s="70"/>
      <c r="J415" s="70"/>
      <c r="K415" s="34" t="s">
        <v>65</v>
      </c>
      <c r="L415" s="77">
        <v>415</v>
      </c>
      <c r="M415" s="77"/>
      <c r="N415" s="72"/>
      <c r="O415" s="79" t="s">
        <v>544</v>
      </c>
      <c r="P415" s="81">
        <v>43511.64592592593</v>
      </c>
      <c r="Q415" s="79" t="s">
        <v>740</v>
      </c>
      <c r="R415" s="83" t="s">
        <v>804</v>
      </c>
      <c r="S415" s="79" t="s">
        <v>816</v>
      </c>
      <c r="T415" s="79" t="s">
        <v>870</v>
      </c>
      <c r="U415" s="83" t="s">
        <v>984</v>
      </c>
      <c r="V415" s="83" t="s">
        <v>984</v>
      </c>
      <c r="W415" s="81">
        <v>43511.64592592593</v>
      </c>
      <c r="X415" s="83" t="s">
        <v>1588</v>
      </c>
      <c r="Y415" s="79"/>
      <c r="Z415" s="79"/>
      <c r="AA415" s="85" t="s">
        <v>1953</v>
      </c>
      <c r="AB415" s="79"/>
      <c r="AC415" s="79" t="b">
        <v>0</v>
      </c>
      <c r="AD415" s="79">
        <v>5</v>
      </c>
      <c r="AE415" s="85" t="s">
        <v>1963</v>
      </c>
      <c r="AF415" s="79" t="b">
        <v>0</v>
      </c>
      <c r="AG415" s="79" t="s">
        <v>1973</v>
      </c>
      <c r="AH415" s="79"/>
      <c r="AI415" s="85" t="s">
        <v>1963</v>
      </c>
      <c r="AJ415" s="79" t="b">
        <v>0</v>
      </c>
      <c r="AK415" s="79">
        <v>1</v>
      </c>
      <c r="AL415" s="85" t="s">
        <v>1963</v>
      </c>
      <c r="AM415" s="79" t="s">
        <v>2014</v>
      </c>
      <c r="AN415" s="79" t="b">
        <v>0</v>
      </c>
      <c r="AO415" s="85" t="s">
        <v>1953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v>1</v>
      </c>
      <c r="BE415" s="49">
        <v>4</v>
      </c>
      <c r="BF415" s="48">
        <v>1</v>
      </c>
      <c r="BG415" s="49">
        <v>4</v>
      </c>
      <c r="BH415" s="48">
        <v>0</v>
      </c>
      <c r="BI415" s="49">
        <v>0</v>
      </c>
      <c r="BJ415" s="48">
        <v>23</v>
      </c>
      <c r="BK415" s="49">
        <v>92</v>
      </c>
      <c r="BL415" s="48">
        <v>25</v>
      </c>
    </row>
    <row r="416" spans="1:64" ht="15">
      <c r="A416" s="64" t="s">
        <v>488</v>
      </c>
      <c r="B416" s="64" t="s">
        <v>505</v>
      </c>
      <c r="C416" s="65" t="s">
        <v>5651</v>
      </c>
      <c r="D416" s="66">
        <v>3</v>
      </c>
      <c r="E416" s="67" t="s">
        <v>132</v>
      </c>
      <c r="F416" s="68">
        <v>35</v>
      </c>
      <c r="G416" s="65"/>
      <c r="H416" s="69"/>
      <c r="I416" s="70"/>
      <c r="J416" s="70"/>
      <c r="K416" s="34" t="s">
        <v>65</v>
      </c>
      <c r="L416" s="77">
        <v>416</v>
      </c>
      <c r="M416" s="77"/>
      <c r="N416" s="72"/>
      <c r="O416" s="79" t="s">
        <v>544</v>
      </c>
      <c r="P416" s="81">
        <v>43514.90608796296</v>
      </c>
      <c r="Q416" s="79" t="s">
        <v>654</v>
      </c>
      <c r="R416" s="79"/>
      <c r="S416" s="79"/>
      <c r="T416" s="79" t="s">
        <v>833</v>
      </c>
      <c r="U416" s="79"/>
      <c r="V416" s="83" t="s">
        <v>1227</v>
      </c>
      <c r="W416" s="81">
        <v>43514.90608796296</v>
      </c>
      <c r="X416" s="83" t="s">
        <v>1589</v>
      </c>
      <c r="Y416" s="79"/>
      <c r="Z416" s="79"/>
      <c r="AA416" s="85" t="s">
        <v>1954</v>
      </c>
      <c r="AB416" s="79"/>
      <c r="AC416" s="79" t="b">
        <v>0</v>
      </c>
      <c r="AD416" s="79">
        <v>0</v>
      </c>
      <c r="AE416" s="85" t="s">
        <v>1963</v>
      </c>
      <c r="AF416" s="79" t="b">
        <v>0</v>
      </c>
      <c r="AG416" s="79" t="s">
        <v>1973</v>
      </c>
      <c r="AH416" s="79"/>
      <c r="AI416" s="85" t="s">
        <v>1963</v>
      </c>
      <c r="AJ416" s="79" t="b">
        <v>0</v>
      </c>
      <c r="AK416" s="79">
        <v>4</v>
      </c>
      <c r="AL416" s="85" t="s">
        <v>1953</v>
      </c>
      <c r="AM416" s="79" t="s">
        <v>2002</v>
      </c>
      <c r="AN416" s="79" t="b">
        <v>0</v>
      </c>
      <c r="AO416" s="85" t="s">
        <v>1953</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c r="BE416" s="49"/>
      <c r="BF416" s="48"/>
      <c r="BG416" s="49"/>
      <c r="BH416" s="48"/>
      <c r="BI416" s="49"/>
      <c r="BJ416" s="48"/>
      <c r="BK416" s="49"/>
      <c r="BL416" s="48"/>
    </row>
    <row r="417" spans="1:64" ht="15">
      <c r="A417" s="64" t="s">
        <v>487</v>
      </c>
      <c r="B417" s="64" t="s">
        <v>487</v>
      </c>
      <c r="C417" s="65" t="s">
        <v>5654</v>
      </c>
      <c r="D417" s="66">
        <v>10</v>
      </c>
      <c r="E417" s="67" t="s">
        <v>136</v>
      </c>
      <c r="F417" s="68">
        <v>12</v>
      </c>
      <c r="G417" s="65"/>
      <c r="H417" s="69"/>
      <c r="I417" s="70"/>
      <c r="J417" s="70"/>
      <c r="K417" s="34" t="s">
        <v>65</v>
      </c>
      <c r="L417" s="77">
        <v>417</v>
      </c>
      <c r="M417" s="77"/>
      <c r="N417" s="72"/>
      <c r="O417" s="79" t="s">
        <v>176</v>
      </c>
      <c r="P417" s="81">
        <v>43501.12503472222</v>
      </c>
      <c r="Q417" s="79" t="s">
        <v>741</v>
      </c>
      <c r="R417" s="83" t="s">
        <v>746</v>
      </c>
      <c r="S417" s="79" t="s">
        <v>808</v>
      </c>
      <c r="T417" s="79" t="s">
        <v>833</v>
      </c>
      <c r="U417" s="79"/>
      <c r="V417" s="83" t="s">
        <v>1228</v>
      </c>
      <c r="W417" s="81">
        <v>43501.12503472222</v>
      </c>
      <c r="X417" s="83" t="s">
        <v>1590</v>
      </c>
      <c r="Y417" s="79"/>
      <c r="Z417" s="79"/>
      <c r="AA417" s="85" t="s">
        <v>1955</v>
      </c>
      <c r="AB417" s="79"/>
      <c r="AC417" s="79" t="b">
        <v>0</v>
      </c>
      <c r="AD417" s="79">
        <v>6</v>
      </c>
      <c r="AE417" s="85" t="s">
        <v>1963</v>
      </c>
      <c r="AF417" s="79" t="b">
        <v>0</v>
      </c>
      <c r="AG417" s="79" t="s">
        <v>1973</v>
      </c>
      <c r="AH417" s="79"/>
      <c r="AI417" s="85" t="s">
        <v>1963</v>
      </c>
      <c r="AJ417" s="79" t="b">
        <v>0</v>
      </c>
      <c r="AK417" s="79">
        <v>3</v>
      </c>
      <c r="AL417" s="85" t="s">
        <v>1963</v>
      </c>
      <c r="AM417" s="79" t="s">
        <v>2014</v>
      </c>
      <c r="AN417" s="79" t="b">
        <v>0</v>
      </c>
      <c r="AO417" s="85" t="s">
        <v>1955</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5</v>
      </c>
      <c r="BC417" s="78" t="str">
        <f>REPLACE(INDEX(GroupVertices[Group],MATCH(Edges[[#This Row],[Vertex 2]],GroupVertices[Vertex],0)),1,1,"")</f>
        <v>5</v>
      </c>
      <c r="BD417" s="48">
        <v>1</v>
      </c>
      <c r="BE417" s="49">
        <v>6.25</v>
      </c>
      <c r="BF417" s="48">
        <v>1</v>
      </c>
      <c r="BG417" s="49">
        <v>6.25</v>
      </c>
      <c r="BH417" s="48">
        <v>0</v>
      </c>
      <c r="BI417" s="49">
        <v>0</v>
      </c>
      <c r="BJ417" s="48">
        <v>14</v>
      </c>
      <c r="BK417" s="49">
        <v>87.5</v>
      </c>
      <c r="BL417" s="48">
        <v>16</v>
      </c>
    </row>
    <row r="418" spans="1:64" ht="15">
      <c r="A418" s="64" t="s">
        <v>487</v>
      </c>
      <c r="B418" s="64" t="s">
        <v>487</v>
      </c>
      <c r="C418" s="65" t="s">
        <v>5654</v>
      </c>
      <c r="D418" s="66">
        <v>10</v>
      </c>
      <c r="E418" s="67" t="s">
        <v>136</v>
      </c>
      <c r="F418" s="68">
        <v>12</v>
      </c>
      <c r="G418" s="65"/>
      <c r="H418" s="69"/>
      <c r="I418" s="70"/>
      <c r="J418" s="70"/>
      <c r="K418" s="34" t="s">
        <v>65</v>
      </c>
      <c r="L418" s="77">
        <v>418</v>
      </c>
      <c r="M418" s="77"/>
      <c r="N418" s="72"/>
      <c r="O418" s="79" t="s">
        <v>176</v>
      </c>
      <c r="P418" s="81">
        <v>43509.73082175926</v>
      </c>
      <c r="Q418" s="79" t="s">
        <v>742</v>
      </c>
      <c r="R418" s="83" t="s">
        <v>805</v>
      </c>
      <c r="S418" s="79" t="s">
        <v>816</v>
      </c>
      <c r="T418" s="79" t="s">
        <v>880</v>
      </c>
      <c r="U418" s="83" t="s">
        <v>985</v>
      </c>
      <c r="V418" s="83" t="s">
        <v>985</v>
      </c>
      <c r="W418" s="81">
        <v>43509.73082175926</v>
      </c>
      <c r="X418" s="83" t="s">
        <v>1591</v>
      </c>
      <c r="Y418" s="79"/>
      <c r="Z418" s="79"/>
      <c r="AA418" s="85" t="s">
        <v>1956</v>
      </c>
      <c r="AB418" s="79"/>
      <c r="AC418" s="79" t="b">
        <v>0</v>
      </c>
      <c r="AD418" s="79">
        <v>5</v>
      </c>
      <c r="AE418" s="85" t="s">
        <v>1963</v>
      </c>
      <c r="AF418" s="79" t="b">
        <v>0</v>
      </c>
      <c r="AG418" s="79" t="s">
        <v>1973</v>
      </c>
      <c r="AH418" s="79"/>
      <c r="AI418" s="85" t="s">
        <v>1963</v>
      </c>
      <c r="AJ418" s="79" t="b">
        <v>0</v>
      </c>
      <c r="AK418" s="79">
        <v>0</v>
      </c>
      <c r="AL418" s="85" t="s">
        <v>1963</v>
      </c>
      <c r="AM418" s="79" t="s">
        <v>2014</v>
      </c>
      <c r="AN418" s="79" t="b">
        <v>0</v>
      </c>
      <c r="AO418" s="85" t="s">
        <v>1956</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5</v>
      </c>
      <c r="BC418" s="78" t="str">
        <f>REPLACE(INDEX(GroupVertices[Group],MATCH(Edges[[#This Row],[Vertex 2]],GroupVertices[Vertex],0)),1,1,"")</f>
        <v>5</v>
      </c>
      <c r="BD418" s="48">
        <v>1</v>
      </c>
      <c r="BE418" s="49">
        <v>5</v>
      </c>
      <c r="BF418" s="48">
        <v>0</v>
      </c>
      <c r="BG418" s="49">
        <v>0</v>
      </c>
      <c r="BH418" s="48">
        <v>0</v>
      </c>
      <c r="BI418" s="49">
        <v>0</v>
      </c>
      <c r="BJ418" s="48">
        <v>19</v>
      </c>
      <c r="BK418" s="49">
        <v>95</v>
      </c>
      <c r="BL418" s="48">
        <v>20</v>
      </c>
    </row>
    <row r="419" spans="1:64" ht="15">
      <c r="A419" s="64" t="s">
        <v>487</v>
      </c>
      <c r="B419" s="64" t="s">
        <v>487</v>
      </c>
      <c r="C419" s="65" t="s">
        <v>5654</v>
      </c>
      <c r="D419" s="66">
        <v>10</v>
      </c>
      <c r="E419" s="67" t="s">
        <v>136</v>
      </c>
      <c r="F419" s="68">
        <v>12</v>
      </c>
      <c r="G419" s="65"/>
      <c r="H419" s="69"/>
      <c r="I419" s="70"/>
      <c r="J419" s="70"/>
      <c r="K419" s="34" t="s">
        <v>65</v>
      </c>
      <c r="L419" s="77">
        <v>419</v>
      </c>
      <c r="M419" s="77"/>
      <c r="N419" s="72"/>
      <c r="O419" s="79" t="s">
        <v>176</v>
      </c>
      <c r="P419" s="81">
        <v>43509.87511574074</v>
      </c>
      <c r="Q419" s="79" t="s">
        <v>743</v>
      </c>
      <c r="R419" s="83" t="s">
        <v>773</v>
      </c>
      <c r="S419" s="79" t="s">
        <v>816</v>
      </c>
      <c r="T419" s="79" t="s">
        <v>880</v>
      </c>
      <c r="U419" s="83" t="s">
        <v>942</v>
      </c>
      <c r="V419" s="83" t="s">
        <v>942</v>
      </c>
      <c r="W419" s="81">
        <v>43509.87511574074</v>
      </c>
      <c r="X419" s="83" t="s">
        <v>1592</v>
      </c>
      <c r="Y419" s="79"/>
      <c r="Z419" s="79"/>
      <c r="AA419" s="85" t="s">
        <v>1957</v>
      </c>
      <c r="AB419" s="79"/>
      <c r="AC419" s="79" t="b">
        <v>0</v>
      </c>
      <c r="AD419" s="79">
        <v>4</v>
      </c>
      <c r="AE419" s="85" t="s">
        <v>1963</v>
      </c>
      <c r="AF419" s="79" t="b">
        <v>0</v>
      </c>
      <c r="AG419" s="79" t="s">
        <v>1973</v>
      </c>
      <c r="AH419" s="79"/>
      <c r="AI419" s="85" t="s">
        <v>1963</v>
      </c>
      <c r="AJ419" s="79" t="b">
        <v>0</v>
      </c>
      <c r="AK419" s="79">
        <v>1</v>
      </c>
      <c r="AL419" s="85" t="s">
        <v>1963</v>
      </c>
      <c r="AM419" s="79" t="s">
        <v>2014</v>
      </c>
      <c r="AN419" s="79" t="b">
        <v>0</v>
      </c>
      <c r="AO419" s="85" t="s">
        <v>1957</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5</v>
      </c>
      <c r="BC419" s="78" t="str">
        <f>REPLACE(INDEX(GroupVertices[Group],MATCH(Edges[[#This Row],[Vertex 2]],GroupVertices[Vertex],0)),1,1,"")</f>
        <v>5</v>
      </c>
      <c r="BD419" s="48">
        <v>1</v>
      </c>
      <c r="BE419" s="49">
        <v>11.11111111111111</v>
      </c>
      <c r="BF419" s="48">
        <v>0</v>
      </c>
      <c r="BG419" s="49">
        <v>0</v>
      </c>
      <c r="BH419" s="48">
        <v>0</v>
      </c>
      <c r="BI419" s="49">
        <v>0</v>
      </c>
      <c r="BJ419" s="48">
        <v>8</v>
      </c>
      <c r="BK419" s="49">
        <v>88.88888888888889</v>
      </c>
      <c r="BL419" s="48">
        <v>9</v>
      </c>
    </row>
    <row r="420" spans="1:64" ht="15">
      <c r="A420" s="64" t="s">
        <v>487</v>
      </c>
      <c r="B420" s="64" t="s">
        <v>487</v>
      </c>
      <c r="C420" s="65" t="s">
        <v>5654</v>
      </c>
      <c r="D420" s="66">
        <v>10</v>
      </c>
      <c r="E420" s="67" t="s">
        <v>136</v>
      </c>
      <c r="F420" s="68">
        <v>12</v>
      </c>
      <c r="G420" s="65"/>
      <c r="H420" s="69"/>
      <c r="I420" s="70"/>
      <c r="J420" s="70"/>
      <c r="K420" s="34" t="s">
        <v>65</v>
      </c>
      <c r="L420" s="77">
        <v>420</v>
      </c>
      <c r="M420" s="77"/>
      <c r="N420" s="72"/>
      <c r="O420" s="79" t="s">
        <v>176</v>
      </c>
      <c r="P420" s="81">
        <v>43512.12505787037</v>
      </c>
      <c r="Q420" s="79" t="s">
        <v>744</v>
      </c>
      <c r="R420" s="83" t="s">
        <v>806</v>
      </c>
      <c r="S420" s="79" t="s">
        <v>816</v>
      </c>
      <c r="T420" s="79" t="s">
        <v>897</v>
      </c>
      <c r="U420" s="83" t="s">
        <v>986</v>
      </c>
      <c r="V420" s="83" t="s">
        <v>986</v>
      </c>
      <c r="W420" s="81">
        <v>43512.12505787037</v>
      </c>
      <c r="X420" s="83" t="s">
        <v>1593</v>
      </c>
      <c r="Y420" s="79"/>
      <c r="Z420" s="79"/>
      <c r="AA420" s="85" t="s">
        <v>1958</v>
      </c>
      <c r="AB420" s="79"/>
      <c r="AC420" s="79" t="b">
        <v>0</v>
      </c>
      <c r="AD420" s="79">
        <v>8</v>
      </c>
      <c r="AE420" s="85" t="s">
        <v>1963</v>
      </c>
      <c r="AF420" s="79" t="b">
        <v>0</v>
      </c>
      <c r="AG420" s="79" t="s">
        <v>1973</v>
      </c>
      <c r="AH420" s="79"/>
      <c r="AI420" s="85" t="s">
        <v>1963</v>
      </c>
      <c r="AJ420" s="79" t="b">
        <v>0</v>
      </c>
      <c r="AK420" s="79">
        <v>3</v>
      </c>
      <c r="AL420" s="85" t="s">
        <v>1963</v>
      </c>
      <c r="AM420" s="79" t="s">
        <v>2014</v>
      </c>
      <c r="AN420" s="79" t="b">
        <v>0</v>
      </c>
      <c r="AO420" s="85" t="s">
        <v>1958</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5</v>
      </c>
      <c r="BC420" s="78" t="str">
        <f>REPLACE(INDEX(GroupVertices[Group],MATCH(Edges[[#This Row],[Vertex 2]],GroupVertices[Vertex],0)),1,1,"")</f>
        <v>5</v>
      </c>
      <c r="BD420" s="48">
        <v>2</v>
      </c>
      <c r="BE420" s="49">
        <v>8.695652173913043</v>
      </c>
      <c r="BF420" s="48">
        <v>1</v>
      </c>
      <c r="BG420" s="49">
        <v>4.3478260869565215</v>
      </c>
      <c r="BH420" s="48">
        <v>0</v>
      </c>
      <c r="BI420" s="49">
        <v>0</v>
      </c>
      <c r="BJ420" s="48">
        <v>20</v>
      </c>
      <c r="BK420" s="49">
        <v>86.95652173913044</v>
      </c>
      <c r="BL420" s="48">
        <v>23</v>
      </c>
    </row>
    <row r="421" spans="1:64" ht="15">
      <c r="A421" s="64" t="s">
        <v>488</v>
      </c>
      <c r="B421" s="64" t="s">
        <v>487</v>
      </c>
      <c r="C421" s="65" t="s">
        <v>5651</v>
      </c>
      <c r="D421" s="66">
        <v>3</v>
      </c>
      <c r="E421" s="67" t="s">
        <v>132</v>
      </c>
      <c r="F421" s="68">
        <v>35</v>
      </c>
      <c r="G421" s="65"/>
      <c r="H421" s="69"/>
      <c r="I421" s="70"/>
      <c r="J421" s="70"/>
      <c r="K421" s="34" t="s">
        <v>65</v>
      </c>
      <c r="L421" s="77">
        <v>421</v>
      </c>
      <c r="M421" s="77"/>
      <c r="N421" s="72"/>
      <c r="O421" s="79" t="s">
        <v>544</v>
      </c>
      <c r="P421" s="81">
        <v>43514.90608796296</v>
      </c>
      <c r="Q421" s="79" t="s">
        <v>654</v>
      </c>
      <c r="R421" s="79"/>
      <c r="S421" s="79"/>
      <c r="T421" s="79" t="s">
        <v>833</v>
      </c>
      <c r="U421" s="79"/>
      <c r="V421" s="83" t="s">
        <v>1227</v>
      </c>
      <c r="W421" s="81">
        <v>43514.90608796296</v>
      </c>
      <c r="X421" s="83" t="s">
        <v>1589</v>
      </c>
      <c r="Y421" s="79"/>
      <c r="Z421" s="79"/>
      <c r="AA421" s="85" t="s">
        <v>1954</v>
      </c>
      <c r="AB421" s="79"/>
      <c r="AC421" s="79" t="b">
        <v>0</v>
      </c>
      <c r="AD421" s="79">
        <v>0</v>
      </c>
      <c r="AE421" s="85" t="s">
        <v>1963</v>
      </c>
      <c r="AF421" s="79" t="b">
        <v>0</v>
      </c>
      <c r="AG421" s="79" t="s">
        <v>1973</v>
      </c>
      <c r="AH421" s="79"/>
      <c r="AI421" s="85" t="s">
        <v>1963</v>
      </c>
      <c r="AJ421" s="79" t="b">
        <v>0</v>
      </c>
      <c r="AK421" s="79">
        <v>4</v>
      </c>
      <c r="AL421" s="85" t="s">
        <v>1953</v>
      </c>
      <c r="AM421" s="79" t="s">
        <v>2002</v>
      </c>
      <c r="AN421" s="79" t="b">
        <v>0</v>
      </c>
      <c r="AO421" s="85" t="s">
        <v>1953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v>1</v>
      </c>
      <c r="BE421" s="49">
        <v>4.166666666666667</v>
      </c>
      <c r="BF421" s="48">
        <v>1</v>
      </c>
      <c r="BG421" s="49">
        <v>4.166666666666667</v>
      </c>
      <c r="BH421" s="48">
        <v>0</v>
      </c>
      <c r="BI421" s="49">
        <v>0</v>
      </c>
      <c r="BJ421" s="48">
        <v>22</v>
      </c>
      <c r="BK421" s="49">
        <v>91.66666666666667</v>
      </c>
      <c r="BL421"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hyperlinks>
    <hyperlink ref="R3" r:id="rId1" display="https://twitter.com/NJ_ISJ/status/971057356237955072"/>
    <hyperlink ref="R4" r:id="rId2" display="http://bit.ly/2REtwu1"/>
    <hyperlink ref="R20" r:id="rId3" display="https://www.youtube.com/watch?v=d6AbDM7H2LY&amp;feature=youtu.be"/>
    <hyperlink ref="R23" r:id="rId4" display="https://twitter.com/DerrickNAACP/status/1092993671966920704"/>
    <hyperlink ref="R27" r:id="rId5" display="https://twitter.com/elonmusk/status/1093423297130156033"/>
    <hyperlink ref="R75" r:id="rId6" display="https://www.youtube.com/watch?v=-hQeGDSB6Ss&amp;feature=youtu.be"/>
    <hyperlink ref="R76" r:id="rId7" display="https://www.youtube.com/watch?v=-hQeGDSB6Ss&amp;feature=youtu.be"/>
    <hyperlink ref="R77" r:id="rId8" display="https://www.youtube.com/watch?v=-hQeGDSB6Ss&amp;feature=youtu.be"/>
    <hyperlink ref="R93" r:id="rId9" display="https://sivasankar.org/2018/2387/installing-and-configuring-vrealize-automation-vra-7-5-step-by-step-series/"/>
    <hyperlink ref="R94" r:id="rId10" display="https://sivasankar.org/2018/2387/installing-and-configuring-vrealize-automation-vra-7-5-step-by-step-series/"/>
    <hyperlink ref="R95" r:id="rId11" display="https://sivasankar.org/2018/2387/installing-and-configuring-vrealize-automation-vra-7-5-step-by-step-series/"/>
    <hyperlink ref="R96" r:id="rId12" display="https://www.lwv.org/newsroom/press-releases/lwv-texas-joins-lawsuit-combat-voter-suppression#.XFnkgzlg5io.twitter"/>
    <hyperlink ref="R100" r:id="rId13" display="https://www.lwv.org/newsroom/press-releases/lwv-texas-joins-lawsuit-combat-voter-suppression#.XFnkgzlg5io.twitter"/>
    <hyperlink ref="R106" r:id="rId14" display="https://lnkd.in/d38w533"/>
    <hyperlink ref="R107" r:id="rId15" display="https://www.youtube.com/watch?v=LrumfwSXmVE&amp;feature=youtu.be"/>
    <hyperlink ref="R108" r:id="rId16" display="https://www.youtube.com/watch?v=LrumfwSXmVE&amp;feature=youtu.be"/>
    <hyperlink ref="R109" r:id="rId17" display="https://www.youtube.com/watch?v=QN37HB92RZk&amp;feature=youtu.be"/>
    <hyperlink ref="R110" r:id="rId18" display="https://itunes.apple.com/jp/album/it-found-a-voice/299376100"/>
    <hyperlink ref="R111" r:id="rId19" display="https://itunes.apple.com/jp/album/it-found-a-voice/299376100"/>
    <hyperlink ref="R112" r:id="rId20" display="https://blogs.vmware.com/management/2019/02/blueprinting-expressions-in-cloud-assembly.html"/>
    <hyperlink ref="R113" r:id="rId21" display="https://blogs.vmware.com/management/2019/02/blueprinting-expressions-in-cloud-assembly.html"/>
    <hyperlink ref="R115" r:id="rId22" display="https://thevra.co.uk/about-us/"/>
    <hyperlink ref="R128" r:id="rId23" display="https://twitter.com/kerrywashington/status/1094298945482829824"/>
    <hyperlink ref="R129" r:id="rId24" display="https://twitter.com/kerrywashington/status/1094298945482829824"/>
    <hyperlink ref="R130" r:id="rId25" display="https://twitter.com/kerrywashington/status/1094298945482829824"/>
    <hyperlink ref="R135" r:id="rId26" display="https://twitter.com/justderppp/status/1094441619833577472"/>
    <hyperlink ref="R136" r:id="rId27" display="https://twitter.com/justderppp/status/1094441619833577472"/>
    <hyperlink ref="R138" r:id="rId28" display="https://twitter.com/TheBainesReport/status/1093918336755351554"/>
    <hyperlink ref="R140" r:id="rId29" display="https://twitter.com/Public_Citizen/status/1093192539937693697"/>
    <hyperlink ref="R190" r:id="rId30" display="http://r.socialstudio.radian6.com/9d3836c7-6358-4134-91f9-b4c792a7f92f"/>
    <hyperlink ref="R192" r:id="rId31" display="https://sivasankar.org/2018/2387/installing-and-configuring-vrealize-automation-vra-7-5-step-by-step-series/"/>
    <hyperlink ref="R193" r:id="rId32" display="http://r.socialstudio.radian6.com/1baf5e11-6e9d-4184-9fbb-6958dd57f442"/>
    <hyperlink ref="R195" r:id="rId33" display="https://twitter.com/PostEverything/status/1095363496802504704"/>
    <hyperlink ref="R210" r:id="rId34" display="https://twitter.com/pableblowfish/status/1095688841921478661"/>
    <hyperlink ref="R211" r:id="rId35" display="https://mailchi.mp/0ec4cd6a68d3/vra-jobs-digest-2132019"/>
    <hyperlink ref="R226" r:id="rId36" display="https://twitter.com/IGHpdMN/status/1095724565051949056"/>
    <hyperlink ref="R235" r:id="rId37" display="https://blog.dellemc.com/en-us/simplify-automate-organizations-data-protection-dell-emc/"/>
    <hyperlink ref="R241" r:id="rId38" display="https://twitter.com/eaganpolice/status/1095699640148811777"/>
    <hyperlink ref="R242" r:id="rId39" display="https://kb.vmware.com/s/article/60310"/>
    <hyperlink ref="R261" r:id="rId40" display="http://bit.ly/2REtwu1"/>
    <hyperlink ref="R262" r:id="rId41" display="http://r.socialstudio.radian6.com/e9d7fb6a-bcc1-43d7-98d1-c31f08229775"/>
    <hyperlink ref="R265" r:id="rId42" display="http://r.socialstudio.radian6.com/e9d7fb6a-bcc1-43d7-98d1-c31f08229775"/>
    <hyperlink ref="R266" r:id="rId43" display="https://twitter.com/SpeakerPelosi/status/1095846547869364224"/>
    <hyperlink ref="R267" r:id="rId44" display="https://twitter.com/SpeakerPelosi/status/1095846547869364224"/>
    <hyperlink ref="R276" r:id="rId45" display="http://r.socialstudio.radian6.com/e9d7fb6a-bcc1-43d7-98d1-c31f08229775"/>
    <hyperlink ref="R278" r:id="rId46" display="https://www.instagram.com/p/Bt6OuxcFsPO/?utm_source=ig_twitter_share&amp;igshid=p3b8jwbd7h65"/>
    <hyperlink ref="R279" r:id="rId47" display="https://twitter.com/McClatchyDC/status/1096450995180261376"/>
    <hyperlink ref="R283" r:id="rId48" display="https://twitter.com/josecavalheri/status/1096427677332975623"/>
    <hyperlink ref="R307" r:id="rId49" display="http://www.snopes.com/politics/ballot/2012fraud.asp"/>
    <hyperlink ref="R308" r:id="rId50" display="http://www.snopes.com/politics/ballot/2012fraud.asp"/>
    <hyperlink ref="R310" r:id="rId51" display="https://slogm.blogspot.com/2019/01/blog-post.html?spref=tw"/>
    <hyperlink ref="R317" r:id="rId52" display="https://blog.dellemc.com/en-us/simplify-automate-organizations-data-protection-dell-emc/"/>
    <hyperlink ref="R321" r:id="rId53" display="https://sivasankar.org/2018/2387/installing-and-configuring-vrealize-automation-vra-7-5-step-by-step-series/"/>
    <hyperlink ref="R323" r:id="rId54" display="https://lnkd.in/e6JKuCm"/>
    <hyperlink ref="R328" r:id="rId55" display="https://www.texastribune.org/2019/02/04/civil-rights-groups-sue-texas-over-voter-citizenship-review/?utm_campaign=trib-social-buttons&amp;utm_source=twitter&amp;utm_medium=social"/>
    <hyperlink ref="R329" r:id="rId56" display="https://www.texastribune.org/2019/02/04/civil-rights-groups-sue-texas-over-voter-citizenship-review/?utm_campaign=trib-social-buttons&amp;utm_source=twitter&amp;utm_medium=social"/>
    <hyperlink ref="R330" r:id="rId57" display="https://www.texastribune.org/2019/02/08/green-appointees-harsh-introduction-texas-election-politics/?utm_campaign=trib-social-buttons&amp;utm_source=twitter&amp;utm_medium=social"/>
    <hyperlink ref="R331" r:id="rId58" display="https://www.lwv.org/newsroom/press-releases/lwv-texas-joins-lawsuit-combat-voter-suppression#.XFnkgzlg5io.twitter"/>
    <hyperlink ref="R332" r:id="rId59" display="https://my.lwv.org/texas/naturalized-citizens-voter-registration"/>
    <hyperlink ref="R333" r:id="rId60" display="https://www.houstonchronicle.com/opinion/outlook/article/Casey-History-reveals-true-voter-fraud-in-Texas-9954625.php?fbclid=IwAR1rfXymuckqHGcHNhwPVPsRbbOcVe2yS8p9enz0iZR1KizOXe2cUA2LEtM"/>
    <hyperlink ref="R334" r:id="rId61" display="https://my.lwv.org/texas/action-alert/support-hr1-people-act"/>
    <hyperlink ref="R344" r:id="rId62" display="http://r.socialstudio.radian6.com/e9d7fb6a-bcc1-43d7-98d1-c31f08229775"/>
    <hyperlink ref="R351" r:id="rId63" display="https://www.letamericavote.org/"/>
    <hyperlink ref="R352" r:id="rId64" display="https://www.letamericavote.org/"/>
    <hyperlink ref="R353" r:id="rId65" display="https://www.youtube.com/watch?v=gne9pA5TFBc&amp;feature=youtu.be"/>
    <hyperlink ref="R354" r:id="rId66" display="https://www.youtube.com/watch?v=gne9pA5TFBc&amp;feature=youtu.be"/>
    <hyperlink ref="R355" r:id="rId67" display="https://www.youtube.com/watch?v=gne9pA5TFBc&amp;feature=youtu.be"/>
    <hyperlink ref="R359" r:id="rId68" display="https://twitter.com/stanthonypolice/status/1096986130355011586"/>
    <hyperlink ref="R362" r:id="rId69" display="https://thehill.com/homenews/state-watch/430171-federal-judge-rules-mississippi-state-senate-district-violates-voting"/>
    <hyperlink ref="R363" r:id="rId70" display="https://thehill.com/homenews/state-watch/430171-federal-judge-rules-mississippi-state-senate-district-violates-voting"/>
    <hyperlink ref="R364" r:id="rId71" display="https://thehill.com/homenews/state-watch/430171-federal-judge-rules-mississippi-state-senate-district-violates-voting"/>
    <hyperlink ref="R367" r:id="rId72" display="https://m.facebook.com/story.php?story_fbid=2530219620325863&amp;id=274030672611447"/>
    <hyperlink ref="R371" r:id="rId73" display="http://gbagbo.et/"/>
    <hyperlink ref="R384" r:id="rId74" display="http://gbagbo.et/"/>
    <hyperlink ref="R390" r:id="rId75" display="https://m.facebook.com/story.php?story_fbid=2525068060841019&amp;id=274030672611447"/>
    <hyperlink ref="R396" r:id="rId76" display="https://m.facebook.com/story.php?story_fbid=2027567880672294&amp;id=523263611102736"/>
    <hyperlink ref="R403" r:id="rId77" display="https://twitter.com/JeffreyGuterman/status/1097216612187291650"/>
    <hyperlink ref="R405" r:id="rId78" display="https://twitter.com/walshfreedom/status/1092515659026702338"/>
    <hyperlink ref="R406" r:id="rId79" display="https://twitter.com/nytopinion/status/1092673592943394816"/>
    <hyperlink ref="R407" r:id="rId80" display="https://twitter.com/clintsmithiii/status/1096146323064193024"/>
    <hyperlink ref="R408" r:id="rId81" display="https://twitter.com/davidcayj/status/1097471088370610176"/>
    <hyperlink ref="R409" r:id="rId82" display="https://www.rubrik.com/blog/provision-protect-vrealize-rubrik/?utm_source=twitter&amp;utm_medium=organic-social-media"/>
    <hyperlink ref="R411" r:id="rId83" display="https://build.rubrik.com/use-cases/?utm_source=twitter&amp;utm_medium=organic-social-media"/>
    <hyperlink ref="R412" r:id="rId84" display="https://build.rubrik.com/use-cases/?utm_source=twitter&amp;utm_medium=organic-social-media"/>
    <hyperlink ref="R415" r:id="rId85" display="http://r.socialstudio.radian6.com/b9b867c8-02d8-4b9c-bb13-779341f1c3bb"/>
    <hyperlink ref="R417" r:id="rId86" display="http://bit.ly/2REtwu1"/>
    <hyperlink ref="R418" r:id="rId87" display="http://r.socialstudio.radian6.com/6ad723c9-838b-4b38-a51f-99342e63ceab"/>
    <hyperlink ref="R419" r:id="rId88" display="http://r.socialstudio.radian6.com/e9d7fb6a-bcc1-43d7-98d1-c31f08229775"/>
    <hyperlink ref="R420" r:id="rId89" display="http://r.socialstudio.radian6.com/6ab7f28a-f208-4710-88e5-04f8843a940e"/>
    <hyperlink ref="U82" r:id="rId90" display="https://pbs.twimg.com/media/Dy0XqkNXQAA-tbE.jpg"/>
    <hyperlink ref="U93" r:id="rId91" display="https://pbs.twimg.com/media/Dy1DcQNWkAMnETS.jpg"/>
    <hyperlink ref="U94" r:id="rId92" display="https://pbs.twimg.com/media/Dy1DcQNWkAMnETS.jpg"/>
    <hyperlink ref="U95" r:id="rId93" display="https://pbs.twimg.com/media/Dy1DcQNWkAMnETS.jpg"/>
    <hyperlink ref="U110" r:id="rId94" display="https://pbs.twimg.com/media/Dy3GsO_UcAAJdvP.jpg"/>
    <hyperlink ref="U142" r:id="rId95" display="https://pbs.twimg.com/media/DzFGLYwXcAErCuN.jpg"/>
    <hyperlink ref="U143" r:id="rId96" display="https://pbs.twimg.com/media/DzG61CaWsAAdvny.jpg"/>
    <hyperlink ref="U144" r:id="rId97" display="https://pbs.twimg.com/media/Dy4X6FyW0AAxxRs.png"/>
    <hyperlink ref="U190" r:id="rId98" display="https://pbs.twimg.com/media/DzOGfHHVAAAnTbx.jpg"/>
    <hyperlink ref="U192" r:id="rId99" display="https://pbs.twimg.com/media/Dy1DcQNWkAMnETS.jpg"/>
    <hyperlink ref="U197" r:id="rId100" display="https://pbs.twimg.com/media/DzQM62QWsAI0BTj.jpg"/>
    <hyperlink ref="U201" r:id="rId101" display="https://pbs.twimg.com/media/DzS3VzJUwAU4yHX.jpg"/>
    <hyperlink ref="U202" r:id="rId102" display="https://pbs.twimg.com/media/DzS3VzJUwAU4yHX.jpg"/>
    <hyperlink ref="U212" r:id="rId103" display="https://pbs.twimg.com/media/BR5EM9ACcAERMhb.jpg"/>
    <hyperlink ref="U218" r:id="rId104" display="https://pbs.twimg.com/ext_tw_video_thumb/1095800241457029120/pu/img/BixE9ldl2Ru3Vvh6.jpg"/>
    <hyperlink ref="U221" r:id="rId105" display="https://pbs.twimg.com/media/DzTINlQV4AAfOC_.jpg"/>
    <hyperlink ref="U223" r:id="rId106" display="https://pbs.twimg.com/media/DzUAHzqVAAAmIP_.jpg"/>
    <hyperlink ref="U225" r:id="rId107" display="https://pbs.twimg.com/media/DzS3VzJUwAU4yHX.jpg"/>
    <hyperlink ref="U231" r:id="rId108" display="https://pbs.twimg.com/ext_tw_video_thumb/1095800241457029120/pu/img/BixE9ldl2Ru3Vvh6.jpg"/>
    <hyperlink ref="U232" r:id="rId109" display="https://pbs.twimg.com/media/DzUpH7zUUAEwGiN.jpg"/>
    <hyperlink ref="U242" r:id="rId110" display="https://pbs.twimg.com/media/DzW_wqnVYAAv_PN.jpg"/>
    <hyperlink ref="U262" r:id="rId111" display="https://pbs.twimg.com/media/DzUG-FPV4AA49Ga.png"/>
    <hyperlink ref="U265" r:id="rId112" display="https://pbs.twimg.com/media/DzUG-FPV4AA49Ga.png"/>
    <hyperlink ref="U274" r:id="rId113" display="https://pbs.twimg.com/media/Dzb5f_lWoAAX1Qo.jpg"/>
    <hyperlink ref="U276" r:id="rId114" display="https://pbs.twimg.com/media/DzUG-FPV4AA49Ga.png"/>
    <hyperlink ref="U285" r:id="rId115" display="https://pbs.twimg.com/tweet_video_thumb/DzePaAlW0AIPbb6.jpg"/>
    <hyperlink ref="U286" r:id="rId116" display="https://pbs.twimg.com/tweet_video_thumb/DzePaAlW0AIPbb6.jpg"/>
    <hyperlink ref="U287" r:id="rId117" display="https://pbs.twimg.com/tweet_video_thumb/DzePaAlW0AIPbb6.jpg"/>
    <hyperlink ref="U296" r:id="rId118" display="https://pbs.twimg.com/tweet_video_thumb/DzePaAlW0AIPbb6.jpg"/>
    <hyperlink ref="U297" r:id="rId119" display="https://pbs.twimg.com/tweet_video_thumb/DzePaAlW0AIPbb6.jpg"/>
    <hyperlink ref="U298" r:id="rId120" display="https://pbs.twimg.com/tweet_video_thumb/DzePaAlW0AIPbb6.jpg"/>
    <hyperlink ref="U299" r:id="rId121" display="https://pbs.twimg.com/tweet_video_thumb/DzePaAlW0AIPbb6.jpg"/>
    <hyperlink ref="U300" r:id="rId122" display="https://pbs.twimg.com/tweet_video_thumb/DzePaAlW0AIPbb6.jpg"/>
    <hyperlink ref="U304" r:id="rId123" display="https://pbs.twimg.com/media/DzezkLzX4AMcI20.jpg"/>
    <hyperlink ref="U305" r:id="rId124" display="https://pbs.twimg.com/media/DzezkLzX4AMcI20.jpg"/>
    <hyperlink ref="U306" r:id="rId125" display="https://pbs.twimg.com/media/DzezkLzX4AMcI20.jpg"/>
    <hyperlink ref="U307" r:id="rId126" display="https://pbs.twimg.com/media/CojYZyxUEAEC1au.jpg"/>
    <hyperlink ref="U317" r:id="rId127" display="https://pbs.twimg.com/media/DzOonIxUcAAwOTg.jpg"/>
    <hyperlink ref="U321" r:id="rId128" display="https://pbs.twimg.com/media/Dy1DcQNWkAMnETS.jpg"/>
    <hyperlink ref="U326" r:id="rId129" display="https://pbs.twimg.com/media/CswtrLPXEAEUtC5.jpg"/>
    <hyperlink ref="U333" r:id="rId130" display="https://pbs.twimg.com/media/DzdxI5nW0AAHD73.jpg"/>
    <hyperlink ref="U334" r:id="rId131" display="https://pbs.twimg.com/media/DziTtlDXgAEewQ-.png"/>
    <hyperlink ref="U338" r:id="rId132" display="https://pbs.twimg.com/tweet_video_thumb/DzePaAlW0AIPbb6.jpg"/>
    <hyperlink ref="U344" r:id="rId133" display="https://pbs.twimg.com/media/DzUG-FPV4AA49Ga.png"/>
    <hyperlink ref="U351" r:id="rId134" display="https://pbs.twimg.com/media/DHAugBKUQAAZVfe.jpg"/>
    <hyperlink ref="U356" r:id="rId135" display="https://pbs.twimg.com/ext_tw_video_thumb/1096816673619886081/pu/img/7ryhQ5JkMTeqeBbZ.jpg"/>
    <hyperlink ref="U366" r:id="rId136" display="https://pbs.twimg.com/media/Dy4IiFkX0AMMbxj.jpg"/>
    <hyperlink ref="U367" r:id="rId137" display="https://pbs.twimg.com/media/Dy4QsJbWsAAp1YP.jpg"/>
    <hyperlink ref="U368" r:id="rId138" display="https://pbs.twimg.com/media/DzHBTt9WwAAKIAB.jpg"/>
    <hyperlink ref="U369" r:id="rId139" display="https://pbs.twimg.com/media/DzMEGm3X4AAaPcC.jpg"/>
    <hyperlink ref="U370" r:id="rId140" display="https://pbs.twimg.com/media/DzG2mEZWkAA5PJe.jpg"/>
    <hyperlink ref="U371" r:id="rId141" display="https://pbs.twimg.com/media/DzPcUAqXgAYf_pp.jpg"/>
    <hyperlink ref="U372" r:id="rId142" display="https://pbs.twimg.com/media/DzTisEHWoAk9X7a.jpg"/>
    <hyperlink ref="U373" r:id="rId143" display="https://pbs.twimg.com/media/Dyyn316WkAAXM9E.jpg"/>
    <hyperlink ref="U374" r:id="rId144" display="https://pbs.twimg.com/media/Dy9Vl8PWoAA1Cu-.jpg"/>
    <hyperlink ref="U375" r:id="rId145" display="https://pbs.twimg.com/media/DzDsJQWX4AEgf_0.jpg"/>
    <hyperlink ref="U376" r:id="rId146" display="https://pbs.twimg.com/media/DzZ0anPXcAADupq.jpg"/>
    <hyperlink ref="U377" r:id="rId147" display="https://pbs.twimg.com/media/DzhJBVmX0AAPIiU.jpg"/>
    <hyperlink ref="U378" r:id="rId148" display="https://pbs.twimg.com/media/DzpOhexWwAcEi84.jpg"/>
    <hyperlink ref="U379" r:id="rId149" display="https://pbs.twimg.com/media/DyrFdrLX4AE4YXN.jpg"/>
    <hyperlink ref="U380" r:id="rId150" display="https://pbs.twimg.com/media/Dyyn316WkAAXM9E.jpg"/>
    <hyperlink ref="U381" r:id="rId151" display="https://pbs.twimg.com/media/Dy9Vl8PWoAA1Cu-.jpg"/>
    <hyperlink ref="U382" r:id="rId152" display="https://pbs.twimg.com/media/DzG2mEZWkAA5PJe.jpg"/>
    <hyperlink ref="U383" r:id="rId153" display="https://pbs.twimg.com/media/DzMEGm3X4AAaPcC.jpg"/>
    <hyperlink ref="U384" r:id="rId154" display="https://pbs.twimg.com/media/DzPcUAqXgAYf_pp.jpg"/>
    <hyperlink ref="U385" r:id="rId155" display="https://pbs.twimg.com/media/Dzg9MtxXQAETB_k.jpg"/>
    <hyperlink ref="U386" r:id="rId156" display="https://pbs.twimg.com/media/DzhJBVmX0AAPIiU.jpg"/>
    <hyperlink ref="U387" r:id="rId157" display="https://pbs.twimg.com/media/DzhaiwbX4AE5ybH.jpg"/>
    <hyperlink ref="U388" r:id="rId158" display="https://pbs.twimg.com/media/DzpOhexWwAcEi84.jpg"/>
    <hyperlink ref="U389" r:id="rId159" display="https://pbs.twimg.com/media/Dyv_kMYXgAU_LVS.jpg"/>
    <hyperlink ref="U391" r:id="rId160" display="https://pbs.twimg.com/media/Dy0jmV9XQAAsDqE.jpg"/>
    <hyperlink ref="U392" r:id="rId161" display="https://pbs.twimg.com/media/Dy66Gu6W0AItAQ6.jpg"/>
    <hyperlink ref="U393" r:id="rId162" display="https://pbs.twimg.com/media/Dy7EUnmX0AIaO0y.jpg"/>
    <hyperlink ref="U394" r:id="rId163" display="https://pbs.twimg.com/media/Dy9X4THXgAAc8EV.jpg"/>
    <hyperlink ref="U395" r:id="rId164" display="https://pbs.twimg.com/media/DzCsdb-W0AUAVdy.jpg"/>
    <hyperlink ref="U397" r:id="rId165" display="https://pbs.twimg.com/media/DzIBaxdW0AEijsH.jpg"/>
    <hyperlink ref="U398" r:id="rId166" display="https://pbs.twimg.com/media/DzJC7n9WsAI0rKO.jpg"/>
    <hyperlink ref="U399" r:id="rId167" display="https://pbs.twimg.com/media/DzNYkG7XgAApBeF.jpg"/>
    <hyperlink ref="U400" r:id="rId168" display="https://pbs.twimg.com/media/DzTVwJuXQAEFMew.jpg"/>
    <hyperlink ref="U401" r:id="rId169" display="https://pbs.twimg.com/media/DzTgaJbW0AEkq1j.jpg"/>
    <hyperlink ref="U402" r:id="rId170" display="https://pbs.twimg.com/media/DzXWnvUWwAUTxsT.jpg"/>
    <hyperlink ref="U409" r:id="rId171" display="https://pbs.twimg.com/media/DzNvTD8UYAEl7r-.jpg"/>
    <hyperlink ref="U411" r:id="rId172" display="https://pbs.twimg.com/media/DzUK1BDWoAAQ_ge.jpg"/>
    <hyperlink ref="U412" r:id="rId173" display="https://pbs.twimg.com/media/DzjRKybXQAEW_t3.jpg"/>
    <hyperlink ref="U415" r:id="rId174" display="https://pbs.twimg.com/media/DzdOnBLVAAAteVP.png"/>
    <hyperlink ref="U418" r:id="rId175" display="https://pbs.twimg.com/tweet_video_thumb/DzTW5aHWoAU2nlW.jpg"/>
    <hyperlink ref="U419" r:id="rId176" display="https://pbs.twimg.com/media/DzUG-FPV4AA49Ga.png"/>
    <hyperlink ref="U420" r:id="rId177" display="https://pbs.twimg.com/media/DzfshyKWsAEclQU.jpg"/>
    <hyperlink ref="V3" r:id="rId178" display="http://pbs.twimg.com/profile_images/643527686078504960/u1k_5vkI_normal.jpg"/>
    <hyperlink ref="V4" r:id="rId179" display="http://pbs.twimg.com/profile_images/797063724754436096/ookwE9v9_normal.jpg"/>
    <hyperlink ref="V5" r:id="rId180" display="http://pbs.twimg.com/profile_images/938877709349990400/rUFtqN8Y_normal.jpg"/>
    <hyperlink ref="V6" r:id="rId181" display="http://pbs.twimg.com/profile_images/792740006909480960/LpN0IMir_normal.jpg"/>
    <hyperlink ref="V7" r:id="rId182" display="http://pbs.twimg.com/profile_images/792740006909480960/LpN0IMir_normal.jpg"/>
    <hyperlink ref="V8" r:id="rId183" display="http://pbs.twimg.com/profile_images/1096119446370828288/XNV7R0he_normal.png"/>
    <hyperlink ref="V9" r:id="rId184" display="http://pbs.twimg.com/profile_images/1096119446370828288/XNV7R0he_normal.png"/>
    <hyperlink ref="V10" r:id="rId185" display="http://pbs.twimg.com/profile_images/1091502500035743745/ctKtcpVW_normal.jpg"/>
    <hyperlink ref="V11" r:id="rId186" display="http://pbs.twimg.com/profile_images/651216379870253056/yU6cJnH__normal.jpg"/>
    <hyperlink ref="V12" r:id="rId187" display="http://pbs.twimg.com/profile_images/1042115089267085312/uUe3E6Er_normal.jpg"/>
    <hyperlink ref="V13" r:id="rId188" display="http://pbs.twimg.com/profile_images/378800000451505954/e5588fd34207fe546f41a6894d9d0b1b_normal.jpeg"/>
    <hyperlink ref="V14" r:id="rId189" display="http://pbs.twimg.com/profile_images/1091008510320672768/cDMNuSJS_normal.jpg"/>
    <hyperlink ref="V15" r:id="rId190" display="http://pbs.twimg.com/profile_images/847492708482428929/Fo2Bs1Bi_normal.jpg"/>
    <hyperlink ref="V16" r:id="rId191" display="http://pbs.twimg.com/profile_images/1082093799499804675/WWpNUQXW_normal.jpg"/>
    <hyperlink ref="V17" r:id="rId192" display="http://abs.twimg.com/sticky/default_profile_images/default_profile_normal.png"/>
    <hyperlink ref="V18" r:id="rId193" display="http://pbs.twimg.com/profile_images/1090039533402492930/vq-fbbj4_normal.jpg"/>
    <hyperlink ref="V19" r:id="rId194" display="http://pbs.twimg.com/profile_images/727343858451943424/rMjlIegK_normal.jpg"/>
    <hyperlink ref="V20" r:id="rId195" display="http://pbs.twimg.com/profile_images/1070606884456026114/ebOSIyvl_normal.jpg"/>
    <hyperlink ref="V21" r:id="rId196" display="http://pbs.twimg.com/profile_images/1088694532051484672/4GFInyQf_normal.jpg"/>
    <hyperlink ref="V22" r:id="rId197" display="http://pbs.twimg.com/profile_images/442045377412616192/DVAc-WFW_normal.jpeg"/>
    <hyperlink ref="V23" r:id="rId198" display="http://pbs.twimg.com/profile_images/1038310443679330305/t4vXa3ST_normal.jpg"/>
    <hyperlink ref="V24" r:id="rId199" display="http://pbs.twimg.com/profile_images/1038310443679330305/t4vXa3ST_normal.jpg"/>
    <hyperlink ref="V25" r:id="rId200" display="http://pbs.twimg.com/profile_images/807960810274324480/DAlmnim1_normal.jpg"/>
    <hyperlink ref="V26" r:id="rId201" display="http://pbs.twimg.com/profile_images/807960810274324480/DAlmnim1_normal.jpg"/>
    <hyperlink ref="V27" r:id="rId202" display="http://pbs.twimg.com/profile_images/1069596809939447808/YohlfPyy_normal.jpg"/>
    <hyperlink ref="V28" r:id="rId203" display="http://pbs.twimg.com/profile_images/825817308073492481/WmGV0hSp_normal.jpg"/>
    <hyperlink ref="V29" r:id="rId204" display="http://pbs.twimg.com/profile_images/858144554213675008/AndUVzKz_normal.jpg"/>
    <hyperlink ref="V30" r:id="rId205" display="http://pbs.twimg.com/profile_images/839931026784686080/AnttZalF_normal.jpg"/>
    <hyperlink ref="V31" r:id="rId206" display="http://pbs.twimg.com/profile_images/977913939559411712/thWhWNDg_normal.jpg"/>
    <hyperlink ref="V32" r:id="rId207" display="http://pbs.twimg.com/profile_images/1011528377231081472/S30t4Ufz_normal.jpg"/>
    <hyperlink ref="V33" r:id="rId208" display="http://pbs.twimg.com/profile_images/1034814335275728896/oijiEleF_normal.jpg"/>
    <hyperlink ref="V34" r:id="rId209" display="http://pbs.twimg.com/profile_images/816749472684224512/bx9tnlM1_normal.jpg"/>
    <hyperlink ref="V35" r:id="rId210" display="http://pbs.twimg.com/profile_images/1091341074906390528/56ePIiKx_normal.jpg"/>
    <hyperlink ref="V36" r:id="rId211" display="http://abs.twimg.com/sticky/default_profile_images/default_profile_normal.png"/>
    <hyperlink ref="V37" r:id="rId212" display="http://pbs.twimg.com/profile_images/799359575766003714/KRlnBDsz_normal.jpg"/>
    <hyperlink ref="V38" r:id="rId213" display="http://pbs.twimg.com/profile_images/724671790308569089/2SFifiKS_normal.jpg"/>
    <hyperlink ref="V39" r:id="rId214" display="http://pbs.twimg.com/profile_images/1902848067/LGsMom_normal.jpg"/>
    <hyperlink ref="V40" r:id="rId215" display="http://pbs.twimg.com/profile_images/841063207594790912/GkqEOjwE_normal.jpg"/>
    <hyperlink ref="V41" r:id="rId216" display="http://pbs.twimg.com/profile_images/823517336347021313/o39RC21y_normal.jpg"/>
    <hyperlink ref="V42" r:id="rId217" display="http://pbs.twimg.com/profile_images/933430854419873794/Jx31WPty_normal.jpg"/>
    <hyperlink ref="V43" r:id="rId218" display="http://pbs.twimg.com/profile_images/858073700733562880/0J0TO-gH_normal.jpg"/>
    <hyperlink ref="V44" r:id="rId219" display="http://pbs.twimg.com/profile_images/909038262643253248/v8_sc34__normal.jpg"/>
    <hyperlink ref="V45" r:id="rId220" display="http://pbs.twimg.com/profile_images/785486263231057922/_0vy-eZv_normal.jpg"/>
    <hyperlink ref="V46" r:id="rId221" display="http://pbs.twimg.com/profile_images/875284006744600577/MCa5A184_normal.jpg"/>
    <hyperlink ref="V47" r:id="rId222" display="http://pbs.twimg.com/profile_images/879734242254704641/3EW9bmX3_normal.jpg"/>
    <hyperlink ref="V48" r:id="rId223" display="http://pbs.twimg.com/profile_images/1052026373286576128/rANrR_Rg_normal.jpg"/>
    <hyperlink ref="V49" r:id="rId224" display="http://pbs.twimg.com/profile_images/913831592421969920/02kavX6g_normal.jpg"/>
    <hyperlink ref="V50" r:id="rId225" display="http://pbs.twimg.com/profile_images/1056316455950655489/By2uNFWU_normal.jpg"/>
    <hyperlink ref="V51" r:id="rId226" display="http://pbs.twimg.com/profile_images/821023773855977472/hnZDVnRo_normal.jpg"/>
    <hyperlink ref="V52" r:id="rId227" display="http://pbs.twimg.com/profile_images/1055996547920486402/Z0cSK89n_normal.jpg"/>
    <hyperlink ref="V53" r:id="rId228" display="http://abs.twimg.com/sticky/default_profile_images/default_profile_normal.png"/>
    <hyperlink ref="V54" r:id="rId229" display="http://pbs.twimg.com/profile_images/933479518467010560/GkUvNwZ8_normal.jpg"/>
    <hyperlink ref="V55" r:id="rId230" display="http://pbs.twimg.com/profile_images/966757010757873665/0qWJfyX4_normal.jpg"/>
    <hyperlink ref="V56" r:id="rId231" display="http://pbs.twimg.com/profile_images/1051548564835446795/Q_RNg628_normal.jpg"/>
    <hyperlink ref="V57" r:id="rId232" display="http://pbs.twimg.com/profile_images/1014548769323417600/Y_VkVk1k_normal.jpg"/>
    <hyperlink ref="V58" r:id="rId233" display="http://pbs.twimg.com/profile_images/1075435323708997632/iwN0qttM_normal.jpg"/>
    <hyperlink ref="V59" r:id="rId234" display="http://pbs.twimg.com/profile_images/825362896074858498/jg8MfMmw_normal.jpg"/>
    <hyperlink ref="V60" r:id="rId235" display="http://pbs.twimg.com/profile_images/277608165/h_ad_small_normal.jpg"/>
    <hyperlink ref="V61" r:id="rId236" display="http://pbs.twimg.com/profile_images/612444243064307712/QHeGB4e2_normal.jpg"/>
    <hyperlink ref="V62" r:id="rId237" display="http://pbs.twimg.com/profile_images/948600478555713537/aOIOOV2L_normal.jpg"/>
    <hyperlink ref="V63" r:id="rId238" display="http://pbs.twimg.com/profile_images/1029286462074716160/lnQkltAR_normal.jpg"/>
    <hyperlink ref="V64" r:id="rId239" display="http://pbs.twimg.com/profile_images/855454664195588100/LTyASYkR_normal.jpg"/>
    <hyperlink ref="V65" r:id="rId240" display="http://pbs.twimg.com/profile_images/1012118783924817922/tbioYqdz_normal.jpg"/>
    <hyperlink ref="V66" r:id="rId241" display="http://pbs.twimg.com/profile_images/1019006775712890880/qPAmFeRg_normal.jpg"/>
    <hyperlink ref="V67" r:id="rId242" display="http://pbs.twimg.com/profile_images/967507605299060737/bu35ut7J_normal.jpg"/>
    <hyperlink ref="V68" r:id="rId243" display="http://pbs.twimg.com/profile_images/1079195043/madmen_icon_normal.jpg"/>
    <hyperlink ref="V69" r:id="rId244" display="http://pbs.twimg.com/profile_images/945334721273389056/_KJS9lat_normal.jpg"/>
    <hyperlink ref="V70" r:id="rId245" display="http://pbs.twimg.com/profile_images/1835571068/image_normal.jpg"/>
    <hyperlink ref="V71" r:id="rId246" display="http://pbs.twimg.com/profile_images/951629128951721986/g5PCLlcE_normal.jpg"/>
    <hyperlink ref="V72" r:id="rId247" display="http://pbs.twimg.com/profile_images/825205370461237248/gCV7uLop_normal.jpg"/>
    <hyperlink ref="V73" r:id="rId248" display="http://pbs.twimg.com/profile_images/838858888355151872/Cqatw-hr_normal.jpg"/>
    <hyperlink ref="V74" r:id="rId249" display="http://pbs.twimg.com/profile_images/983774907812036609/pdI_kOQ0_normal.jpg"/>
    <hyperlink ref="V75" r:id="rId250" display="http://pbs.twimg.com/profile_images/750930809515757572/BHKtCuPG_normal.jpg"/>
    <hyperlink ref="V76" r:id="rId251" display="http://pbs.twimg.com/profile_images/52068547/wiziq_pic_normal.jpg"/>
    <hyperlink ref="V77" r:id="rId252" display="http://pbs.twimg.com/profile_images/52068547/wiziq_pic_normal.jpg"/>
    <hyperlink ref="V78" r:id="rId253" display="http://pbs.twimg.com/profile_images/697073196487602178/0LVPKqcU_normal.jpg"/>
    <hyperlink ref="V79" r:id="rId254" display="http://pbs.twimg.com/profile_images/1851207508/image_normal.jpg"/>
    <hyperlink ref="V80" r:id="rId255" display="http://abs.twimg.com/sticky/default_profile_images/default_profile_normal.png"/>
    <hyperlink ref="V81" r:id="rId256" display="http://abs.twimg.com/sticky/default_profile_images/default_profile_normal.png"/>
    <hyperlink ref="V82" r:id="rId257" display="https://pbs.twimg.com/media/Dy0XqkNXQAA-tbE.jpg"/>
    <hyperlink ref="V83" r:id="rId258" display="http://pbs.twimg.com/profile_images/998567033745821697/zVfydzQm_normal.jpg"/>
    <hyperlink ref="V84" r:id="rId259" display="http://abs.twimg.com/sticky/default_profile_images/default_profile_normal.png"/>
    <hyperlink ref="V85" r:id="rId260" display="http://pbs.twimg.com/profile_images/1079539988327485440/o9qj_Slt_normal.jpg"/>
    <hyperlink ref="V86" r:id="rId261" display="http://pbs.twimg.com/profile_images/1188934453/88495707-33f8-4cfc-bda2-7f29f794b9d9_normal.png"/>
    <hyperlink ref="V87" r:id="rId262" display="http://pbs.twimg.com/profile_images/1188934453/88495707-33f8-4cfc-bda2-7f29f794b9d9_normal.png"/>
    <hyperlink ref="V88" r:id="rId263" display="http://pbs.twimg.com/profile_images/883432502370738178/LSpnN88Z_normal.jpg"/>
    <hyperlink ref="V89" r:id="rId264" display="http://pbs.twimg.com/profile_images/833129478230523905/e9LERiJb_normal.jpg"/>
    <hyperlink ref="V90" r:id="rId265" display="http://pbs.twimg.com/profile_images/766765819707682816/STwugV6L_normal.jpg"/>
    <hyperlink ref="V91" r:id="rId266" display="http://pbs.twimg.com/profile_images/1047472565164417024/IEB8cNk7_normal.jpg"/>
    <hyperlink ref="V92" r:id="rId267" display="http://abs.twimg.com/sticky/default_profile_images/default_profile_normal.png"/>
    <hyperlink ref="V93" r:id="rId268" display="https://pbs.twimg.com/media/Dy1DcQNWkAMnETS.jpg"/>
    <hyperlink ref="V94" r:id="rId269" display="https://pbs.twimg.com/media/Dy1DcQNWkAMnETS.jpg"/>
    <hyperlink ref="V95" r:id="rId270" display="https://pbs.twimg.com/media/Dy1DcQNWkAMnETS.jpg"/>
    <hyperlink ref="V96" r:id="rId271" display="http://pbs.twimg.com/profile_images/868093792431128576/CouUGnl4_normal.jpg"/>
    <hyperlink ref="V97" r:id="rId272" display="http://pbs.twimg.com/profile_images/572218169839910912/plOvMpxm_normal.jpeg"/>
    <hyperlink ref="V98" r:id="rId273" display="http://abs.twimg.com/sticky/default_profile_images/default_profile_normal.png"/>
    <hyperlink ref="V99" r:id="rId274" display="http://pbs.twimg.com/profile_images/999895984372043776/2f7POync_normal.jpg"/>
    <hyperlink ref="V100" r:id="rId275" display="http://pbs.twimg.com/profile_images/679430533181378562/90Nk7gXZ_normal.jpg"/>
    <hyperlink ref="V101" r:id="rId276" display="http://pbs.twimg.com/profile_images/247311429/G_Ann_Talbot_with_glasses_normal.jpg"/>
    <hyperlink ref="V102" r:id="rId277" display="http://pbs.twimg.com/profile_images/1074070968170102784/mTt7Zz-7_normal.jpg"/>
    <hyperlink ref="V103" r:id="rId278" display="http://pbs.twimg.com/profile_images/1068529517789089792/2Xyp1IC0_normal.jpg"/>
    <hyperlink ref="V104" r:id="rId279" display="http://abs.twimg.com/sticky/default_profile_images/default_profile_normal.png"/>
    <hyperlink ref="V105" r:id="rId280" display="http://pbs.twimg.com/profile_images/733392739727892480/08AONDQS_normal.jpg"/>
    <hyperlink ref="V106" r:id="rId281" display="http://pbs.twimg.com/profile_images/1090517695303479296/aPlVyWON_normal.jpg"/>
    <hyperlink ref="V107" r:id="rId282" display="http://pbs.twimg.com/profile_images/1062932270137380864/i7zykZWw_normal.jpg"/>
    <hyperlink ref="V108" r:id="rId283" display="http://pbs.twimg.com/profile_images/1062932270137380864/i7zykZWw_normal.jpg"/>
    <hyperlink ref="V109" r:id="rId284" display="http://pbs.twimg.com/profile_images/1062932270137380864/i7zykZWw_normal.jpg"/>
    <hyperlink ref="V110" r:id="rId285" display="https://pbs.twimg.com/media/Dy3GsO_UcAAJdvP.jpg"/>
    <hyperlink ref="V111" r:id="rId286" display="http://pbs.twimg.com/profile_images/1081761026297614336/YzuEwSlu_normal.jpg"/>
    <hyperlink ref="V112" r:id="rId287" display="http://pbs.twimg.com/profile_images/854615378756075520/-gGiIG_o_normal.jpg"/>
    <hyperlink ref="V113" r:id="rId288" display="http://pbs.twimg.com/profile_images/1081265846402641920/-eeintJI_normal.jpg"/>
    <hyperlink ref="V114" r:id="rId289" display="http://pbs.twimg.com/profile_images/1081265846402641920/-eeintJI_normal.jpg"/>
    <hyperlink ref="V115" r:id="rId290" display="http://pbs.twimg.com/profile_images/1814931853/Untitled-2_normal.jpg"/>
    <hyperlink ref="V116" r:id="rId291" display="http://pbs.twimg.com/profile_images/436263277568331776/Rn1hmHlX_normal.jpeg"/>
    <hyperlink ref="V117" r:id="rId292" display="http://pbs.twimg.com/profile_images/1056743886155104256/yAvS4Y6n_normal.jpg"/>
    <hyperlink ref="V118" r:id="rId293" display="http://pbs.twimg.com/profile_images/1036293484146294784/Rr9tW2OE_normal.jpg"/>
    <hyperlink ref="V119" r:id="rId294" display="http://pbs.twimg.com/profile_images/806685087970430976/-sL_ynEW_normal.jpg"/>
    <hyperlink ref="V120" r:id="rId295" display="http://pbs.twimg.com/profile_images/1089256903371296768/yB6QGcz2_normal.jpg"/>
    <hyperlink ref="V121" r:id="rId296" display="http://pbs.twimg.com/profile_images/1093627893110824961/ETAXhquF_normal.jpg"/>
    <hyperlink ref="V122" r:id="rId297" display="http://pbs.twimg.com/profile_images/855187736969400320/ED_vtQgZ_normal.jpg"/>
    <hyperlink ref="V123" r:id="rId298" display="http://pbs.twimg.com/profile_images/1080574839470075920/I7odptWR_normal.jpg"/>
    <hyperlink ref="V124" r:id="rId299" display="http://abs.twimg.com/sticky/default_profile_images/default_profile_normal.png"/>
    <hyperlink ref="V125" r:id="rId300" display="http://pbs.twimg.com/profile_images/968050484891258881/91HSkiQQ_normal.jpg"/>
    <hyperlink ref="V126" r:id="rId301" display="http://pbs.twimg.com/profile_images/812334733459853312/QMSiBtxt_normal.jpg"/>
    <hyperlink ref="V127" r:id="rId302" display="http://pbs.twimg.com/profile_images/378800000108144130/3bd7f171364c4f13b57a6e5de814b6c2_normal.jpeg"/>
    <hyperlink ref="V128" r:id="rId303" display="http://pbs.twimg.com/profile_images/1062975791904878592/rm3cJdht_normal.jpg"/>
    <hyperlink ref="V129" r:id="rId304" display="http://pbs.twimg.com/profile_images/1062975791904878592/rm3cJdht_normal.jpg"/>
    <hyperlink ref="V130" r:id="rId305" display="http://pbs.twimg.com/profile_images/1062975791904878592/rm3cJdht_normal.jpg"/>
    <hyperlink ref="V131" r:id="rId306" display="http://pbs.twimg.com/profile_images/1022213388578037760/6DOMpXCw_normal.jpg"/>
    <hyperlink ref="V132" r:id="rId307" display="http://pbs.twimg.com/profile_images/981586330642800640/kxdqG6j8_normal.jpg"/>
    <hyperlink ref="V133" r:id="rId308" display="http://pbs.twimg.com/profile_images/1076443744730267653/lnoQAqLb_normal.jpg"/>
    <hyperlink ref="V134" r:id="rId309" display="http://pbs.twimg.com/profile_images/1019728722302099456/Ja2pyoBb_normal.jpg"/>
    <hyperlink ref="V135" r:id="rId310" display="http://pbs.twimg.com/profile_images/999470118693318656/dBKxtM1J_normal.jpg"/>
    <hyperlink ref="V136" r:id="rId311" display="http://pbs.twimg.com/profile_images/1089299346229669888/7d4xKrWd_normal.jpg"/>
    <hyperlink ref="V137" r:id="rId312" display="http://pbs.twimg.com/profile_images/1082819846176456704/fU8F5Jap_normal.jpg"/>
    <hyperlink ref="V138" r:id="rId313" display="http://pbs.twimg.com/profile_images/780991136668192769/OxU62jNH_normal.jpg"/>
    <hyperlink ref="V139" r:id="rId314" display="http://pbs.twimg.com/profile_images/905011819475070976/3J0Jo8rN_normal.jpg"/>
    <hyperlink ref="V140" r:id="rId315" display="http://pbs.twimg.com/profile_images/921434597900128256/rcREOAwv_normal.jpg"/>
    <hyperlink ref="V141" r:id="rId316" display="http://pbs.twimg.com/profile_images/1021063885506277376/h1iatNBm_normal.jpg"/>
    <hyperlink ref="V142" r:id="rId317" display="https://pbs.twimg.com/media/DzFGLYwXcAErCuN.jpg"/>
    <hyperlink ref="V143" r:id="rId318" display="https://pbs.twimg.com/media/DzG61CaWsAAdvny.jpg"/>
    <hyperlink ref="V144" r:id="rId319" display="https://pbs.twimg.com/media/Dy4X6FyW0AAxxRs.png"/>
    <hyperlink ref="V145" r:id="rId320" display="http://pbs.twimg.com/profile_images/705362774579355648/pZG8umXq_normal.jpg"/>
    <hyperlink ref="V146" r:id="rId321" display="http://pbs.twimg.com/profile_images/952569279840370688/1cD0Xds4_normal.jpg"/>
    <hyperlink ref="V147" r:id="rId322" display="http://pbs.twimg.com/profile_images/952569279840370688/1cD0Xds4_normal.jpg"/>
    <hyperlink ref="V148" r:id="rId323" display="http://pbs.twimg.com/profile_images/965877996145070081/wclzMLny_normal.jpg"/>
    <hyperlink ref="V149" r:id="rId324" display="http://pbs.twimg.com/profile_images/965877996145070081/wclzMLny_normal.jpg"/>
    <hyperlink ref="V150" r:id="rId325" display="http://pbs.twimg.com/profile_images/1067948997833183232/6Kn-OkxD_normal.jpg"/>
    <hyperlink ref="V151" r:id="rId326" display="http://pbs.twimg.com/profile_images/818472823802961921/sJJmBmZ8_normal.jpg"/>
    <hyperlink ref="V152" r:id="rId327" display="http://pbs.twimg.com/profile_images/818472823802961921/sJJmBmZ8_normal.jpg"/>
    <hyperlink ref="V153" r:id="rId328" display="http://abs.twimg.com/sticky/default_profile_images/default_profile_normal.png"/>
    <hyperlink ref="V154" r:id="rId329" display="http://pbs.twimg.com/profile_images/990224591405527040/OxyhZW3W_normal.jpg"/>
    <hyperlink ref="V155" r:id="rId330" display="http://pbs.twimg.com/profile_images/861601187048689664/kbBfnQ9k_normal.jpg"/>
    <hyperlink ref="V156" r:id="rId331" display="http://pbs.twimg.com/profile_images/843627590485262337/f2G4DofY_normal.jpg"/>
    <hyperlink ref="V157" r:id="rId332" display="http://pbs.twimg.com/profile_images/884587937156939776/fQSBvtDY_normal.jpg"/>
    <hyperlink ref="V158" r:id="rId333" display="http://pbs.twimg.com/profile_images/1083697793611505665/BS1Kx_xa_normal.jpg"/>
    <hyperlink ref="V159" r:id="rId334" display="http://pbs.twimg.com/profile_images/896973584505204736/Qdlx_WIk_normal.jpg"/>
    <hyperlink ref="V160" r:id="rId335" display="http://pbs.twimg.com/profile_images/1082815479683694595/3aZNG8s8_normal.jpg"/>
    <hyperlink ref="V161" r:id="rId336" display="http://pbs.twimg.com/profile_images/638115934612385793/gNYoWNiy_normal.jpg"/>
    <hyperlink ref="V162" r:id="rId337" display="http://pbs.twimg.com/profile_images/1069605608171565056/euMUv1cj_normal.jpg"/>
    <hyperlink ref="V163" r:id="rId338" display="http://pbs.twimg.com/profile_images/2856735447/c3030a37989e0af8d977af07a0752e9e_normal.jpeg"/>
    <hyperlink ref="V164" r:id="rId339" display="http://pbs.twimg.com/profile_images/1021893654183464961/JZK9dGxY_normal.jpg"/>
    <hyperlink ref="V165" r:id="rId340" display="http://pbs.twimg.com/profile_images/1073123880376528896/nPk69nAc_normal.jpg"/>
    <hyperlink ref="V166" r:id="rId341" display="http://pbs.twimg.com/profile_images/1095856226712342529/cxpMF9qs_normal.jpg"/>
    <hyperlink ref="V167" r:id="rId342" display="http://pbs.twimg.com/profile_images/687561299010535424/zo7WBuwf_normal.jpg"/>
    <hyperlink ref="V168" r:id="rId343" display="http://pbs.twimg.com/profile_images/990247972276506624/77ZbP2j3_normal.jpg"/>
    <hyperlink ref="V169" r:id="rId344" display="http://pbs.twimg.com/profile_images/2852296978/1aa0895acded6d4d18b8be83792a26e7_normal.jpeg"/>
    <hyperlink ref="V170" r:id="rId345" display="http://pbs.twimg.com/profile_images/2852296978/1aa0895acded6d4d18b8be83792a26e7_normal.jpeg"/>
    <hyperlink ref="V171" r:id="rId346" display="http://pbs.twimg.com/profile_images/1087556195987148800/puJiV9z0_normal.jpg"/>
    <hyperlink ref="V172" r:id="rId347" display="http://pbs.twimg.com/profile_images/1052737015500992512/3OBVjKKa_normal.jpg"/>
    <hyperlink ref="V173" r:id="rId348" display="http://pbs.twimg.com/profile_images/1090092102313299968/5P1LgmPf_normal.jpg"/>
    <hyperlink ref="V174" r:id="rId349" display="http://pbs.twimg.com/profile_images/1079798927912828928/gfwrk6eh_normal.jpg"/>
    <hyperlink ref="V175" r:id="rId350" display="http://pbs.twimg.com/profile_images/994045270253035521/Lp0NcKRp_normal.jpg"/>
    <hyperlink ref="V176" r:id="rId351" display="http://pbs.twimg.com/profile_images/1091461520423350272/Ls0Lzxhd_normal.jpg"/>
    <hyperlink ref="V177" r:id="rId352" display="http://pbs.twimg.com/profile_images/995373132520329217/lpfZP0kM_normal.jpg"/>
    <hyperlink ref="V178" r:id="rId353" display="http://pbs.twimg.com/profile_images/284207508/nested-icon_normal.jpg"/>
    <hyperlink ref="V179" r:id="rId354" display="http://pbs.twimg.com/profile_images/936728921323855872/HnjLaDb5_normal.jpg"/>
    <hyperlink ref="V180" r:id="rId355" display="http://pbs.twimg.com/profile_images/1096625938534674432/wRn_yBrC_normal.jpg"/>
    <hyperlink ref="V181" r:id="rId356" display="http://pbs.twimg.com/profile_images/825801154290290688/J_Ulove__normal.jpg"/>
    <hyperlink ref="V182" r:id="rId357" display="http://pbs.twimg.com/profile_images/1095849133481566209/JEjKL-2D_normal.jpg"/>
    <hyperlink ref="V183" r:id="rId358" display="http://pbs.twimg.com/profile_images/886015938180636672/z8MsIsEs_normal.jpg"/>
    <hyperlink ref="V184" r:id="rId359" display="http://pbs.twimg.com/profile_images/939187374889738240/5aw3Ku8K_normal.jpg"/>
    <hyperlink ref="V185" r:id="rId360" display="http://pbs.twimg.com/profile_images/882709466298372102/3A2ON5Je_normal.jpg"/>
    <hyperlink ref="V186" r:id="rId361" display="http://pbs.twimg.com/profile_images/934821054719057920/EGv0Kbk__normal.jpg"/>
    <hyperlink ref="V187" r:id="rId362" display="http://pbs.twimg.com/profile_images/828326227404529664/wqDD1by7_normal.jpg"/>
    <hyperlink ref="V188" r:id="rId363" display="http://pbs.twimg.com/profile_images/822590574826029057/lM1QzuwK_normal.jpg"/>
    <hyperlink ref="V189" r:id="rId364" display="http://pbs.twimg.com/profile_images/965991668867649537/H_Dse3bp_normal.jpg"/>
    <hyperlink ref="V190" r:id="rId365" display="https://pbs.twimg.com/media/DzOGfHHVAAAnTbx.jpg"/>
    <hyperlink ref="V191" r:id="rId366" display="http://pbs.twimg.com/profile_images/969879150218567682/ow-6EiSP_normal.jpg"/>
    <hyperlink ref="V192" r:id="rId367" display="https://pbs.twimg.com/media/Dy1DcQNWkAMnETS.jpg"/>
    <hyperlink ref="V193" r:id="rId368" display="http://pbs.twimg.com/profile_images/884658914486140929/L0IZSEsI_normal.jpg"/>
    <hyperlink ref="V194" r:id="rId369" display="http://pbs.twimg.com/profile_images/969879150218567682/ow-6EiSP_normal.jpg"/>
    <hyperlink ref="V195" r:id="rId370" display="http://pbs.twimg.com/profile_images/979460211973947392/Z7jiTVfc_normal.jpg"/>
    <hyperlink ref="V196" r:id="rId371" display="http://pbs.twimg.com/profile_images/953429634573570050/lVa3XAtT_normal.jpg"/>
    <hyperlink ref="V197" r:id="rId372" display="https://pbs.twimg.com/media/DzQM62QWsAI0BTj.jpg"/>
    <hyperlink ref="V198" r:id="rId373" display="http://pbs.twimg.com/profile_images/1049522263953997829/a-jFqzFi_normal.jpg"/>
    <hyperlink ref="V199" r:id="rId374" display="http://pbs.twimg.com/profile_images/1049522263953997829/a-jFqzFi_normal.jpg"/>
    <hyperlink ref="V200" r:id="rId375" display="http://pbs.twimg.com/profile_images/1049522263953997829/a-jFqzFi_normal.jpg"/>
    <hyperlink ref="V201" r:id="rId376" display="https://pbs.twimg.com/media/DzS3VzJUwAU4yHX.jpg"/>
    <hyperlink ref="V202" r:id="rId377" display="https://pbs.twimg.com/media/DzS3VzJUwAU4yHX.jpg"/>
    <hyperlink ref="V203" r:id="rId378" display="http://pbs.twimg.com/profile_images/705419393434386432/Fbsd22gQ_normal.jpg"/>
    <hyperlink ref="V204" r:id="rId379" display="http://pbs.twimg.com/profile_images/705419393434386432/Fbsd22gQ_normal.jpg"/>
    <hyperlink ref="V205" r:id="rId380" display="http://pbs.twimg.com/profile_images/705419393434386432/Fbsd22gQ_normal.jpg"/>
    <hyperlink ref="V206" r:id="rId381" display="http://pbs.twimg.com/profile_images/903239126421528576/2ahX0wNW_normal.jpg"/>
    <hyperlink ref="V207" r:id="rId382" display="http://pbs.twimg.com/profile_images/903239126421528576/2ahX0wNW_normal.jpg"/>
    <hyperlink ref="V208" r:id="rId383" display="http://pbs.twimg.com/profile_images/1053935215037636608/Td0uYIpX_normal.jpg"/>
    <hyperlink ref="V209" r:id="rId384" display="http://pbs.twimg.com/profile_images/1053935215037636608/Td0uYIpX_normal.jpg"/>
    <hyperlink ref="V210" r:id="rId385" display="http://pbs.twimg.com/profile_images/1095369424796901376/WhqFvTCA_normal.jpg"/>
    <hyperlink ref="V211" r:id="rId386" display="http://pbs.twimg.com/profile_images/983407105154666496/c-xbloOg_normal.jpg"/>
    <hyperlink ref="V212" r:id="rId387" display="https://pbs.twimg.com/media/BR5EM9ACcAERMhb.jpg"/>
    <hyperlink ref="V213" r:id="rId388" display="http://pbs.twimg.com/profile_images/518594653117902848/MSWmnbZi_normal.png"/>
    <hyperlink ref="V214" r:id="rId389" display="http://pbs.twimg.com/profile_images/1095533935835140097/EauhVDpK_normal.jpg"/>
    <hyperlink ref="V215" r:id="rId390" display="http://pbs.twimg.com/profile_images/1007276686809788417/y3e0dJtq_normal.jpg"/>
    <hyperlink ref="V216" r:id="rId391" display="http://pbs.twimg.com/profile_images/1048710162209488896/CB7ug00V_normal.jpg"/>
    <hyperlink ref="V217" r:id="rId392" display="http://pbs.twimg.com/profile_images/727210317663477760/JUZXbEv4_normal.jpg"/>
    <hyperlink ref="V218" r:id="rId393" display="https://pbs.twimg.com/ext_tw_video_thumb/1095800241457029120/pu/img/BixE9ldl2Ru3Vvh6.jpg"/>
    <hyperlink ref="V219" r:id="rId394" display="http://pbs.twimg.com/profile_images/985591401961451527/hchQCYL7_normal.jpg"/>
    <hyperlink ref="V220" r:id="rId395" display="http://pbs.twimg.com/profile_images/926579765426950144/eFRQATSa_normal.jpg"/>
    <hyperlink ref="V221" r:id="rId396" display="https://pbs.twimg.com/media/DzTINlQV4AAfOC_.jpg"/>
    <hyperlink ref="V222" r:id="rId397" display="http://abs.twimg.com/sticky/default_profile_images/default_profile_normal.png"/>
    <hyperlink ref="V223" r:id="rId398" display="https://pbs.twimg.com/media/DzUAHzqVAAAmIP_.jpg"/>
    <hyperlink ref="V224" r:id="rId399" display="http://pbs.twimg.com/profile_images/1078649407279718400/A-BXBTi6_normal.jpg"/>
    <hyperlink ref="V225" r:id="rId400" display="https://pbs.twimg.com/media/DzS3VzJUwAU4yHX.jpg"/>
    <hyperlink ref="V226" r:id="rId401" display="http://pbs.twimg.com/profile_images/1047130102243385345/m_sV6S7e_normal.jpg"/>
    <hyperlink ref="V227" r:id="rId402" display="http://pbs.twimg.com/profile_images/1047130102243385345/m_sV6S7e_normal.jpg"/>
    <hyperlink ref="V228" r:id="rId403" display="http://pbs.twimg.com/profile_images/1047130102243385345/m_sV6S7e_normal.jpg"/>
    <hyperlink ref="V229" r:id="rId404" display="http://pbs.twimg.com/profile_images/1047130102243385345/m_sV6S7e_normal.jpg"/>
    <hyperlink ref="V230" r:id="rId405" display="http://pbs.twimg.com/profile_images/1047130102243385345/m_sV6S7e_normal.jpg"/>
    <hyperlink ref="V231" r:id="rId406" display="https://pbs.twimg.com/ext_tw_video_thumb/1095800241457029120/pu/img/BixE9ldl2Ru3Vvh6.jpg"/>
    <hyperlink ref="V232" r:id="rId407" display="https://pbs.twimg.com/media/DzUpH7zUUAEwGiN.jpg"/>
    <hyperlink ref="V233" r:id="rId408" display="http://pbs.twimg.com/profile_images/804110202190565376/QEb_awp2_normal.jpg"/>
    <hyperlink ref="V234" r:id="rId409" display="http://pbs.twimg.com/profile_images/1032404796462911490/JF9GipPy_normal.jpg"/>
    <hyperlink ref="V235" r:id="rId410" display="http://pbs.twimg.com/profile_images/1032404796462911490/JF9GipPy_normal.jpg"/>
    <hyperlink ref="V236" r:id="rId411" display="http://pbs.twimg.com/profile_images/798614249157312513/UBsRxZqy_normal.jpg"/>
    <hyperlink ref="V237" r:id="rId412" display="http://pbs.twimg.com/profile_images/798614249157312513/UBsRxZqy_normal.jpg"/>
    <hyperlink ref="V238" r:id="rId413" display="http://pbs.twimg.com/profile_images/1044649557634641920/Vfyl4yOU_normal.jpg"/>
    <hyperlink ref="V239" r:id="rId414" display="http://pbs.twimg.com/profile_images/1030146946076303360/M8lmNAas_normal.jpg"/>
    <hyperlink ref="V240" r:id="rId415" display="http://pbs.twimg.com/profile_images/480926497729830912/Gbxk7aA1_normal.jpeg"/>
    <hyperlink ref="V241" r:id="rId416" display="http://pbs.twimg.com/profile_images/1062518123029557248/P39h3Gxn_normal.jpg"/>
    <hyperlink ref="V242" r:id="rId417" display="https://pbs.twimg.com/media/DzW_wqnVYAAv_PN.jpg"/>
    <hyperlink ref="V243" r:id="rId418" display="http://pbs.twimg.com/profile_images/706322352565424129/DzGo3Tga_normal.jpg"/>
    <hyperlink ref="V244" r:id="rId419" display="http://pbs.twimg.com/profile_images/706322352565424129/DzGo3Tga_normal.jpg"/>
    <hyperlink ref="V245" r:id="rId420" display="http://pbs.twimg.com/profile_images/706322352565424129/DzGo3Tga_normal.jpg"/>
    <hyperlink ref="V246" r:id="rId421" display="http://pbs.twimg.com/profile_images/675566619494600704/GZQLoe8g_normal.jpg"/>
    <hyperlink ref="V247" r:id="rId422" display="http://pbs.twimg.com/profile_images/538912950124167168/WndkrecP_normal.jpeg"/>
    <hyperlink ref="V248" r:id="rId423" display="http://pbs.twimg.com/profile_images/888455142764359682/Pk_W06yh_normal.jpg"/>
    <hyperlink ref="V249" r:id="rId424" display="http://pbs.twimg.com/profile_images/937346846954962944/65muGqvU_normal.jpg"/>
    <hyperlink ref="V250" r:id="rId425" display="http://pbs.twimg.com/profile_images/937346846954962944/65muGqvU_normal.jpg"/>
    <hyperlink ref="V251" r:id="rId426" display="http://pbs.twimg.com/profile_images/937346846954962944/65muGqvU_normal.jpg"/>
    <hyperlink ref="V252" r:id="rId427" display="http://pbs.twimg.com/profile_images/937346846954962944/65muGqvU_normal.jpg"/>
    <hyperlink ref="V253" r:id="rId428" display="http://pbs.twimg.com/profile_images/937346846954962944/65muGqvU_normal.jpg"/>
    <hyperlink ref="V254" r:id="rId429" display="http://pbs.twimg.com/profile_images/1015287585785221120/gGciybeV_normal.jpg"/>
    <hyperlink ref="V255" r:id="rId430" display="http://pbs.twimg.com/profile_images/1015287585785221120/gGciybeV_normal.jpg"/>
    <hyperlink ref="V256" r:id="rId431" display="http://pbs.twimg.com/profile_images/1082348209811480576/369AL-aC_normal.jpg"/>
    <hyperlink ref="V257" r:id="rId432" display="http://pbs.twimg.com/profile_images/635193611735334912/Y3ZOMLnA_normal.jpg"/>
    <hyperlink ref="V258" r:id="rId433" display="http://pbs.twimg.com/profile_images/842048355630964737/fCDNmDK0_normal.jpg"/>
    <hyperlink ref="V259" r:id="rId434" display="http://pbs.twimg.com/profile_images/842048355630964737/fCDNmDK0_normal.jpg"/>
    <hyperlink ref="V260" r:id="rId435" display="http://pbs.twimg.com/profile_images/968695523854004224/E7o-7Bcp_normal.jpg"/>
    <hyperlink ref="V261" r:id="rId436" display="http://pbs.twimg.com/profile_images/884658628682055680/qmz_RPlt_normal.jpg"/>
    <hyperlink ref="V262" r:id="rId437" display="https://pbs.twimg.com/media/DzUG-FPV4AA49Ga.png"/>
    <hyperlink ref="V263" r:id="rId438" display="http://pbs.twimg.com/profile_images/884658628682055680/qmz_RPlt_normal.jpg"/>
    <hyperlink ref="V264" r:id="rId439" display="http://pbs.twimg.com/profile_images/849702856005263360/CwQxbvBl_normal.jpg"/>
    <hyperlink ref="V265" r:id="rId440" display="https://pbs.twimg.com/media/DzUG-FPV4AA49Ga.png"/>
    <hyperlink ref="V266" r:id="rId441" display="http://pbs.twimg.com/profile_images/677291669029433344/2OdBJk69_normal.jpg"/>
    <hyperlink ref="V267" r:id="rId442" display="http://pbs.twimg.com/profile_images/677291669029433344/2OdBJk69_normal.jpg"/>
    <hyperlink ref="V268" r:id="rId443" display="http://pbs.twimg.com/profile_images/1088746006425075712/RwzdlMeW_normal.jpg"/>
    <hyperlink ref="V269" r:id="rId444" display="http://pbs.twimg.com/profile_images/1088746006425075712/RwzdlMeW_normal.jpg"/>
    <hyperlink ref="V270" r:id="rId445" display="http://pbs.twimg.com/profile_images/1088746006425075712/RwzdlMeW_normal.jpg"/>
    <hyperlink ref="V271" r:id="rId446" display="http://pbs.twimg.com/profile_images/1088746006425075712/RwzdlMeW_normal.jpg"/>
    <hyperlink ref="V272" r:id="rId447" display="http://pbs.twimg.com/profile_images/1088746006425075712/RwzdlMeW_normal.jpg"/>
    <hyperlink ref="V273" r:id="rId448" display="http://pbs.twimg.com/profile_images/539629254913191936/UtGGxArg_normal.jpeg"/>
    <hyperlink ref="V274" r:id="rId449" display="https://pbs.twimg.com/media/Dzb5f_lWoAAX1Qo.jpg"/>
    <hyperlink ref="V275" r:id="rId450" display="http://pbs.twimg.com/profile_images/431931073153351681/BiIvBQF3_normal.jpeg"/>
    <hyperlink ref="V276" r:id="rId451" display="https://pbs.twimg.com/media/DzUG-FPV4AA49Ga.png"/>
    <hyperlink ref="V277" r:id="rId452" display="http://pbs.twimg.com/profile_images/431931073153351681/BiIvBQF3_normal.jpeg"/>
    <hyperlink ref="V278" r:id="rId453" display="http://pbs.twimg.com/profile_images/847360672316837888/TfMRn8Rf_normal.jpg"/>
    <hyperlink ref="V279" r:id="rId454" display="http://pbs.twimg.com/profile_images/840312071053021190/a1OdqMsH_normal.jpg"/>
    <hyperlink ref="V280" r:id="rId455" display="http://pbs.twimg.com/profile_images/3489946019/2ae6ac3f9070561b3e1a62e780a18425_normal.jpeg"/>
    <hyperlink ref="V281" r:id="rId456" display="http://pbs.twimg.com/profile_images/3581903123/800cfcd450d8cf69a444ab1389d48c15_normal.jpeg"/>
    <hyperlink ref="V282" r:id="rId457" display="http://pbs.twimg.com/profile_images/3581903123/800cfcd450d8cf69a444ab1389d48c15_normal.jpeg"/>
    <hyperlink ref="V283" r:id="rId458" display="http://pbs.twimg.com/profile_images/1007680899410997248/q1ox-JdI_normal.jpg"/>
    <hyperlink ref="V284" r:id="rId459" display="http://pbs.twimg.com/profile_images/975564981436633090/NCbRvXis_normal.jpg"/>
    <hyperlink ref="V285" r:id="rId460" display="https://pbs.twimg.com/tweet_video_thumb/DzePaAlW0AIPbb6.jpg"/>
    <hyperlink ref="V286" r:id="rId461" display="https://pbs.twimg.com/tweet_video_thumb/DzePaAlW0AIPbb6.jpg"/>
    <hyperlink ref="V287" r:id="rId462" display="https://pbs.twimg.com/tweet_video_thumb/DzePaAlW0AIPbb6.jpg"/>
    <hyperlink ref="V288" r:id="rId463" display="http://pbs.twimg.com/profile_images/954396456764325888/YTFVhNMz_normal.jpg"/>
    <hyperlink ref="V289" r:id="rId464" display="http://pbs.twimg.com/profile_images/954396456764325888/YTFVhNMz_normal.jpg"/>
    <hyperlink ref="V290" r:id="rId465" display="http://pbs.twimg.com/profile_images/954396456764325888/YTFVhNMz_normal.jpg"/>
    <hyperlink ref="V291" r:id="rId466" display="http://pbs.twimg.com/profile_images/954396456764325888/YTFVhNMz_normal.jpg"/>
    <hyperlink ref="V292" r:id="rId467" display="http://pbs.twimg.com/profile_images/954396456764325888/YTFVhNMz_normal.jpg"/>
    <hyperlink ref="V293" r:id="rId468" display="http://pbs.twimg.com/profile_images/954396456764325888/YTFVhNMz_normal.jpg"/>
    <hyperlink ref="V294" r:id="rId469" display="http://pbs.twimg.com/profile_images/954396456764325888/YTFVhNMz_normal.jpg"/>
    <hyperlink ref="V295" r:id="rId470" display="http://pbs.twimg.com/profile_images/954396456764325888/YTFVhNMz_normal.jpg"/>
    <hyperlink ref="V296" r:id="rId471" display="https://pbs.twimg.com/tweet_video_thumb/DzePaAlW0AIPbb6.jpg"/>
    <hyperlink ref="V297" r:id="rId472" display="https://pbs.twimg.com/tweet_video_thumb/DzePaAlW0AIPbb6.jpg"/>
    <hyperlink ref="V298" r:id="rId473" display="https://pbs.twimg.com/tweet_video_thumb/DzePaAlW0AIPbb6.jpg"/>
    <hyperlink ref="V299" r:id="rId474" display="https://pbs.twimg.com/tweet_video_thumb/DzePaAlW0AIPbb6.jpg"/>
    <hyperlink ref="V300" r:id="rId475" display="https://pbs.twimg.com/tweet_video_thumb/DzePaAlW0AIPbb6.jpg"/>
    <hyperlink ref="V301" r:id="rId476" display="http://pbs.twimg.com/profile_images/1002022364127739904/9a-V1jWD_normal.jpg"/>
    <hyperlink ref="V302" r:id="rId477" display="http://pbs.twimg.com/profile_images/757413388569849856/i9saTLEB_normal.jpg"/>
    <hyperlink ref="V303" r:id="rId478" display="http://pbs.twimg.com/profile_images/820289996469006337/nJiIhe52_normal.jpg"/>
    <hyperlink ref="V304" r:id="rId479" display="https://pbs.twimg.com/media/DzezkLzX4AMcI20.jpg"/>
    <hyperlink ref="V305" r:id="rId480" display="https://pbs.twimg.com/media/DzezkLzX4AMcI20.jpg"/>
    <hyperlink ref="V306" r:id="rId481" display="https://pbs.twimg.com/media/DzezkLzX4AMcI20.jpg"/>
    <hyperlink ref="V307" r:id="rId482" display="https://pbs.twimg.com/media/CojYZyxUEAEC1au.jpg"/>
    <hyperlink ref="V308" r:id="rId483" display="http://pbs.twimg.com/profile_images/459943701439987712/rZEWrmDX_normal.jpeg"/>
    <hyperlink ref="V309" r:id="rId484" display="http://pbs.twimg.com/profile_images/1096592867047354368/0TF5yxx7_normal.png"/>
    <hyperlink ref="V310" r:id="rId485" display="http://pbs.twimg.com/profile_images/974618860081987585/gBWQM-qE_normal.jpg"/>
    <hyperlink ref="V311" r:id="rId486" display="http://pbs.twimg.com/profile_images/2726863283/2b5c3ec8ff3a18ca19f77063fbf7fc26_normal.jpeg"/>
    <hyperlink ref="V312" r:id="rId487" display="http://pbs.twimg.com/profile_images/2726863283/2b5c3ec8ff3a18ca19f77063fbf7fc26_normal.jpeg"/>
    <hyperlink ref="V313" r:id="rId488" display="http://pbs.twimg.com/profile_images/378800000742943236/e3aecdcfb9ae468a7aa5fdf45582e6a0_normal.jpeg"/>
    <hyperlink ref="V314" r:id="rId489" display="http://pbs.twimg.com/profile_images/378800000742943236/e3aecdcfb9ae468a7aa5fdf45582e6a0_normal.jpeg"/>
    <hyperlink ref="V315" r:id="rId490" display="http://pbs.twimg.com/profile_images/378800000742943236/e3aecdcfb9ae468a7aa5fdf45582e6a0_normal.jpeg"/>
    <hyperlink ref="V316" r:id="rId491" display="http://pbs.twimg.com/profile_images/1090153437873012737/57ZGYqra_normal.jpg"/>
    <hyperlink ref="V317" r:id="rId492" display="https://pbs.twimg.com/media/DzOonIxUcAAwOTg.jpg"/>
    <hyperlink ref="V318" r:id="rId493" display="http://abs.twimg.com/sticky/default_profile_images/default_profile_normal.png"/>
    <hyperlink ref="V319" r:id="rId494" display="http://abs.twimg.com/sticky/default_profile_images/default_profile_normal.png"/>
    <hyperlink ref="V320" r:id="rId495" display="http://abs.twimg.com/sticky/default_profile_images/default_profile_normal.png"/>
    <hyperlink ref="V321" r:id="rId496" display="https://pbs.twimg.com/media/Dy1DcQNWkAMnETS.jpg"/>
    <hyperlink ref="V322" r:id="rId497" display="http://pbs.twimg.com/profile_images/593803027737387008/RLmHoyff_normal.png"/>
    <hyperlink ref="V323" r:id="rId498" display="http://pbs.twimg.com/profile_images/1057283381107388416/XWjWtP9d_normal.jpg"/>
    <hyperlink ref="V324" r:id="rId499" display="http://pbs.twimg.com/profile_images/593803027737387008/RLmHoyff_normal.png"/>
    <hyperlink ref="V325" r:id="rId500" display="http://pbs.twimg.com/profile_images/593803027737387008/RLmHoyff_normal.png"/>
    <hyperlink ref="V326" r:id="rId501" display="https://pbs.twimg.com/media/CswtrLPXEAEUtC5.jpg"/>
    <hyperlink ref="V327" r:id="rId502" display="http://pbs.twimg.com/profile_images/969331682179502081/vYy7er_C_normal.jpg"/>
    <hyperlink ref="V328" r:id="rId503" display="http://pbs.twimg.com/profile_images/1027186868624871424/1IMt28OM_normal.jpg"/>
    <hyperlink ref="V329" r:id="rId504" display="http://pbs.twimg.com/profile_images/1027186868624871424/1IMt28OM_normal.jpg"/>
    <hyperlink ref="V330" r:id="rId505" display="http://pbs.twimg.com/profile_images/1027186868624871424/1IMt28OM_normal.jpg"/>
    <hyperlink ref="V331" r:id="rId506" display="http://pbs.twimg.com/profile_images/1027186868624871424/1IMt28OM_normal.jpg"/>
    <hyperlink ref="V332" r:id="rId507" display="http://pbs.twimg.com/profile_images/1027186868624871424/1IMt28OM_normal.jpg"/>
    <hyperlink ref="V333" r:id="rId508" display="https://pbs.twimg.com/media/DzdxI5nW0AAHD73.jpg"/>
    <hyperlink ref="V334" r:id="rId509" display="https://pbs.twimg.com/media/DziTtlDXgAEewQ-.png"/>
    <hyperlink ref="V335" r:id="rId510" display="http://pbs.twimg.com/profile_images/1062931042749710336/nhFn1HUt_normal.jpg"/>
    <hyperlink ref="V336" r:id="rId511" display="http://abs.twimg.com/sticky/default_profile_images/default_profile_normal.png"/>
    <hyperlink ref="V337" r:id="rId512" display="http://pbs.twimg.com/profile_images/883841030277259264/kmoNdbs__normal.jpg"/>
    <hyperlink ref="V338" r:id="rId513" display="https://pbs.twimg.com/tweet_video_thumb/DzePaAlW0AIPbb6.jpg"/>
    <hyperlink ref="V339" r:id="rId514" display="http://pbs.twimg.com/profile_images/1096789343237271552/zYocrhcu_normal.jpg"/>
    <hyperlink ref="V340" r:id="rId515" display="http://pbs.twimg.com/profile_images/1096789343237271552/zYocrhcu_normal.jpg"/>
    <hyperlink ref="V341" r:id="rId516" display="http://pbs.twimg.com/profile_images/1095084114741321728/6OG1QcO9_normal.jpg"/>
    <hyperlink ref="V342" r:id="rId517" display="http://pbs.twimg.com/profile_images/417305777112485888/CPF1Z5Tw_normal.jpeg"/>
    <hyperlink ref="V343" r:id="rId518" display="http://pbs.twimg.com/profile_images/3021658416/06fa512f78288c2aabcf45e416c14ee7_normal.jpeg"/>
    <hyperlink ref="V344" r:id="rId519" display="https://pbs.twimg.com/media/DzUG-FPV4AA49Ga.png"/>
    <hyperlink ref="V345" r:id="rId520" display="http://pbs.twimg.com/profile_images/882674269053964288/dOnqFe6p_normal.jpg"/>
    <hyperlink ref="V346" r:id="rId521" display="http://pbs.twimg.com/profile_images/882674269053964288/dOnqFe6p_normal.jpg"/>
    <hyperlink ref="V347" r:id="rId522" display="http://pbs.twimg.com/profile_images/882674269053964288/dOnqFe6p_normal.jpg"/>
    <hyperlink ref="V348" r:id="rId523" display="http://abs.twimg.com/sticky/default_profile_images/default_profile_normal.png"/>
    <hyperlink ref="V349" r:id="rId524" display="http://pbs.twimg.com/profile_images/922165789712683009/QFePCYhD_normal.jpg"/>
    <hyperlink ref="V350" r:id="rId525" display="http://pbs.twimg.com/profile_images/972252589302669312/wIfgMBI0_normal.jpg"/>
    <hyperlink ref="V351" r:id="rId526" display="https://pbs.twimg.com/media/DHAugBKUQAAZVfe.jpg"/>
    <hyperlink ref="V352" r:id="rId527" display="http://pbs.twimg.com/profile_images/1096696453794353152/qzKxik5E_normal.jpg"/>
    <hyperlink ref="V353" r:id="rId528" display="http://pbs.twimg.com/profile_images/749489951293583360/rHFDNJ9U_normal.jpg"/>
    <hyperlink ref="V354" r:id="rId529" display="http://pbs.twimg.com/profile_images/875516130093301760/R4D9TPbS_normal.jpg"/>
    <hyperlink ref="V355" r:id="rId530" display="http://pbs.twimg.com/profile_images/875516130093301760/R4D9TPbS_normal.jpg"/>
    <hyperlink ref="V356" r:id="rId531" display="https://pbs.twimg.com/ext_tw_video_thumb/1096816673619886081/pu/img/7ryhQ5JkMTeqeBbZ.jpg"/>
    <hyperlink ref="V357" r:id="rId532" display="http://pbs.twimg.com/profile_images/1045829157895032832/81sAQuJj_normal.jpg"/>
    <hyperlink ref="V358" r:id="rId533" display="http://pbs.twimg.com/profile_images/730052553707245569/ZoIUcRdN_normal.jpg"/>
    <hyperlink ref="V359" r:id="rId534" display="http://pbs.twimg.com/profile_images/730052553707245569/ZoIUcRdN_normal.jpg"/>
    <hyperlink ref="V360" r:id="rId535" display="http://pbs.twimg.com/profile_images/975019042795806720/xV7KSyPF_normal.jpg"/>
    <hyperlink ref="V361" r:id="rId536" display="http://pbs.twimg.com/profile_images/422934998560550912/0fAACReU_normal.jpeg"/>
    <hyperlink ref="V362" r:id="rId537" display="http://pbs.twimg.com/profile_images/1031556419244322816/UueZnc9W_normal.jpg"/>
    <hyperlink ref="V363" r:id="rId538" display="http://pbs.twimg.com/profile_images/1083888841612701696/zHwyj3w3_normal.jpg"/>
    <hyperlink ref="V364" r:id="rId539" display="http://pbs.twimg.com/profile_images/1083888841612701696/zHwyj3w3_normal.jpg"/>
    <hyperlink ref="V365" r:id="rId540" display="http://pbs.twimg.com/profile_images/434112778802970624/1kbRDyW4_normal.jpeg"/>
    <hyperlink ref="V366" r:id="rId541" display="https://pbs.twimg.com/media/Dy4IiFkX0AMMbxj.jpg"/>
    <hyperlink ref="V367" r:id="rId542" display="https://pbs.twimg.com/media/Dy4QsJbWsAAp1YP.jpg"/>
    <hyperlink ref="V368" r:id="rId543" display="https://pbs.twimg.com/media/DzHBTt9WwAAKIAB.jpg"/>
    <hyperlink ref="V369" r:id="rId544" display="https://pbs.twimg.com/media/DzMEGm3X4AAaPcC.jpg"/>
    <hyperlink ref="V370" r:id="rId545" display="https://pbs.twimg.com/media/DzG2mEZWkAA5PJe.jpg"/>
    <hyperlink ref="V371" r:id="rId546" display="https://pbs.twimg.com/media/DzPcUAqXgAYf_pp.jpg"/>
    <hyperlink ref="V372" r:id="rId547" display="https://pbs.twimg.com/media/DzTisEHWoAk9X7a.jpg"/>
    <hyperlink ref="V373" r:id="rId548" display="https://pbs.twimg.com/media/Dyyn316WkAAXM9E.jpg"/>
    <hyperlink ref="V374" r:id="rId549" display="https://pbs.twimg.com/media/Dy9Vl8PWoAA1Cu-.jpg"/>
    <hyperlink ref="V375" r:id="rId550" display="https://pbs.twimg.com/media/DzDsJQWX4AEgf_0.jpg"/>
    <hyperlink ref="V376" r:id="rId551" display="https://pbs.twimg.com/media/DzZ0anPXcAADupq.jpg"/>
    <hyperlink ref="V377" r:id="rId552" display="https://pbs.twimg.com/media/DzhJBVmX0AAPIiU.jpg"/>
    <hyperlink ref="V378" r:id="rId553" display="https://pbs.twimg.com/media/DzpOhexWwAcEi84.jpg"/>
    <hyperlink ref="V379" r:id="rId554" display="https://pbs.twimg.com/media/DyrFdrLX4AE4YXN.jpg"/>
    <hyperlink ref="V380" r:id="rId555" display="https://pbs.twimg.com/media/Dyyn316WkAAXM9E.jpg"/>
    <hyperlink ref="V381" r:id="rId556" display="https://pbs.twimg.com/media/Dy9Vl8PWoAA1Cu-.jpg"/>
    <hyperlink ref="V382" r:id="rId557" display="https://pbs.twimg.com/media/DzG2mEZWkAA5PJe.jpg"/>
    <hyperlink ref="V383" r:id="rId558" display="https://pbs.twimg.com/media/DzMEGm3X4AAaPcC.jpg"/>
    <hyperlink ref="V384" r:id="rId559" display="https://pbs.twimg.com/media/DzPcUAqXgAYf_pp.jpg"/>
    <hyperlink ref="V385" r:id="rId560" display="https://pbs.twimg.com/media/Dzg9MtxXQAETB_k.jpg"/>
    <hyperlink ref="V386" r:id="rId561" display="https://pbs.twimg.com/media/DzhJBVmX0AAPIiU.jpg"/>
    <hyperlink ref="V387" r:id="rId562" display="https://pbs.twimg.com/media/DzhaiwbX4AE5ybH.jpg"/>
    <hyperlink ref="V388" r:id="rId563" display="https://pbs.twimg.com/media/DzpOhexWwAcEi84.jpg"/>
    <hyperlink ref="V389" r:id="rId564" display="https://pbs.twimg.com/media/Dyv_kMYXgAU_LVS.jpg"/>
    <hyperlink ref="V390" r:id="rId565" display="http://pbs.twimg.com/profile_images/794187300439728128/Q-zBc7pB_normal.jpg"/>
    <hyperlink ref="V391" r:id="rId566" display="https://pbs.twimg.com/media/Dy0jmV9XQAAsDqE.jpg"/>
    <hyperlink ref="V392" r:id="rId567" display="https://pbs.twimg.com/media/Dy66Gu6W0AItAQ6.jpg"/>
    <hyperlink ref="V393" r:id="rId568" display="https://pbs.twimg.com/media/Dy7EUnmX0AIaO0y.jpg"/>
    <hyperlink ref="V394" r:id="rId569" display="https://pbs.twimg.com/media/Dy9X4THXgAAc8EV.jpg"/>
    <hyperlink ref="V395" r:id="rId570" display="https://pbs.twimg.com/media/DzCsdb-W0AUAVdy.jpg"/>
    <hyperlink ref="V396" r:id="rId571" display="http://pbs.twimg.com/profile_images/794187300439728128/Q-zBc7pB_normal.jpg"/>
    <hyperlink ref="V397" r:id="rId572" display="https://pbs.twimg.com/media/DzIBaxdW0AEijsH.jpg"/>
    <hyperlink ref="V398" r:id="rId573" display="https://pbs.twimg.com/media/DzJC7n9WsAI0rKO.jpg"/>
    <hyperlink ref="V399" r:id="rId574" display="https://pbs.twimg.com/media/DzNYkG7XgAApBeF.jpg"/>
    <hyperlink ref="V400" r:id="rId575" display="https://pbs.twimg.com/media/DzTVwJuXQAEFMew.jpg"/>
    <hyperlink ref="V401" r:id="rId576" display="https://pbs.twimg.com/media/DzTgaJbW0AEkq1j.jpg"/>
    <hyperlink ref="V402" r:id="rId577" display="https://pbs.twimg.com/media/DzXWnvUWwAUTxsT.jpg"/>
    <hyperlink ref="V403" r:id="rId578" display="http://pbs.twimg.com/profile_images/1052621169638166528/KFcTcWcn_normal.jpg"/>
    <hyperlink ref="V404" r:id="rId579" display="http://pbs.twimg.com/profile_images/1062791682859716608/iQunz5If_normal.jpg"/>
    <hyperlink ref="V405" r:id="rId580" display="http://pbs.twimg.com/profile_images/1085053671711346688/_p_R6_C7_normal.jpg"/>
    <hyperlink ref="V406" r:id="rId581" display="http://pbs.twimg.com/profile_images/1085053671711346688/_p_R6_C7_normal.jpg"/>
    <hyperlink ref="V407" r:id="rId582" display="http://pbs.twimg.com/profile_images/1085053671711346688/_p_R6_C7_normal.jpg"/>
    <hyperlink ref="V408" r:id="rId583" display="http://pbs.twimg.com/profile_images/1085053671711346688/_p_R6_C7_normal.jpg"/>
    <hyperlink ref="V409" r:id="rId584" display="https://pbs.twimg.com/media/DzNvTD8UYAEl7r-.jpg"/>
    <hyperlink ref="V410" r:id="rId585" display="http://pbs.twimg.com/profile_images/266815071/S1030105_normal.JPG"/>
    <hyperlink ref="V411" r:id="rId586" display="https://pbs.twimg.com/media/DzUK1BDWoAAQ_ge.jpg"/>
    <hyperlink ref="V412" r:id="rId587" display="https://pbs.twimg.com/media/DzjRKybXQAEW_t3.jpg"/>
    <hyperlink ref="V413" r:id="rId588" display="http://pbs.twimg.com/profile_images/266815071/S1030105_normal.JPG"/>
    <hyperlink ref="V414" r:id="rId589" display="http://pbs.twimg.com/profile_images/266815071/S1030105_normal.JPG"/>
    <hyperlink ref="V415" r:id="rId590" display="https://pbs.twimg.com/media/DzdOnBLVAAAteVP.png"/>
    <hyperlink ref="V416" r:id="rId591" display="http://pbs.twimg.com/profile_images/917987072186769409/VqrDPH9w_normal.jpg"/>
    <hyperlink ref="V417" r:id="rId592" display="http://pbs.twimg.com/profile_images/884672543780519937/V1A9oV4E_normal.jpg"/>
    <hyperlink ref="V418" r:id="rId593" display="https://pbs.twimg.com/tweet_video_thumb/DzTW5aHWoAU2nlW.jpg"/>
    <hyperlink ref="V419" r:id="rId594" display="https://pbs.twimg.com/media/DzUG-FPV4AA49Ga.png"/>
    <hyperlink ref="V420" r:id="rId595" display="https://pbs.twimg.com/media/DzfshyKWsAEclQU.jpg"/>
    <hyperlink ref="V421" r:id="rId596" display="http://pbs.twimg.com/profile_images/917987072186769409/VqrDPH9w_normal.jpg"/>
    <hyperlink ref="X3" r:id="rId597" display="https://twitter.com/#!/ryanphaygood/status/1090980110151364608"/>
    <hyperlink ref="X4" r:id="rId598" display="https://twitter.com/#!/vmugtr/status/1092737548009553920"/>
    <hyperlink ref="X5" r:id="rId599" display="https://twitter.com/#!/nj_isj/status/1092774306390704130"/>
    <hyperlink ref="X6" r:id="rId600" display="https://twitter.com/#!/learnerchris/status/1092777884035489792"/>
    <hyperlink ref="X7" r:id="rId601" display="https://twitter.com/#!/learnerchris/status/1092777884035489792"/>
    <hyperlink ref="X8" r:id="rId602" display="https://twitter.com/#!/bucyfortexas/status/1092780153195950080"/>
    <hyperlink ref="X9" r:id="rId603" display="https://twitter.com/#!/bucyfortexas/status/1092780153195950080"/>
    <hyperlink ref="X10" r:id="rId604" display="https://twitter.com/#!/cernovich/status/1092902492231385088"/>
    <hyperlink ref="X11" r:id="rId605" display="https://twitter.com/#!/investinglegend/status/1092902848625557505"/>
    <hyperlink ref="X12" r:id="rId606" display="https://twitter.com/#!/_yvonneburton/status/1092903335223533568"/>
    <hyperlink ref="X13" r:id="rId607" display="https://twitter.com/#!/mvkevinb/status/1092903574940643343"/>
    <hyperlink ref="X14" r:id="rId608" display="https://twitter.com/#!/robpalatchi/status/1092905397827055617"/>
    <hyperlink ref="X15" r:id="rId609" display="https://twitter.com/#!/snowblasting/status/1092907119475486720"/>
    <hyperlink ref="X16" r:id="rId610" display="https://twitter.com/#!/blackkingkeland/status/1092909282750808065"/>
    <hyperlink ref="X17" r:id="rId611" display="https://twitter.com/#!/melissa04398727/status/1092919912060731397"/>
    <hyperlink ref="X18" r:id="rId612" display="https://twitter.com/#!/elina_libertad/status/1092923542113603584"/>
    <hyperlink ref="X19" r:id="rId613" display="https://twitter.com/#!/jdollar13/status/1092925154752188416"/>
    <hyperlink ref="X20" r:id="rId614" display="https://twitter.com/#!/exrates_me/status/1092914020896522241"/>
    <hyperlink ref="X21" r:id="rId615" display="https://twitter.com/#!/carlos69861930/status/1092925327431606273"/>
    <hyperlink ref="X22" r:id="rId616" display="https://twitter.com/#!/mikepostman/status/1092936166133907457"/>
    <hyperlink ref="X23" r:id="rId617" display="https://twitter.com/#!/maleng_art/status/1092997682551898113"/>
    <hyperlink ref="X24" r:id="rId618" display="https://twitter.com/#!/maleng_art/status/1093336965888368640"/>
    <hyperlink ref="X25" r:id="rId619" display="https://twitter.com/#!/chipzoller/status/1093337906004004864"/>
    <hyperlink ref="X26" r:id="rId620" display="https://twitter.com/#!/chipzoller/status/1092804091514896384"/>
    <hyperlink ref="X27" r:id="rId621" display="https://twitter.com/#!/scottyandtony/status/1093437373482971137"/>
    <hyperlink ref="X28" r:id="rId622" display="https://twitter.com/#!/all100senators/status/1093509674949902337"/>
    <hyperlink ref="X29" r:id="rId623" display="https://twitter.com/#!/savagebeauty747/status/1093509786866462722"/>
    <hyperlink ref="X30" r:id="rId624" display="https://twitter.com/#!/taritac/status/1093509925270155266"/>
    <hyperlink ref="X31" r:id="rId625" display="https://twitter.com/#!/sfru/status/1093510480507949063"/>
    <hyperlink ref="X32" r:id="rId626" display="https://twitter.com/#!/bridgetobrien06/status/1093510970394247168"/>
    <hyperlink ref="X33" r:id="rId627" display="https://twitter.com/#!/beverly44889890/status/1093511651456966656"/>
    <hyperlink ref="X34" r:id="rId628" display="https://twitter.com/#!/ejlevy/status/1093511696155439110"/>
    <hyperlink ref="X35" r:id="rId629" display="https://twitter.com/#!/blubuttafly16/status/1093511869413900289"/>
    <hyperlink ref="X36" r:id="rId630" display="https://twitter.com/#!/pegpendrak/status/1093512330787409920"/>
    <hyperlink ref="X37" r:id="rId631" display="https://twitter.com/#!/amandahd1212/status/1093512479399911425"/>
    <hyperlink ref="X38" r:id="rId632" display="https://twitter.com/#!/public_citizen/status/1093512529584766976"/>
    <hyperlink ref="X39" r:id="rId633" display="https://twitter.com/#!/lgsmom/status/1093512639399874560"/>
    <hyperlink ref="X40" r:id="rId634" display="https://twitter.com/#!/canni2canning/status/1093512750179991552"/>
    <hyperlink ref="X41" r:id="rId635" display="https://twitter.com/#!/cotey_mary/status/1093512787970744320"/>
    <hyperlink ref="X42" r:id="rId636" display="https://twitter.com/#!/julienguessan/status/1093512847676588033"/>
    <hyperlink ref="X43" r:id="rId637" display="https://twitter.com/#!/trajangregory/status/1093513115512098816"/>
    <hyperlink ref="X44" r:id="rId638" display="https://twitter.com/#!/dennis_vdo/status/1093513369850728448"/>
    <hyperlink ref="X45" r:id="rId639" display="https://twitter.com/#!/suptmoran/status/1093513398137077767"/>
    <hyperlink ref="X46" r:id="rId640" display="https://twitter.com/#!/cyn7507/status/1093513929035317250"/>
    <hyperlink ref="X47" r:id="rId641" display="https://twitter.com/#!/jjmccabe2/status/1093514250138603520"/>
    <hyperlink ref="X48" r:id="rId642" display="https://twitter.com/#!/josephdoke23/status/1093514348251758592"/>
    <hyperlink ref="X49" r:id="rId643" display="https://twitter.com/#!/merryghouled/status/1093514429558329346"/>
    <hyperlink ref="X50" r:id="rId644" display="https://twitter.com/#!/pat_scharmberg/status/1093514986788401152"/>
    <hyperlink ref="X51" r:id="rId645" display="https://twitter.com/#!/tcbcc/status/1093515048050479104"/>
    <hyperlink ref="X52" r:id="rId646" display="https://twitter.com/#!/mare_se/status/1093515747098353666"/>
    <hyperlink ref="X53" r:id="rId647" display="https://twitter.com/#!/phillip92321/status/1093516080872652800"/>
    <hyperlink ref="X54" r:id="rId648" display="https://twitter.com/#!/tassajarard/status/1093516293238513664"/>
    <hyperlink ref="X55" r:id="rId649" display="https://twitter.com/#!/thnkbyndhdlnes/status/1093516769891737600"/>
    <hyperlink ref="X56" r:id="rId650" display="https://twitter.com/#!/rhannum82513/status/1093516797381406723"/>
    <hyperlink ref="X57" r:id="rId651" display="https://twitter.com/#!/pamunplugged/status/1093517388535005185"/>
    <hyperlink ref="X58" r:id="rId652" display="https://twitter.com/#!/harmonyis1/status/1093519206572744706"/>
    <hyperlink ref="X59" r:id="rId653" display="https://twitter.com/#!/patp415/status/1093519410751401986"/>
    <hyperlink ref="X60" r:id="rId654" display="https://twitter.com/#!/ladolcevitaone/status/1093519997903659009"/>
    <hyperlink ref="X61" r:id="rId655" display="https://twitter.com/#!/kevinjbrauer/status/1093520017797214218"/>
    <hyperlink ref="X62" r:id="rId656" display="https://twitter.com/#!/sunstatement/status/1093523507588354048"/>
    <hyperlink ref="X63" r:id="rId657" display="https://twitter.com/#!/musicaddictsdc/status/1093528917372227590"/>
    <hyperlink ref="X64" r:id="rId658" display="https://twitter.com/#!/seattleid/status/1093529356981288960"/>
    <hyperlink ref="X65" r:id="rId659" display="https://twitter.com/#!/iacolaura15/status/1093530028061704192"/>
    <hyperlink ref="X66" r:id="rId660" display="https://twitter.com/#!/barbaraevers380/status/1093530654615134208"/>
    <hyperlink ref="X67" r:id="rId661" display="https://twitter.com/#!/peteach65/status/1093533669678034944"/>
    <hyperlink ref="X68" r:id="rId662" display="https://twitter.com/#!/cdub67/status/1093534469653479426"/>
    <hyperlink ref="X69" r:id="rId663" display="https://twitter.com/#!/nicogillespie/status/1093539592131805185"/>
    <hyperlink ref="X70" r:id="rId664" display="https://twitter.com/#!/ericevenson/status/1093543144564670464"/>
    <hyperlink ref="X71" r:id="rId665" display="https://twitter.com/#!/moorecharlea/status/1093546657889701889"/>
    <hyperlink ref="X72" r:id="rId666" display="https://twitter.com/#!/randpatrick/status/1093549039835119617"/>
    <hyperlink ref="X73" r:id="rId667" display="https://twitter.com/#!/suebreen6/status/1093550731783798785"/>
    <hyperlink ref="X74" r:id="rId668" display="https://twitter.com/#!/horseandcowgirl/status/1093557226990534656"/>
    <hyperlink ref="X75" r:id="rId669" display="https://twitter.com/#!/awmsdreams/status/1093556453246468097"/>
    <hyperlink ref="X76" r:id="rId670" display="https://twitter.com/#!/mannyotiko/status/1093558569742553088"/>
    <hyperlink ref="X77" r:id="rId671" display="https://twitter.com/#!/mannyotiko/status/1093558569742553088"/>
    <hyperlink ref="X78" r:id="rId672" display="https://twitter.com/#!/frankalmarro/status/1093559774678056963"/>
    <hyperlink ref="X79" r:id="rId673" display="https://twitter.com/#!/uvmrider1976/status/1093564487372816384"/>
    <hyperlink ref="X80" r:id="rId674" display="https://twitter.com/#!/terryho63967129/status/1093568914821394434"/>
    <hyperlink ref="X81" r:id="rId675" display="https://twitter.com/#!/vickijo54203063/status/1093569118907691008"/>
    <hyperlink ref="X82" r:id="rId676" display="https://twitter.com/#!/sam_perrin/status/1093556311390867463"/>
    <hyperlink ref="X83" r:id="rId677" display="https://twitter.com/#!/xtravirt/status/1093570814828531712"/>
    <hyperlink ref="X84" r:id="rId678" display="https://twitter.com/#!/cardhodess/status/1093573192164216832"/>
    <hyperlink ref="X85" r:id="rId679" display="https://twitter.com/#!/brianmcnerney1/status/1093593182615584768"/>
    <hyperlink ref="X86" r:id="rId680" display="https://twitter.com/#!/grracy/status/1093595770157035520"/>
    <hyperlink ref="X87" r:id="rId681" display="https://twitter.com/#!/grracy/status/1093595770157035520"/>
    <hyperlink ref="X88" r:id="rId682" display="https://twitter.com/#!/alanprkns/status/1093596133656592385"/>
    <hyperlink ref="X89" r:id="rId683" display="https://twitter.com/#!/loves3corgis/status/1093599293854937090"/>
    <hyperlink ref="X90" r:id="rId684" display="https://twitter.com/#!/pammackenzie/status/1093600041393160193"/>
    <hyperlink ref="X91" r:id="rId685" display="https://twitter.com/#!/_physicsfan/status/1093600146212995073"/>
    <hyperlink ref="X92" r:id="rId686" display="https://twitter.com/#!/walterkorfmach1/status/1093603095970484224"/>
    <hyperlink ref="X93" r:id="rId687" display="https://twitter.com/#!/sivasankargnv/status/1093604758810697730"/>
    <hyperlink ref="X94" r:id="rId688" display="https://twitter.com/#!/sivasankargnv/status/1093604758810697730"/>
    <hyperlink ref="X95" r:id="rId689" display="https://twitter.com/#!/sivasankargnv/status/1093604758810697730"/>
    <hyperlink ref="X96" r:id="rId690" display="https://twitter.com/#!/faithchatham/status/1093609701181480960"/>
    <hyperlink ref="X97" r:id="rId691" display="https://twitter.com/#!/markhkruger/status/1093615091981799424"/>
    <hyperlink ref="X98" r:id="rId692" display="https://twitter.com/#!/dorothystella7/status/1093620062626430977"/>
    <hyperlink ref="X99" r:id="rId693" display="https://twitter.com/#!/whosyrhoosier/status/1093621945466146816"/>
    <hyperlink ref="X100" r:id="rId694" display="https://twitter.com/#!/judy_ackerman/status/1093622742639878144"/>
    <hyperlink ref="X101" r:id="rId695" display="https://twitter.com/#!/gatalbot/status/1093623712107118592"/>
    <hyperlink ref="X102" r:id="rId696" display="https://twitter.com/#!/charlene_gowen/status/1093631380402171912"/>
    <hyperlink ref="X103" r:id="rId697" display="https://twitter.com/#!/jonwsteiner/status/1093640608441401344"/>
    <hyperlink ref="X104" r:id="rId698" display="https://twitter.com/#!/embarassedvoter/status/1093644772487524352"/>
    <hyperlink ref="X105" r:id="rId699" display="https://twitter.com/#!/dinesh_pdtr/status/1093665705164185602"/>
    <hyperlink ref="X106" r:id="rId700" display="https://twitter.com/#!/bolbolegypt/status/1093751680552849408"/>
    <hyperlink ref="X107" r:id="rId701" display="https://twitter.com/#!/quest4pixels/status/1093446179583606789"/>
    <hyperlink ref="X108" r:id="rId702" display="https://twitter.com/#!/quest4pixels/status/1093646043269390336"/>
    <hyperlink ref="X109" r:id="rId703" display="https://twitter.com/#!/quest4pixels/status/1093800289268916225"/>
    <hyperlink ref="X110" r:id="rId704" display="https://twitter.com/#!/yu_kitajo/status/1093748752408432640"/>
    <hyperlink ref="X111" r:id="rId705" display="https://twitter.com/#!/kz88dx/status/1093818663579185152"/>
    <hyperlink ref="X112" r:id="rId706" display="https://twitter.com/#!/sc_vnextgen/status/1093233550718062595"/>
    <hyperlink ref="X113" r:id="rId707" display="https://twitter.com/#!/mikael8313/status/1093579422664400896"/>
    <hyperlink ref="X114" r:id="rId708" display="https://twitter.com/#!/mikael8313/status/1093839464655405057"/>
    <hyperlink ref="X115" r:id="rId709" display="https://twitter.com/#!/vrauk/status/1093845671608754178"/>
    <hyperlink ref="X116" r:id="rId710" display="https://twitter.com/#!/vaficionado/status/1093877521353830400"/>
    <hyperlink ref="X117" r:id="rId711" display="https://twitter.com/#!/thecyanpost/status/1093942804009574400"/>
    <hyperlink ref="X118" r:id="rId712" display="https://twitter.com/#!/notcomey/status/1093942811534098434"/>
    <hyperlink ref="X119" r:id="rId713" display="https://twitter.com/#!/afterpartiesorg/status/1093944617727213568"/>
    <hyperlink ref="X120" r:id="rId714" display="https://twitter.com/#!/rainmaki/status/1093962665490370560"/>
    <hyperlink ref="X121" r:id="rId715" display="https://twitter.com/#!/burrusclaire/status/1093967624474689541"/>
    <hyperlink ref="X122" r:id="rId716" display="https://twitter.com/#!/timothymichalak/status/1093978214676992005"/>
    <hyperlink ref="X123" r:id="rId717" display="https://twitter.com/#!/fbafy/status/1094157183107903488"/>
    <hyperlink ref="X124" r:id="rId718" display="https://twitter.com/#!/upperphi/status/1094212668968353799"/>
    <hyperlink ref="X125" r:id="rId719" display="https://twitter.com/#!/kakhassan/status/1094248133897437184"/>
    <hyperlink ref="X126" r:id="rId720" display="https://twitter.com/#!/thepresidar/status/1094260605085798400"/>
    <hyperlink ref="X127" r:id="rId721" display="https://twitter.com/#!/ashfaque_s84/status/1094283598532734978"/>
    <hyperlink ref="X128" r:id="rId722" display="https://twitter.com/#!/cynthialfrybarg/status/1094307006058393600"/>
    <hyperlink ref="X129" r:id="rId723" display="https://twitter.com/#!/cynthialfrybarg/status/1094307006058393600"/>
    <hyperlink ref="X130" r:id="rId724" display="https://twitter.com/#!/cynthialfrybarg/status/1094307006058393600"/>
    <hyperlink ref="X131" r:id="rId725" display="https://twitter.com/#!/zzaprejunior/status/1094367768462397441"/>
    <hyperlink ref="X132" r:id="rId726" display="https://twitter.com/#!/drfrances/status/1094379084749160448"/>
    <hyperlink ref="X133" r:id="rId727" display="https://twitter.com/#!/meteoviolence/status/1094381768688484354"/>
    <hyperlink ref="X134" r:id="rId728" display="https://twitter.com/#!/alisonbuckley/status/1094399900010242048"/>
    <hyperlink ref="X135" r:id="rId729" display="https://twitter.com/#!/venomredasia/status/1094442333863522304"/>
    <hyperlink ref="X136" r:id="rId730" display="https://twitter.com/#!/justderppp/status/1094442522288373766"/>
    <hyperlink ref="X137" r:id="rId731" display="https://twitter.com/#!/mrbeen01/status/1094484986206527490"/>
    <hyperlink ref="X138" r:id="rId732" display="https://twitter.com/#!/fairvote/status/1093941701733990400"/>
    <hyperlink ref="X139" r:id="rId733" display="https://twitter.com/#!/u3y4bde/status/1094795734581501952"/>
    <hyperlink ref="X140" r:id="rId734" display="https://twitter.com/#!/senatorleahy/status/1093509637566066689"/>
    <hyperlink ref="X141" r:id="rId735" display="https://twitter.com/#!/bob_outdoor/status/1094802491013619713"/>
    <hyperlink ref="X142" r:id="rId736" display="https://twitter.com/#!/stmusil/status/1094734201780359169"/>
    <hyperlink ref="X143" r:id="rId737" display="https://twitter.com/#!/stmusil/status/1094862173900222464"/>
    <hyperlink ref="X144" r:id="rId738" display="https://twitter.com/#!/bgronas/status/1093838056996720642"/>
    <hyperlink ref="X145" r:id="rId739" display="https://twitter.com/#!/zztony/status/1094995283929378818"/>
    <hyperlink ref="X146" r:id="rId740" display="https://twitter.com/#!/bipulsinha/status/1095344693179645952"/>
    <hyperlink ref="X147" r:id="rId741" display="https://twitter.com/#!/bipulsinha/status/1095344693179645952"/>
    <hyperlink ref="X148" r:id="rId742" display="https://twitter.com/#!/bluemedora/status/1095376008159551488"/>
    <hyperlink ref="X149" r:id="rId743" display="https://twitter.com/#!/bluemedora/status/1095376008159551488"/>
    <hyperlink ref="X150" r:id="rId744" display="https://twitter.com/#!/jasontolu/status/1095378602869153792"/>
    <hyperlink ref="X151" r:id="rId745" display="https://twitter.com/#!/billhegeman/status/1095390882709336064"/>
    <hyperlink ref="X152" r:id="rId746" display="https://twitter.com/#!/billhegeman/status/1095390882709336064"/>
    <hyperlink ref="X153" r:id="rId747" display="https://twitter.com/#!/tamihalcomb/status/1095391212549206016"/>
    <hyperlink ref="X154" r:id="rId748" display="https://twitter.com/#!/alxjalmeida/status/1095393491335688194"/>
    <hyperlink ref="X155" r:id="rId749" display="https://twitter.com/#!/longfellowjean/status/1095393787029979136"/>
    <hyperlink ref="X156" r:id="rId750" display="https://twitter.com/#!/eledyard/status/1095393829723799552"/>
    <hyperlink ref="X157" r:id="rId751" display="https://twitter.com/#!/ssteidle6/status/1095393949668143104"/>
    <hyperlink ref="X158" r:id="rId752" display="https://twitter.com/#!/katceccotti/status/1095394039451582464"/>
    <hyperlink ref="X159" r:id="rId753" display="https://twitter.com/#!/dardyer/status/1095394086348091392"/>
    <hyperlink ref="X160" r:id="rId754" display="https://twitter.com/#!/sexygirl798/status/1095394739501916162"/>
    <hyperlink ref="X161" r:id="rId755" display="https://twitter.com/#!/rteest42/status/1095395164221259776"/>
    <hyperlink ref="X162" r:id="rId756" display="https://twitter.com/#!/tinamorphis/status/1095395694561644544"/>
    <hyperlink ref="X163" r:id="rId757" display="https://twitter.com/#!/black_cat46/status/1095396024158425090"/>
    <hyperlink ref="X164" r:id="rId758" display="https://twitter.com/#!/therealbigdiehl/status/1095396218576879616"/>
    <hyperlink ref="X165" r:id="rId759" display="https://twitter.com/#!/morganarae/status/1095396261463699456"/>
    <hyperlink ref="X166" r:id="rId760" display="https://twitter.com/#!/jets21027/status/1095396429634461698"/>
    <hyperlink ref="X167" r:id="rId761" display="https://twitter.com/#!/katestewartacts/status/1095396923765272576"/>
    <hyperlink ref="X168" r:id="rId762" display="https://twitter.com/#!/seajay603/status/1095398027374792707"/>
    <hyperlink ref="X169" r:id="rId763" display="https://twitter.com/#!/emilyiwan/status/1095398779979587584"/>
    <hyperlink ref="X170" r:id="rId764" display="https://twitter.com/#!/emilyiwan/status/1095398779979587584"/>
    <hyperlink ref="X171" r:id="rId765" display="https://twitter.com/#!/scorpionqueentx/status/1095399292557238272"/>
    <hyperlink ref="X172" r:id="rId766" display="https://twitter.com/#!/sandysnoble63/status/1095399635286401026"/>
    <hyperlink ref="X173" r:id="rId767" display="https://twitter.com/#!/freeandclear1/status/1095401447527567360"/>
    <hyperlink ref="X174" r:id="rId768" display="https://twitter.com/#!/mbmarbon/status/1095402067093524480"/>
    <hyperlink ref="X175" r:id="rId769" display="https://twitter.com/#!/ememwilson123/status/1095402541498724358"/>
    <hyperlink ref="X176" r:id="rId770" display="https://twitter.com/#!/markwwilsonmd/status/1095405138133639169"/>
    <hyperlink ref="X177" r:id="rId771" display="https://twitter.com/#!/melanielybarger/status/1095405191015337989"/>
    <hyperlink ref="X178" r:id="rId772" display="https://twitter.com/#!/nestedhome/status/1095406977239445505"/>
    <hyperlink ref="X179" r:id="rId773" display="https://twitter.com/#!/greyspacecadet/status/1095407128905506816"/>
    <hyperlink ref="X180" r:id="rId774" display="https://twitter.com/#!/bessie_kate/status/1095411002571743233"/>
    <hyperlink ref="X181" r:id="rId775" display="https://twitter.com/#!/mricodad/status/1095421087893123075"/>
    <hyperlink ref="X182" r:id="rId776" display="https://twitter.com/#!/paulacobia/status/1095421762219753478"/>
    <hyperlink ref="X183" r:id="rId777" display="https://twitter.com/#!/mosesdiditbest/status/1095426650106400768"/>
    <hyperlink ref="X184" r:id="rId778" display="https://twitter.com/#!/drbbaz/status/1095433163650682880"/>
    <hyperlink ref="X185" r:id="rId779" display="https://twitter.com/#!/kimberley_yurk/status/1095435427408941057"/>
    <hyperlink ref="X186" r:id="rId780" display="https://twitter.com/#!/sherrysmolders/status/1095443774384173056"/>
    <hyperlink ref="X187" r:id="rId781" display="https://twitter.com/#!/seller11/status/1095447594644488194"/>
    <hyperlink ref="X188" r:id="rId782" display="https://twitter.com/#!/gordymitchell/status/1095448090402729985"/>
    <hyperlink ref="X189" r:id="rId783" display="https://twitter.com/#!/ahheffron/status/1095458815888314370"/>
    <hyperlink ref="X190" r:id="rId784" display="https://twitter.com/#!/vrealizeops/status/1095367009729163264"/>
    <hyperlink ref="X191" r:id="rId785" display="https://twitter.com/#!/simon2all/status/1095461692111081472"/>
    <hyperlink ref="X192" r:id="rId786" display="https://twitter.com/#!/sivasankargnv/status/1093604758810697730"/>
    <hyperlink ref="X193" r:id="rId787" display="https://twitter.com/#!/vrealizeops/status/1093690893062885376"/>
    <hyperlink ref="X194" r:id="rId788" display="https://twitter.com/#!/simon2all/status/1095461692111081472"/>
    <hyperlink ref="X195" r:id="rId789" display="https://twitter.com/#!/vabvox/status/1095393560717918209"/>
    <hyperlink ref="X196" r:id="rId790" display="https://twitter.com/#!/drennonkay/status/1095483655709962241"/>
    <hyperlink ref="X197" r:id="rId791" display="https://twitter.com/#!/tatiannemotab/status/1095514834752409600"/>
    <hyperlink ref="X198" r:id="rId792" display="https://twitter.com/#!/pathak_anay/status/1095527317193973760"/>
    <hyperlink ref="X199" r:id="rId793" display="https://twitter.com/#!/pathak_anay/status/1095527317193973760"/>
    <hyperlink ref="X200" r:id="rId794" display="https://twitter.com/#!/pathak_anay/status/1095637774756122624"/>
    <hyperlink ref="X201" r:id="rId795" display="https://twitter.com/#!/daveboxum/status/1095704149256228866"/>
    <hyperlink ref="X202" r:id="rId796" display="https://twitter.com/#!/dakotacountymn/status/1095705905889492993"/>
    <hyperlink ref="X203" r:id="rId797" display="https://twitter.com/#!/cityofighmn/status/1095725468546990080"/>
    <hyperlink ref="X204" r:id="rId798" display="https://twitter.com/#!/cityofighmn/status/1095725491393359878"/>
    <hyperlink ref="X205" r:id="rId799" display="https://twitter.com/#!/cityofighmn/status/1095725855156912128"/>
    <hyperlink ref="X206" r:id="rId800" display="https://twitter.com/#!/craigotto2/status/1095737325588344832"/>
    <hyperlink ref="X207" r:id="rId801" display="https://twitter.com/#!/craigotto2/status/1095737325588344832"/>
    <hyperlink ref="X208" r:id="rId802" display="https://twitter.com/#!/nickjcturner/status/1095741215910309890"/>
    <hyperlink ref="X209" r:id="rId803" display="https://twitter.com/#!/nickjcturner/status/1095741215910309890"/>
    <hyperlink ref="X210" r:id="rId804" display="https://twitter.com/#!/imaycom11/status/1095749234387836930"/>
    <hyperlink ref="X211" r:id="rId805" display="https://twitter.com/#!/visresassn/status/1095758438552997893"/>
    <hyperlink ref="X212" r:id="rId806" display="https://twitter.com/#!/ericwolfson/status/368807208810606592"/>
    <hyperlink ref="X213" r:id="rId807" display="https://twitter.com/#!/a7160957/status/1095779886466162694"/>
    <hyperlink ref="X214" r:id="rId808" display="https://twitter.com/#!/zmilleson/status/1095781635478433792"/>
    <hyperlink ref="X215" r:id="rId809" display="https://twitter.com/#!/thinkaheadit/status/1095782784558346264"/>
    <hyperlink ref="X216" r:id="rId810" display="https://twitter.com/#!/walker_fran/status/1095792535367282688"/>
    <hyperlink ref="X217" r:id="rId811" display="https://twitter.com/#!/_davidteague/status/1095795257042710534"/>
    <hyperlink ref="X218" r:id="rId812" display="https://twitter.com/#!/omi_082/status/1095802050611425280"/>
    <hyperlink ref="X219" r:id="rId813" display="https://twitter.com/#!/acab2006/status/1095803188551262211"/>
    <hyperlink ref="X220" r:id="rId814" display="https://twitter.com/#!/frankschwaak/status/1095821040775766018"/>
    <hyperlink ref="X221" r:id="rId815" display="https://twitter.com/#!/eaganpolice/status/1095720760298090496"/>
    <hyperlink ref="X222" r:id="rId816" display="https://twitter.com/#!/jenniferpeery3/status/1095809551180259328"/>
    <hyperlink ref="X223" r:id="rId817" display="https://twitter.com/#!/eaganpolice/status/1095782223226253322"/>
    <hyperlink ref="X224" r:id="rId818" display="https://twitter.com/#!/chisagocountyso/status/1095751811334631426"/>
    <hyperlink ref="X225" r:id="rId819" display="https://twitter.com/#!/eaganpolice/status/1095702206593097735"/>
    <hyperlink ref="X226" r:id="rId820" display="https://twitter.com/#!/eaganpolice/status/1095727461919277057"/>
    <hyperlink ref="X227" r:id="rId821" display="https://twitter.com/#!/eaganpolice/status/1095740688317247495"/>
    <hyperlink ref="X228" r:id="rId822" display="https://twitter.com/#!/eaganpolice/status/1095750642780516352"/>
    <hyperlink ref="X229" r:id="rId823" display="https://twitter.com/#!/eaganpolice/status/1095770743705608192"/>
    <hyperlink ref="X230" r:id="rId824" display="https://twitter.com/#!/eaganpolice/status/1095794565167099905"/>
    <hyperlink ref="X231" r:id="rId825" display="https://twitter.com/#!/eaganpolice/status/1095801316960624646"/>
    <hyperlink ref="X232" r:id="rId826" display="https://twitter.com/#!/eaganpolice/status/1095827307569254401"/>
    <hyperlink ref="X233" r:id="rId827" display="https://twitter.com/#!/andyashby1/status/1095827825427402753"/>
    <hyperlink ref="X234" r:id="rId828" display="https://twitter.com/#!/cliffdepuy/status/1095404138689523712"/>
    <hyperlink ref="X235" r:id="rId829" display="https://twitter.com/#!/cliffdepuy/status/1095832933640810496"/>
    <hyperlink ref="X236" r:id="rId830" display="https://twitter.com/#!/orchestrateme/status/1095845133432565760"/>
    <hyperlink ref="X237" r:id="rId831" display="https://twitter.com/#!/orchestrateme/status/1095392212081405952"/>
    <hyperlink ref="X238" r:id="rId832" display="https://twitter.com/#!/annlee5050/status/1095852771578925056"/>
    <hyperlink ref="X239" r:id="rId833" display="https://twitter.com/#!/manuelm_it/status/1095862250911412225"/>
    <hyperlink ref="X240" r:id="rId834" display="https://twitter.com/#!/tsiefferman/status/1095922330524700674"/>
    <hyperlink ref="X241" r:id="rId835" display="https://twitter.com/#!/lnofzinger/status/1095953726949322753"/>
    <hyperlink ref="X242" r:id="rId836" display="https://twitter.com/#!/vinithmenon28/status/1095994260132937728"/>
    <hyperlink ref="X243" r:id="rId837" display="https://twitter.com/#!/mandivs/status/1094683816139153410"/>
    <hyperlink ref="X244" r:id="rId838" display="https://twitter.com/#!/mandivs/status/1094683816139153410"/>
    <hyperlink ref="X245" r:id="rId839" display="https://twitter.com/#!/mandivs/status/1096025157485907969"/>
    <hyperlink ref="X246" r:id="rId840" display="https://twitter.com/#!/vieuxlion3/status/1096028393936691205"/>
    <hyperlink ref="X247" r:id="rId841" display="https://twitter.com/#!/articsun1/status/1096045976555409410"/>
    <hyperlink ref="X248" r:id="rId842" display="https://twitter.com/#!/javanhamiltontv/status/1096046195267522560"/>
    <hyperlink ref="X249" r:id="rId843" display="https://twitter.com/#!/fiyadup/status/1096049769498046464"/>
    <hyperlink ref="X250" r:id="rId844" display="https://twitter.com/#!/fiyadup/status/1096049769498046464"/>
    <hyperlink ref="X251" r:id="rId845" display="https://twitter.com/#!/fiyadup/status/1096049769498046464"/>
    <hyperlink ref="X252" r:id="rId846" display="https://twitter.com/#!/fiyadup/status/1096049769498046464"/>
    <hyperlink ref="X253" r:id="rId847" display="https://twitter.com/#!/fiyadup/status/1096049769498046464"/>
    <hyperlink ref="X254" r:id="rId848" display="https://twitter.com/#!/lucius4justice/status/1096055278313836546"/>
    <hyperlink ref="X255" r:id="rId849" display="https://twitter.com/#!/lucius4justice/status/1096055278313836546"/>
    <hyperlink ref="X256" r:id="rId850" display="https://twitter.com/#!/johan_twit_82/status/1096061421320851456"/>
    <hyperlink ref="X257" r:id="rId851" display="https://twitter.com/#!/sovlabs/status/1096080248259731462"/>
    <hyperlink ref="X258" r:id="rId852" display="https://twitter.com/#!/lostmapletx/status/1096080500668678144"/>
    <hyperlink ref="X259" r:id="rId853" display="https://twitter.com/#!/lostmapletx/status/1096080500668678144"/>
    <hyperlink ref="X260" r:id="rId854" display="https://twitter.com/#!/camhaight/status/1096090212092993536"/>
    <hyperlink ref="X261" r:id="rId855" display="https://twitter.com/#!/vmwarecloudmgmt/status/1092939126842650624"/>
    <hyperlink ref="X262" r:id="rId856" display="https://twitter.com/#!/vmwarecloudmgmt/status/1096115679579627520"/>
    <hyperlink ref="X263" r:id="rId857" display="https://twitter.com/#!/vmwarecloudmgmt/status/1096115696050683904"/>
    <hyperlink ref="X264" r:id="rId858" display="https://twitter.com/#!/plooger/status/1096166728428650498"/>
    <hyperlink ref="X265" r:id="rId859" display="https://twitter.com/#!/taehwalee/status/1096170672642879489"/>
    <hyperlink ref="X266" r:id="rId860" display="https://twitter.com/#!/vivalavoices/status/1096192073672392705"/>
    <hyperlink ref="X267" r:id="rId861" display="https://twitter.com/#!/vivalavoices/status/1096192073672392705"/>
    <hyperlink ref="X268" r:id="rId862" display="https://twitter.com/#!/dechainelouv/status/1094030470394925056"/>
    <hyperlink ref="X269" r:id="rId863" display="https://twitter.com/#!/dechainelouv/status/1094641606039343105"/>
    <hyperlink ref="X270" r:id="rId864" display="https://twitter.com/#!/dechainelouv/status/1094641606039343105"/>
    <hyperlink ref="X271" r:id="rId865" display="https://twitter.com/#!/dechainelouv/status/1094966881763688448"/>
    <hyperlink ref="X272" r:id="rId866" display="https://twitter.com/#!/dechainelouv/status/1096192084523081730"/>
    <hyperlink ref="X273" r:id="rId867" display="https://twitter.com/#!/itsysrich/status/1096231831412920320"/>
    <hyperlink ref="X274" r:id="rId868" display="https://twitter.com/#!/fjhettinga/status/1096337893646364672"/>
    <hyperlink ref="X275" r:id="rId869" display="https://twitter.com/#!/vmbaggum/status/1096399850718015488"/>
    <hyperlink ref="X276" r:id="rId870" display="https://twitter.com/#!/ekrejci/status/1096006740531908613"/>
    <hyperlink ref="X277" r:id="rId871" display="https://twitter.com/#!/vmbaggum/status/1096399850718015488"/>
    <hyperlink ref="X278" r:id="rId872" display="https://twitter.com/#!/bdgolf1/status/1096452506496815105"/>
    <hyperlink ref="X279" r:id="rId873" display="https://twitter.com/#!/derrelldurrett/status/1096463670740103168"/>
    <hyperlink ref="X280" r:id="rId874" display="https://twitter.com/#!/lolosube/status/1096475271618879488"/>
    <hyperlink ref="X281" r:id="rId875" display="https://twitter.com/#!/rcu001/status/1096475648376401922"/>
    <hyperlink ref="X282" r:id="rId876" display="https://twitter.com/#!/rcu001/status/1096475648376401922"/>
    <hyperlink ref="X283" r:id="rId877" display="https://twitter.com/#!/josecavalheri/status/1096484924654321665"/>
    <hyperlink ref="X284" r:id="rId878" display="https://twitter.com/#!/cre8cre9/status/1096492897195773952"/>
    <hyperlink ref="X285" r:id="rId879" display="https://twitter.com/#!/osseopd/status/1096502727180500992"/>
    <hyperlink ref="X286" r:id="rId880" display="https://twitter.com/#!/osseopd/status/1096502727180500992"/>
    <hyperlink ref="X287" r:id="rId881" display="https://twitter.com/#!/osseopd/status/1096502727180500992"/>
    <hyperlink ref="X288" r:id="rId882" display="https://twitter.com/#!/ighpdmn/status/1095724565051949056"/>
    <hyperlink ref="X289" r:id="rId883" display="https://twitter.com/#!/ighpdmn/status/1095725328000081921"/>
    <hyperlink ref="X290" r:id="rId884" display="https://twitter.com/#!/ighpdmn/status/1095725810105925632"/>
    <hyperlink ref="X291" r:id="rId885" display="https://twitter.com/#!/ighpdmn/status/1095726307831369730"/>
    <hyperlink ref="X292" r:id="rId886" display="https://twitter.com/#!/ighpdmn/status/1095734986144206848"/>
    <hyperlink ref="X293" r:id="rId887" display="https://twitter.com/#!/ighpdmn/status/1095768472112513024"/>
    <hyperlink ref="X294" r:id="rId888" display="https://twitter.com/#!/ighpdmn/status/1095791966753828867"/>
    <hyperlink ref="X295" r:id="rId889" display="https://twitter.com/#!/ighpdmn/status/1095818261789323269"/>
    <hyperlink ref="X296" r:id="rId890" display="https://twitter.com/#!/osseopd/status/1096502727180500992"/>
    <hyperlink ref="X297" r:id="rId891" display="https://twitter.com/#!/osseopd/status/1096502727180500992"/>
    <hyperlink ref="X298" r:id="rId892" display="https://twitter.com/#!/osseopd/status/1096502727180500992"/>
    <hyperlink ref="X299" r:id="rId893" display="https://twitter.com/#!/osseopd/status/1096502727180500992"/>
    <hyperlink ref="X300" r:id="rId894" display="https://twitter.com/#!/osseopd/status/1096502727180500992"/>
    <hyperlink ref="X301" r:id="rId895" display="https://twitter.com/#!/champlinlive/status/1096505951979560960"/>
    <hyperlink ref="X302" r:id="rId896" display="https://twitter.com/#!/trextrip/status/1096514415061594112"/>
    <hyperlink ref="X303" r:id="rId897" display="https://twitter.com/#!/bullmarketmaddy/status/1096515703488897027"/>
    <hyperlink ref="X304" r:id="rId898" display="https://twitter.com/#!/jenrobertson2o2/status/1096542524854976512"/>
    <hyperlink ref="X305" r:id="rId899" display="https://twitter.com/#!/jenrobertson2o2/status/1096542524854976512"/>
    <hyperlink ref="X306" r:id="rId900" display="https://twitter.com/#!/jenrobertson2o2/status/1096542524854976512"/>
    <hyperlink ref="X307" r:id="rId901" display="https://twitter.com/#!/williesband/status/759096766138507264"/>
    <hyperlink ref="X308" r:id="rId902" display="https://twitter.com/#!/williesband/status/1096591403608625152"/>
    <hyperlink ref="X309" r:id="rId903" display="https://twitter.com/#!/chancewilliams/status/1096593503780462593"/>
    <hyperlink ref="X310" r:id="rId904" display="https://twitter.com/#!/1aptenok/status/1096683275572076544"/>
    <hyperlink ref="X311" r:id="rId905" display="https://twitter.com/#!/cdelbosc/status/1096709179375534081"/>
    <hyperlink ref="X312" r:id="rId906" display="https://twitter.com/#!/cdelbosc/status/1096709179375534081"/>
    <hyperlink ref="X313" r:id="rId907" display="https://twitter.com/#!/kherriage/status/1092901716654211072"/>
    <hyperlink ref="X314" r:id="rId908" display="https://twitter.com/#!/kherriage/status/1096514218256404481"/>
    <hyperlink ref="X315" r:id="rId909" display="https://twitter.com/#!/kherriage/status/1096518213570125826"/>
    <hyperlink ref="X316" r:id="rId910" display="https://twitter.com/#!/biggreencandle/status/1096715108003270656"/>
    <hyperlink ref="X317" r:id="rId911" display="https://twitter.com/#!/roxanemody/status/1095404553271459845"/>
    <hyperlink ref="X318" r:id="rId912" display="https://twitter.com/#!/gersongn/status/1095822463185928194"/>
    <hyperlink ref="X319" r:id="rId913" display="https://twitter.com/#!/gersongn/status/1095822463185928194"/>
    <hyperlink ref="X320" r:id="rId914" display="https://twitter.com/#!/gersongn/status/1096719259542175745"/>
    <hyperlink ref="X321" r:id="rId915" display="https://twitter.com/#!/sivasankargnv/status/1093604758810697730"/>
    <hyperlink ref="X322" r:id="rId916" display="https://twitter.com/#!/santchiweb/status/1093665784025571329"/>
    <hyperlink ref="X323" r:id="rId917" display="https://twitter.com/#!/dpryor22/status/1095378366381899777"/>
    <hyperlink ref="X324" r:id="rId918" display="https://twitter.com/#!/santchiweb/status/1095637917622566912"/>
    <hyperlink ref="X325" r:id="rId919" display="https://twitter.com/#!/santchiweb/status/1096719467281829888"/>
    <hyperlink ref="X326" r:id="rId920" display="https://twitter.com/#!/sbingcb/status/778047540142931968"/>
    <hyperlink ref="X327" r:id="rId921" display="https://twitter.com/#!/ashot_/status/1096757271596548097"/>
    <hyperlink ref="X328" r:id="rId922" display="https://twitter.com/#!/lwvtexas/status/1092777084894748672"/>
    <hyperlink ref="X329" r:id="rId923" display="https://twitter.com/#!/lwvtexas/status/1092777084894748672"/>
    <hyperlink ref="X330" r:id="rId924" display="https://twitter.com/#!/lwvtexas/status/1093854602875817986"/>
    <hyperlink ref="X331" r:id="rId925" display="https://twitter.com/#!/lwvtexas/status/1092868439746723840"/>
    <hyperlink ref="X332" r:id="rId926" display="https://twitter.com/#!/lwvtexas/status/1095844808139161602"/>
    <hyperlink ref="X333" r:id="rId927" display="https://twitter.com/#!/lwvtexas/status/1096469434301067264"/>
    <hyperlink ref="X334" r:id="rId928" display="https://twitter.com/#!/lwvtexas/status/1096788922439516160"/>
    <hyperlink ref="X335" r:id="rId929" display="https://twitter.com/#!/lyntilla/status/1096789212718866432"/>
    <hyperlink ref="X336" r:id="rId930" display="https://twitter.com/#!/figgron/status/1096817198922903554"/>
    <hyperlink ref="X337" r:id="rId931" display="https://twitter.com/#!/hagantabatha/status/1096817280741228546"/>
    <hyperlink ref="X338" r:id="rId932" display="https://twitter.com/#!/osseopd/status/1096502727180500992"/>
    <hyperlink ref="X339" r:id="rId933" display="https://twitter.com/#!/mrsfunnypants/status/1096758905106059264"/>
    <hyperlink ref="X340" r:id="rId934" display="https://twitter.com/#!/mrsfunnypants/status/1096818303803293701"/>
    <hyperlink ref="X341" r:id="rId935" display="https://twitter.com/#!/mgarcia1701/status/1096822091922329600"/>
    <hyperlink ref="X342" r:id="rId936" display="https://twitter.com/#!/chopperguy05/status/1096822385943199746"/>
    <hyperlink ref="X343" r:id="rId937" display="https://twitter.com/#!/pandafreakak/status/1096866780721537024"/>
    <hyperlink ref="X344" r:id="rId938" display="https://twitter.com/#!/philyaccino/status/1096059025601581056"/>
    <hyperlink ref="X345" r:id="rId939" display="https://twitter.com/#!/philyaccino/status/1096871778851454977"/>
    <hyperlink ref="X346" r:id="rId940" display="https://twitter.com/#!/philyaccino/status/1096872427215380481"/>
    <hyperlink ref="X347" r:id="rId941" display="https://twitter.com/#!/philyaccino/status/1096872427215380481"/>
    <hyperlink ref="X348" r:id="rId942" display="https://twitter.com/#!/margaret_aduffy/status/1096929051556622336"/>
    <hyperlink ref="X349" r:id="rId943" display="https://twitter.com/#!/wstonym/status/1096997393885732864"/>
    <hyperlink ref="X350" r:id="rId944" display="https://twitter.com/#!/huberw/status/1097037962301317120"/>
    <hyperlink ref="X351" r:id="rId945" display="https://twitter.com/#!/adjordan/status/896267491323691008"/>
    <hyperlink ref="X352" r:id="rId946" display="https://twitter.com/#!/seoraiziri/status/1097064043657990144"/>
    <hyperlink ref="X353" r:id="rId947" display="https://twitter.com/#!/wyomingpd/status/1097034221602906112"/>
    <hyperlink ref="X354" r:id="rId948" display="https://twitter.com/#!/vipmediaevent/status/1097125291233816576"/>
    <hyperlink ref="X355" r:id="rId949" display="https://twitter.com/#!/vipmediaevent/status/1097125291233816576"/>
    <hyperlink ref="X356" r:id="rId950" display="https://twitter.com/#!/stanthonypolice/status/1096816838015664131"/>
    <hyperlink ref="X357" r:id="rId951" display="https://twitter.com/#!/mncopsvra/status/1096825874094145541"/>
    <hyperlink ref="X358" r:id="rId952" display="https://twitter.com/#!/bluewalkpoconos/status/1096921607346536450"/>
    <hyperlink ref="X359" r:id="rId953" display="https://twitter.com/#!/bluewalkpoconos/status/1097144330324754434"/>
    <hyperlink ref="X360" r:id="rId954" display="https://twitter.com/#!/thearmoredpig/status/1097144858681069568"/>
    <hyperlink ref="X361" r:id="rId955" display="https://twitter.com/#!/anthonychianes1/status/1097188775128645633"/>
    <hyperlink ref="X362" r:id="rId956" display="https://twitter.com/#!/sisterdistcasac/status/1096981206288105472"/>
    <hyperlink ref="X363" r:id="rId957" display="https://twitter.com/#!/cauleyphyllis/status/1097190050670858240"/>
    <hyperlink ref="X364" r:id="rId958" display="https://twitter.com/#!/cauleyphyllis/status/1097190050670858240"/>
    <hyperlink ref="X365" r:id="rId959" display="https://twitter.com/#!/dataopsman/status/1097245066815406080"/>
    <hyperlink ref="X366" r:id="rId960" display="https://twitter.com/#!/o_oweil/status/1093821150738681857"/>
    <hyperlink ref="X367" r:id="rId961" display="https://twitter.com/#!/o_oweil/status/1093830126150787072"/>
    <hyperlink ref="X368" r:id="rId962" display="https://twitter.com/#!/o_oweil/status/1094868752242479105"/>
    <hyperlink ref="X369" r:id="rId963" display="https://twitter.com/#!/o_oweil/status/1095223649588649984"/>
    <hyperlink ref="X370" r:id="rId964" display="https://twitter.com/#!/o_oweil/status/1094856953304662016"/>
    <hyperlink ref="X371" r:id="rId965" display="https://twitter.com/#!/o_oweil/status/1095461373759361026"/>
    <hyperlink ref="X372" r:id="rId966" display="https://twitter.com/#!/o_oweil/status/1095749869568958467"/>
    <hyperlink ref="X373" r:id="rId967" display="https://twitter.com/#!/o_oweil/status/1093433389854744581"/>
    <hyperlink ref="X374" r:id="rId968" display="https://twitter.com/#!/o_oweil/status/1094187347703418880"/>
    <hyperlink ref="X375" r:id="rId969" display="https://twitter.com/#!/o_oweil/status/1094634357661282304"/>
    <hyperlink ref="X376" r:id="rId970" display="https://twitter.com/#!/o_oweil/status/1096191583647608833"/>
    <hyperlink ref="X377" r:id="rId971" display="https://twitter.com/#!/o_oweil/status/1096706803084201984"/>
    <hyperlink ref="X378" r:id="rId972" display="https://twitter.com/#!/o_oweil/status/1097275803518320640"/>
    <hyperlink ref="X379" r:id="rId973" display="https://twitter.com/#!/o_oweil/status/1092902976304439300"/>
    <hyperlink ref="X380" r:id="rId974" display="https://twitter.com/#!/o_oweil/status/1093433389854744581"/>
    <hyperlink ref="X381" r:id="rId975" display="https://twitter.com/#!/o_oweil/status/1094187347703418880"/>
    <hyperlink ref="X382" r:id="rId976" display="https://twitter.com/#!/o_oweil/status/1094856953304662016"/>
    <hyperlink ref="X383" r:id="rId977" display="https://twitter.com/#!/o_oweil/status/1095223649588649984"/>
    <hyperlink ref="X384" r:id="rId978" display="https://twitter.com/#!/o_oweil/status/1095461373759361026"/>
    <hyperlink ref="X385" r:id="rId979" display="https://twitter.com/#!/o_oweil/status/1096693801370992640"/>
    <hyperlink ref="X386" r:id="rId980" display="https://twitter.com/#!/o_oweil/status/1096706803084201984"/>
    <hyperlink ref="X387" r:id="rId981" display="https://twitter.com/#!/o_oweil/status/1096726073465884673"/>
    <hyperlink ref="X388" r:id="rId982" display="https://twitter.com/#!/o_oweil/status/1097275803518320640"/>
    <hyperlink ref="X389" r:id="rId983" display="https://twitter.com/#!/o_oweil/status/1093248337107714048"/>
    <hyperlink ref="X390" r:id="rId984" display="https://twitter.com/#!/o_oweil/status/1092742233361731585"/>
    <hyperlink ref="X391" r:id="rId985" display="https://twitter.com/#!/o_oweil/status/1093569437196795905"/>
    <hyperlink ref="X392" r:id="rId986" display="https://twitter.com/#!/o_oweil/status/1094016393341792256"/>
    <hyperlink ref="X393" r:id="rId987" display="https://twitter.com/#!/o_oweil/status/1094027626170208258"/>
    <hyperlink ref="X394" r:id="rId988" display="https://twitter.com/#!/o_oweil/status/1094189862557806592"/>
    <hyperlink ref="X395" r:id="rId989" display="https://twitter.com/#!/o_oweil/status/1094564341431574528"/>
    <hyperlink ref="X396" r:id="rId990" display="https://twitter.com/#!/o_oweil/status/1094753524863381504"/>
    <hyperlink ref="X397" r:id="rId991" display="https://twitter.com/#!/o_oweil/status/1094939223256457217"/>
    <hyperlink ref="X398" r:id="rId992" display="https://twitter.com/#!/o_oweil/status/1095011255025352705"/>
    <hyperlink ref="X399" r:id="rId993" display="https://twitter.com/#!/o_oweil/status/1095316517846220802"/>
    <hyperlink ref="X400" r:id="rId994" display="https://twitter.com/#!/o_oweil/status/1095735646952607744"/>
    <hyperlink ref="X401" r:id="rId995" display="https://twitter.com/#!/o_oweil/status/1095747353414377472"/>
    <hyperlink ref="X402" r:id="rId996" display="https://twitter.com/#!/o_oweil/status/1096018078549397505"/>
    <hyperlink ref="X403" r:id="rId997" display="https://twitter.com/#!/readheadruler/status/1097343529263734784"/>
    <hyperlink ref="X404" r:id="rId998" display="https://twitter.com/#!/eisenbergz/status/1097455744516018177"/>
    <hyperlink ref="X405" r:id="rId999" display="https://twitter.com/#!/debbidelicious/status/1092621513260441601"/>
    <hyperlink ref="X406" r:id="rId1000" display="https://twitter.com/#!/debbidelicious/status/1092680621795803136"/>
    <hyperlink ref="X407" r:id="rId1001" display="https://twitter.com/#!/debbidelicious/status/1096375414547759105"/>
    <hyperlink ref="X408" r:id="rId1002" display="https://twitter.com/#!/debbidelicious/status/1097494622840991744"/>
    <hyperlink ref="X409" r:id="rId1003" display="https://twitter.com/#!/rubrikinc/status/1095341516870934529"/>
    <hyperlink ref="X410" r:id="rId1004" display="https://twitter.com/#!/edwardpoll/status/1096020479880638464"/>
    <hyperlink ref="X411" r:id="rId1005" display="https://twitter.com/#!/rubrikinc/status/1095793993839980561"/>
    <hyperlink ref="X412" r:id="rId1006" display="https://twitter.com/#!/rubrikinc/status/1096856495076114432"/>
    <hyperlink ref="X413" r:id="rId1007" display="https://twitter.com/#!/edwardpoll/status/1096020479880638464"/>
    <hyperlink ref="X414" r:id="rId1008" display="https://twitter.com/#!/edwardpoll/status/1097532193067491328"/>
    <hyperlink ref="X415" r:id="rId1009" display="https://twitter.com/#!/vrealizeauto/status/1096431473735987200"/>
    <hyperlink ref="X416" r:id="rId1010" display="https://twitter.com/#!/batuhandemirdal/status/1097612915165806592"/>
    <hyperlink ref="X417" r:id="rId1011" display="https://twitter.com/#!/vrealizeauto/status/1092618830277472256"/>
    <hyperlink ref="X418" r:id="rId1012" display="https://twitter.com/#!/vrealizeauto/status/1095737460854800384"/>
    <hyperlink ref="X419" r:id="rId1013" display="https://twitter.com/#!/vrealizeauto/status/1095789753696432131"/>
    <hyperlink ref="X420" r:id="rId1014" display="https://twitter.com/#!/vrealizeauto/status/1096605103946166272"/>
    <hyperlink ref="X421" r:id="rId1015" display="https://twitter.com/#!/batuhandemirdal/status/1097612915165806592"/>
    <hyperlink ref="AZ82" r:id="rId1016" display="https://api.twitter.com/1.1/geo/id/7ae9e2f2ff7a87cd.json"/>
    <hyperlink ref="AZ197" r:id="rId1017" display="https://api.twitter.com/1.1/geo/id/c9f2f46c0d1b963d.json"/>
    <hyperlink ref="AZ275" r:id="rId1018" display="https://api.twitter.com/1.1/geo/id/068c70be7b3a4cc2.json"/>
    <hyperlink ref="AZ277" r:id="rId1019" display="https://api.twitter.com/1.1/geo/id/068c70be7b3a4cc2.json"/>
    <hyperlink ref="AZ278" r:id="rId1020" display="https://api.twitter.com/1.1/geo/id/70392b0b6ad1f95b.json"/>
    <hyperlink ref="AZ362" r:id="rId1021" display="https://api.twitter.com/1.1/geo/id/b71fac2ee9792cbe.json"/>
  </hyperlinks>
  <printOptions/>
  <pageMargins left="0.7" right="0.7" top="0.75" bottom="0.75" header="0.3" footer="0.3"/>
  <pageSetup horizontalDpi="600" verticalDpi="600" orientation="portrait" r:id="rId1025"/>
  <legacyDrawing r:id="rId1023"/>
  <tableParts>
    <tablePart r:id="rId10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4938</v>
      </c>
      <c r="B1" s="13" t="s">
        <v>5569</v>
      </c>
      <c r="C1" s="13" t="s">
        <v>5570</v>
      </c>
      <c r="D1" s="13" t="s">
        <v>144</v>
      </c>
      <c r="E1" s="13" t="s">
        <v>5572</v>
      </c>
      <c r="F1" s="13" t="s">
        <v>5573</v>
      </c>
      <c r="G1" s="13" t="s">
        <v>5574</v>
      </c>
    </row>
    <row r="2" spans="1:7" ht="15">
      <c r="A2" s="78" t="s">
        <v>4269</v>
      </c>
      <c r="B2" s="78">
        <v>149</v>
      </c>
      <c r="C2" s="121">
        <v>0.017028571428571428</v>
      </c>
      <c r="D2" s="78" t="s">
        <v>5571</v>
      </c>
      <c r="E2" s="78"/>
      <c r="F2" s="78"/>
      <c r="G2" s="78"/>
    </row>
    <row r="3" spans="1:7" ht="15">
      <c r="A3" s="78" t="s">
        <v>4270</v>
      </c>
      <c r="B3" s="78">
        <v>136</v>
      </c>
      <c r="C3" s="121">
        <v>0.015542857142857143</v>
      </c>
      <c r="D3" s="78" t="s">
        <v>5571</v>
      </c>
      <c r="E3" s="78"/>
      <c r="F3" s="78"/>
      <c r="G3" s="78"/>
    </row>
    <row r="4" spans="1:7" ht="15">
      <c r="A4" s="78" t="s">
        <v>4271</v>
      </c>
      <c r="B4" s="78">
        <v>4</v>
      </c>
      <c r="C4" s="121">
        <v>0.00045714285714285713</v>
      </c>
      <c r="D4" s="78" t="s">
        <v>5571</v>
      </c>
      <c r="E4" s="78"/>
      <c r="F4" s="78"/>
      <c r="G4" s="78"/>
    </row>
    <row r="5" spans="1:7" ht="15">
      <c r="A5" s="78" t="s">
        <v>4272</v>
      </c>
      <c r="B5" s="78">
        <v>8465</v>
      </c>
      <c r="C5" s="121">
        <v>0.9674285714285715</v>
      </c>
      <c r="D5" s="78" t="s">
        <v>5571</v>
      </c>
      <c r="E5" s="78"/>
      <c r="F5" s="78"/>
      <c r="G5" s="78"/>
    </row>
    <row r="6" spans="1:7" ht="15">
      <c r="A6" s="78" t="s">
        <v>4273</v>
      </c>
      <c r="B6" s="78">
        <v>8750</v>
      </c>
      <c r="C6" s="121">
        <v>1</v>
      </c>
      <c r="D6" s="78" t="s">
        <v>5571</v>
      </c>
      <c r="E6" s="78"/>
      <c r="F6" s="78"/>
      <c r="G6" s="78"/>
    </row>
    <row r="7" spans="1:7" ht="15">
      <c r="A7" s="84" t="s">
        <v>833</v>
      </c>
      <c r="B7" s="84">
        <v>203</v>
      </c>
      <c r="C7" s="122">
        <v>0.00851629725199241</v>
      </c>
      <c r="D7" s="84" t="s">
        <v>5571</v>
      </c>
      <c r="E7" s="84" t="b">
        <v>0</v>
      </c>
      <c r="F7" s="84" t="b">
        <v>0</v>
      </c>
      <c r="G7" s="84" t="b">
        <v>0</v>
      </c>
    </row>
    <row r="8" spans="1:7" ht="15">
      <c r="A8" s="84" t="s">
        <v>4274</v>
      </c>
      <c r="B8" s="84">
        <v>142</v>
      </c>
      <c r="C8" s="122">
        <v>0.015800985646243198</v>
      </c>
      <c r="D8" s="84" t="s">
        <v>5571</v>
      </c>
      <c r="E8" s="84" t="b">
        <v>0</v>
      </c>
      <c r="F8" s="84" t="b">
        <v>0</v>
      </c>
      <c r="G8" s="84" t="b">
        <v>0</v>
      </c>
    </row>
    <row r="9" spans="1:7" ht="15">
      <c r="A9" s="84" t="s">
        <v>4275</v>
      </c>
      <c r="B9" s="84">
        <v>140</v>
      </c>
      <c r="C9" s="122">
        <v>0.015844527300363124</v>
      </c>
      <c r="D9" s="84" t="s">
        <v>5571</v>
      </c>
      <c r="E9" s="84" t="b">
        <v>0</v>
      </c>
      <c r="F9" s="84" t="b">
        <v>0</v>
      </c>
      <c r="G9" s="84" t="b">
        <v>0</v>
      </c>
    </row>
    <row r="10" spans="1:7" ht="15">
      <c r="A10" s="84" t="s">
        <v>4276</v>
      </c>
      <c r="B10" s="84">
        <v>132</v>
      </c>
      <c r="C10" s="122">
        <v>0.015874815190532382</v>
      </c>
      <c r="D10" s="84" t="s">
        <v>5571</v>
      </c>
      <c r="E10" s="84" t="b">
        <v>0</v>
      </c>
      <c r="F10" s="84" t="b">
        <v>0</v>
      </c>
      <c r="G10" s="84" t="b">
        <v>0</v>
      </c>
    </row>
    <row r="11" spans="1:7" ht="15">
      <c r="A11" s="84" t="s">
        <v>4277</v>
      </c>
      <c r="B11" s="84">
        <v>87</v>
      </c>
      <c r="C11" s="122">
        <v>0.008772879570902442</v>
      </c>
      <c r="D11" s="84" t="s">
        <v>5571</v>
      </c>
      <c r="E11" s="84" t="b">
        <v>0</v>
      </c>
      <c r="F11" s="84" t="b">
        <v>0</v>
      </c>
      <c r="G11" s="84" t="b">
        <v>0</v>
      </c>
    </row>
    <row r="12" spans="1:7" ht="15">
      <c r="A12" s="84" t="s">
        <v>4287</v>
      </c>
      <c r="B12" s="84">
        <v>78</v>
      </c>
      <c r="C12" s="122">
        <v>0.009298090805851776</v>
      </c>
      <c r="D12" s="84" t="s">
        <v>5571</v>
      </c>
      <c r="E12" s="84" t="b">
        <v>0</v>
      </c>
      <c r="F12" s="84" t="b">
        <v>0</v>
      </c>
      <c r="G12" s="84" t="b">
        <v>0</v>
      </c>
    </row>
    <row r="13" spans="1:7" ht="15">
      <c r="A13" s="84" t="s">
        <v>4284</v>
      </c>
      <c r="B13" s="84">
        <v>69</v>
      </c>
      <c r="C13" s="122">
        <v>0.008082516254311228</v>
      </c>
      <c r="D13" s="84" t="s">
        <v>5571</v>
      </c>
      <c r="E13" s="84" t="b">
        <v>0</v>
      </c>
      <c r="F13" s="84" t="b">
        <v>0</v>
      </c>
      <c r="G13" s="84" t="b">
        <v>0</v>
      </c>
    </row>
    <row r="14" spans="1:7" ht="15">
      <c r="A14" s="84" t="s">
        <v>4280</v>
      </c>
      <c r="B14" s="84">
        <v>67</v>
      </c>
      <c r="C14" s="122">
        <v>0.00798682158964191</v>
      </c>
      <c r="D14" s="84" t="s">
        <v>5571</v>
      </c>
      <c r="E14" s="84" t="b">
        <v>0</v>
      </c>
      <c r="F14" s="84" t="b">
        <v>0</v>
      </c>
      <c r="G14" s="84" t="b">
        <v>0</v>
      </c>
    </row>
    <row r="15" spans="1:7" ht="15">
      <c r="A15" s="84" t="s">
        <v>4279</v>
      </c>
      <c r="B15" s="84">
        <v>66</v>
      </c>
      <c r="C15" s="122">
        <v>0.007937407595266191</v>
      </c>
      <c r="D15" s="84" t="s">
        <v>5571</v>
      </c>
      <c r="E15" s="84" t="b">
        <v>0</v>
      </c>
      <c r="F15" s="84" t="b">
        <v>0</v>
      </c>
      <c r="G15" s="84" t="b">
        <v>0</v>
      </c>
    </row>
    <row r="16" spans="1:7" ht="15">
      <c r="A16" s="84" t="s">
        <v>4281</v>
      </c>
      <c r="B16" s="84">
        <v>66</v>
      </c>
      <c r="C16" s="122">
        <v>0.007937407595266191</v>
      </c>
      <c r="D16" s="84" t="s">
        <v>5571</v>
      </c>
      <c r="E16" s="84" t="b">
        <v>0</v>
      </c>
      <c r="F16" s="84" t="b">
        <v>0</v>
      </c>
      <c r="G16" s="84" t="b">
        <v>0</v>
      </c>
    </row>
    <row r="17" spans="1:7" ht="15">
      <c r="A17" s="84" t="s">
        <v>4282</v>
      </c>
      <c r="B17" s="84">
        <v>66</v>
      </c>
      <c r="C17" s="122">
        <v>0.007937407595266191</v>
      </c>
      <c r="D17" s="84" t="s">
        <v>5571</v>
      </c>
      <c r="E17" s="84" t="b">
        <v>0</v>
      </c>
      <c r="F17" s="84" t="b">
        <v>0</v>
      </c>
      <c r="G17" s="84" t="b">
        <v>0</v>
      </c>
    </row>
    <row r="18" spans="1:7" ht="15">
      <c r="A18" s="84" t="s">
        <v>4283</v>
      </c>
      <c r="B18" s="84">
        <v>66</v>
      </c>
      <c r="C18" s="122">
        <v>0.007937407595266191</v>
      </c>
      <c r="D18" s="84" t="s">
        <v>5571</v>
      </c>
      <c r="E18" s="84" t="b">
        <v>0</v>
      </c>
      <c r="F18" s="84" t="b">
        <v>0</v>
      </c>
      <c r="G18" s="84" t="b">
        <v>0</v>
      </c>
    </row>
    <row r="19" spans="1:7" ht="15">
      <c r="A19" s="84" t="s">
        <v>4939</v>
      </c>
      <c r="B19" s="84">
        <v>66</v>
      </c>
      <c r="C19" s="122">
        <v>0.007937407595266191</v>
      </c>
      <c r="D19" s="84" t="s">
        <v>5571</v>
      </c>
      <c r="E19" s="84" t="b">
        <v>0</v>
      </c>
      <c r="F19" s="84" t="b">
        <v>0</v>
      </c>
      <c r="G19" s="84" t="b">
        <v>0</v>
      </c>
    </row>
    <row r="20" spans="1:7" ht="15">
      <c r="A20" s="84" t="s">
        <v>4940</v>
      </c>
      <c r="B20" s="84">
        <v>66</v>
      </c>
      <c r="C20" s="122">
        <v>0.007937407595266191</v>
      </c>
      <c r="D20" s="84" t="s">
        <v>5571</v>
      </c>
      <c r="E20" s="84" t="b">
        <v>0</v>
      </c>
      <c r="F20" s="84" t="b">
        <v>0</v>
      </c>
      <c r="G20" s="84" t="b">
        <v>0</v>
      </c>
    </row>
    <row r="21" spans="1:7" ht="15">
      <c r="A21" s="84" t="s">
        <v>336</v>
      </c>
      <c r="B21" s="84">
        <v>65</v>
      </c>
      <c r="C21" s="122">
        <v>0.007886928110085045</v>
      </c>
      <c r="D21" s="84" t="s">
        <v>5571</v>
      </c>
      <c r="E21" s="84" t="b">
        <v>0</v>
      </c>
      <c r="F21" s="84" t="b">
        <v>0</v>
      </c>
      <c r="G21" s="84" t="b">
        <v>0</v>
      </c>
    </row>
    <row r="22" spans="1:7" ht="15">
      <c r="A22" s="84" t="s">
        <v>498</v>
      </c>
      <c r="B22" s="84">
        <v>59</v>
      </c>
      <c r="C22" s="122">
        <v>0.010960468178862329</v>
      </c>
      <c r="D22" s="84" t="s">
        <v>5571</v>
      </c>
      <c r="E22" s="84" t="b">
        <v>0</v>
      </c>
      <c r="F22" s="84" t="b">
        <v>0</v>
      </c>
      <c r="G22" s="84" t="b">
        <v>0</v>
      </c>
    </row>
    <row r="23" spans="1:7" ht="15">
      <c r="A23" s="84" t="s">
        <v>4337</v>
      </c>
      <c r="B23" s="84">
        <v>41</v>
      </c>
      <c r="C23" s="122">
        <v>0.007402935258692434</v>
      </c>
      <c r="D23" s="84" t="s">
        <v>5571</v>
      </c>
      <c r="E23" s="84" t="b">
        <v>0</v>
      </c>
      <c r="F23" s="84" t="b">
        <v>0</v>
      </c>
      <c r="G23" s="84" t="b">
        <v>0</v>
      </c>
    </row>
    <row r="24" spans="1:7" ht="15">
      <c r="A24" s="84" t="s">
        <v>4286</v>
      </c>
      <c r="B24" s="84">
        <v>41</v>
      </c>
      <c r="C24" s="122">
        <v>0.006374602946610915</v>
      </c>
      <c r="D24" s="84" t="s">
        <v>5571</v>
      </c>
      <c r="E24" s="84" t="b">
        <v>0</v>
      </c>
      <c r="F24" s="84" t="b">
        <v>0</v>
      </c>
      <c r="G24" s="84" t="b">
        <v>0</v>
      </c>
    </row>
    <row r="25" spans="1:7" ht="15">
      <c r="A25" s="84" t="s">
        <v>4290</v>
      </c>
      <c r="B25" s="84">
        <v>39</v>
      </c>
      <c r="C25" s="122">
        <v>0.006133079993485921</v>
      </c>
      <c r="D25" s="84" t="s">
        <v>5571</v>
      </c>
      <c r="E25" s="84" t="b">
        <v>0</v>
      </c>
      <c r="F25" s="84" t="b">
        <v>0</v>
      </c>
      <c r="G25" s="84" t="b">
        <v>0</v>
      </c>
    </row>
    <row r="26" spans="1:7" ht="15">
      <c r="A26" s="84" t="s">
        <v>4291</v>
      </c>
      <c r="B26" s="84">
        <v>37</v>
      </c>
      <c r="C26" s="122">
        <v>0.005955533062566507</v>
      </c>
      <c r="D26" s="84" t="s">
        <v>5571</v>
      </c>
      <c r="E26" s="84" t="b">
        <v>0</v>
      </c>
      <c r="F26" s="84" t="b">
        <v>0</v>
      </c>
      <c r="G26" s="84" t="b">
        <v>0</v>
      </c>
    </row>
    <row r="27" spans="1:7" ht="15">
      <c r="A27" s="84" t="s">
        <v>4288</v>
      </c>
      <c r="B27" s="84">
        <v>36</v>
      </c>
      <c r="C27" s="122">
        <v>0.005863933467100186</v>
      </c>
      <c r="D27" s="84" t="s">
        <v>5571</v>
      </c>
      <c r="E27" s="84" t="b">
        <v>0</v>
      </c>
      <c r="F27" s="84" t="b">
        <v>0</v>
      </c>
      <c r="G27" s="84" t="b">
        <v>0</v>
      </c>
    </row>
    <row r="28" spans="1:7" ht="15">
      <c r="A28" s="84" t="s">
        <v>4315</v>
      </c>
      <c r="B28" s="84">
        <v>35</v>
      </c>
      <c r="C28" s="122">
        <v>0.0063195788793715905</v>
      </c>
      <c r="D28" s="84" t="s">
        <v>5571</v>
      </c>
      <c r="E28" s="84" t="b">
        <v>0</v>
      </c>
      <c r="F28" s="84" t="b">
        <v>0</v>
      </c>
      <c r="G28" s="84" t="b">
        <v>0</v>
      </c>
    </row>
    <row r="29" spans="1:7" ht="15">
      <c r="A29" s="84" t="s">
        <v>868</v>
      </c>
      <c r="B29" s="84">
        <v>35</v>
      </c>
      <c r="C29" s="122">
        <v>0.00577038029529096</v>
      </c>
      <c r="D29" s="84" t="s">
        <v>5571</v>
      </c>
      <c r="E29" s="84" t="b">
        <v>0</v>
      </c>
      <c r="F29" s="84" t="b">
        <v>0</v>
      </c>
      <c r="G29" s="84" t="b">
        <v>0</v>
      </c>
    </row>
    <row r="30" spans="1:7" ht="15">
      <c r="A30" s="84" t="s">
        <v>4289</v>
      </c>
      <c r="B30" s="84">
        <v>35</v>
      </c>
      <c r="C30" s="122">
        <v>0.00577038029529096</v>
      </c>
      <c r="D30" s="84" t="s">
        <v>5571</v>
      </c>
      <c r="E30" s="84" t="b">
        <v>0</v>
      </c>
      <c r="F30" s="84" t="b">
        <v>0</v>
      </c>
      <c r="G30" s="84" t="b">
        <v>0</v>
      </c>
    </row>
    <row r="31" spans="1:7" ht="15">
      <c r="A31" s="84" t="s">
        <v>4292</v>
      </c>
      <c r="B31" s="84">
        <v>35</v>
      </c>
      <c r="C31" s="122">
        <v>0.00577038029529096</v>
      </c>
      <c r="D31" s="84" t="s">
        <v>5571</v>
      </c>
      <c r="E31" s="84" t="b">
        <v>0</v>
      </c>
      <c r="F31" s="84" t="b">
        <v>0</v>
      </c>
      <c r="G31" s="84" t="b">
        <v>0</v>
      </c>
    </row>
    <row r="32" spans="1:7" ht="15">
      <c r="A32" s="84" t="s">
        <v>4293</v>
      </c>
      <c r="B32" s="84">
        <v>35</v>
      </c>
      <c r="C32" s="122">
        <v>0.00577038029529096</v>
      </c>
      <c r="D32" s="84" t="s">
        <v>5571</v>
      </c>
      <c r="E32" s="84" t="b">
        <v>0</v>
      </c>
      <c r="F32" s="84" t="b">
        <v>0</v>
      </c>
      <c r="G32" s="84" t="b">
        <v>0</v>
      </c>
    </row>
    <row r="33" spans="1:7" ht="15">
      <c r="A33" s="84" t="s">
        <v>4294</v>
      </c>
      <c r="B33" s="84">
        <v>35</v>
      </c>
      <c r="C33" s="122">
        <v>0.00577038029529096</v>
      </c>
      <c r="D33" s="84" t="s">
        <v>5571</v>
      </c>
      <c r="E33" s="84" t="b">
        <v>0</v>
      </c>
      <c r="F33" s="84" t="b">
        <v>0</v>
      </c>
      <c r="G33" s="84" t="b">
        <v>0</v>
      </c>
    </row>
    <row r="34" spans="1:7" ht="15">
      <c r="A34" s="84" t="s">
        <v>4941</v>
      </c>
      <c r="B34" s="84">
        <v>35</v>
      </c>
      <c r="C34" s="122">
        <v>0.00577038029529096</v>
      </c>
      <c r="D34" s="84" t="s">
        <v>5571</v>
      </c>
      <c r="E34" s="84" t="b">
        <v>0</v>
      </c>
      <c r="F34" s="84" t="b">
        <v>0</v>
      </c>
      <c r="G34" s="84" t="b">
        <v>0</v>
      </c>
    </row>
    <row r="35" spans="1:7" ht="15">
      <c r="A35" s="84" t="s">
        <v>4199</v>
      </c>
      <c r="B35" s="84">
        <v>34</v>
      </c>
      <c r="C35" s="122">
        <v>0.006055120703198774</v>
      </c>
      <c r="D35" s="84" t="s">
        <v>5571</v>
      </c>
      <c r="E35" s="84" t="b">
        <v>0</v>
      </c>
      <c r="F35" s="84" t="b">
        <v>0</v>
      </c>
      <c r="G35" s="84" t="b">
        <v>0</v>
      </c>
    </row>
    <row r="36" spans="1:7" ht="15">
      <c r="A36" s="84" t="s">
        <v>383</v>
      </c>
      <c r="B36" s="84">
        <v>34</v>
      </c>
      <c r="C36" s="122">
        <v>0.005674817715687089</v>
      </c>
      <c r="D36" s="84" t="s">
        <v>5571</v>
      </c>
      <c r="E36" s="84" t="b">
        <v>0</v>
      </c>
      <c r="F36" s="84" t="b">
        <v>0</v>
      </c>
      <c r="G36" s="84" t="b">
        <v>0</v>
      </c>
    </row>
    <row r="37" spans="1:7" ht="15">
      <c r="A37" s="84" t="s">
        <v>4942</v>
      </c>
      <c r="B37" s="84">
        <v>34</v>
      </c>
      <c r="C37" s="122">
        <v>0.005674817715687089</v>
      </c>
      <c r="D37" s="84" t="s">
        <v>5571</v>
      </c>
      <c r="E37" s="84" t="b">
        <v>0</v>
      </c>
      <c r="F37" s="84" t="b">
        <v>0</v>
      </c>
      <c r="G37" s="84" t="b">
        <v>0</v>
      </c>
    </row>
    <row r="38" spans="1:7" ht="15">
      <c r="A38" s="84" t="s">
        <v>4200</v>
      </c>
      <c r="B38" s="84">
        <v>29</v>
      </c>
      <c r="C38" s="122">
        <v>0.005310385995567866</v>
      </c>
      <c r="D38" s="84" t="s">
        <v>5571</v>
      </c>
      <c r="E38" s="84" t="b">
        <v>0</v>
      </c>
      <c r="F38" s="84" t="b">
        <v>0</v>
      </c>
      <c r="G38" s="84" t="b">
        <v>0</v>
      </c>
    </row>
    <row r="39" spans="1:7" ht="15">
      <c r="A39" s="84" t="s">
        <v>4316</v>
      </c>
      <c r="B39" s="84">
        <v>26</v>
      </c>
      <c r="C39" s="122">
        <v>0.005403500785475193</v>
      </c>
      <c r="D39" s="84" t="s">
        <v>5571</v>
      </c>
      <c r="E39" s="84" t="b">
        <v>0</v>
      </c>
      <c r="F39" s="84" t="b">
        <v>0</v>
      </c>
      <c r="G39" s="84" t="b">
        <v>0</v>
      </c>
    </row>
    <row r="40" spans="1:7" ht="15">
      <c r="A40" s="84" t="s">
        <v>854</v>
      </c>
      <c r="B40" s="84">
        <v>24</v>
      </c>
      <c r="C40" s="122">
        <v>0.0045935814355370546</v>
      </c>
      <c r="D40" s="84" t="s">
        <v>5571</v>
      </c>
      <c r="E40" s="84" t="b">
        <v>0</v>
      </c>
      <c r="F40" s="84" t="b">
        <v>0</v>
      </c>
      <c r="G40" s="84" t="b">
        <v>0</v>
      </c>
    </row>
    <row r="41" spans="1:7" ht="15">
      <c r="A41" s="84" t="s">
        <v>4309</v>
      </c>
      <c r="B41" s="84">
        <v>23</v>
      </c>
      <c r="C41" s="122">
        <v>0.004471016135701794</v>
      </c>
      <c r="D41" s="84" t="s">
        <v>5571</v>
      </c>
      <c r="E41" s="84" t="b">
        <v>0</v>
      </c>
      <c r="F41" s="84" t="b">
        <v>0</v>
      </c>
      <c r="G41" s="84" t="b">
        <v>0</v>
      </c>
    </row>
    <row r="42" spans="1:7" ht="15">
      <c r="A42" s="84" t="s">
        <v>4317</v>
      </c>
      <c r="B42" s="84">
        <v>22</v>
      </c>
      <c r="C42" s="122">
        <v>0.005159276111932</v>
      </c>
      <c r="D42" s="84" t="s">
        <v>5571</v>
      </c>
      <c r="E42" s="84" t="b">
        <v>0</v>
      </c>
      <c r="F42" s="84" t="b">
        <v>0</v>
      </c>
      <c r="G42" s="84" t="b">
        <v>0</v>
      </c>
    </row>
    <row r="43" spans="1:7" ht="15">
      <c r="A43" s="84" t="s">
        <v>487</v>
      </c>
      <c r="B43" s="84">
        <v>21</v>
      </c>
      <c r="C43" s="122">
        <v>0.004216571399639517</v>
      </c>
      <c r="D43" s="84" t="s">
        <v>5571</v>
      </c>
      <c r="E43" s="84" t="b">
        <v>0</v>
      </c>
      <c r="F43" s="84" t="b">
        <v>0</v>
      </c>
      <c r="G43" s="84" t="b">
        <v>0</v>
      </c>
    </row>
    <row r="44" spans="1:7" ht="15">
      <c r="A44" s="84" t="s">
        <v>4302</v>
      </c>
      <c r="B44" s="84">
        <v>20</v>
      </c>
      <c r="C44" s="122">
        <v>0.004232578883915701</v>
      </c>
      <c r="D44" s="84" t="s">
        <v>5571</v>
      </c>
      <c r="E44" s="84" t="b">
        <v>0</v>
      </c>
      <c r="F44" s="84" t="b">
        <v>0</v>
      </c>
      <c r="G44" s="84" t="b">
        <v>0</v>
      </c>
    </row>
    <row r="45" spans="1:7" ht="15">
      <c r="A45" s="84" t="s">
        <v>4322</v>
      </c>
      <c r="B45" s="84">
        <v>20</v>
      </c>
      <c r="C45" s="122">
        <v>0.004156539065750148</v>
      </c>
      <c r="D45" s="84" t="s">
        <v>5571</v>
      </c>
      <c r="E45" s="84" t="b">
        <v>0</v>
      </c>
      <c r="F45" s="84" t="b">
        <v>0</v>
      </c>
      <c r="G45" s="84" t="b">
        <v>0</v>
      </c>
    </row>
    <row r="46" spans="1:7" ht="15">
      <c r="A46" s="84" t="s">
        <v>4326</v>
      </c>
      <c r="B46" s="84">
        <v>18</v>
      </c>
      <c r="C46" s="122">
        <v>0.003809320995524131</v>
      </c>
      <c r="D46" s="84" t="s">
        <v>5571</v>
      </c>
      <c r="E46" s="84" t="b">
        <v>1</v>
      </c>
      <c r="F46" s="84" t="b">
        <v>0</v>
      </c>
      <c r="G46" s="84" t="b">
        <v>0</v>
      </c>
    </row>
    <row r="47" spans="1:7" ht="15">
      <c r="A47" s="84" t="s">
        <v>4201</v>
      </c>
      <c r="B47" s="84">
        <v>18</v>
      </c>
      <c r="C47" s="122">
        <v>0.003809320995524131</v>
      </c>
      <c r="D47" s="84" t="s">
        <v>5571</v>
      </c>
      <c r="E47" s="84" t="b">
        <v>0</v>
      </c>
      <c r="F47" s="84" t="b">
        <v>0</v>
      </c>
      <c r="G47" s="84" t="b">
        <v>0</v>
      </c>
    </row>
    <row r="48" spans="1:7" ht="15">
      <c r="A48" s="84" t="s">
        <v>855</v>
      </c>
      <c r="B48" s="84">
        <v>17</v>
      </c>
      <c r="C48" s="122">
        <v>0.004426304409859382</v>
      </c>
      <c r="D48" s="84" t="s">
        <v>5571</v>
      </c>
      <c r="E48" s="84" t="b">
        <v>0</v>
      </c>
      <c r="F48" s="84" t="b">
        <v>0</v>
      </c>
      <c r="G48" s="84" t="b">
        <v>0</v>
      </c>
    </row>
    <row r="49" spans="1:7" ht="15">
      <c r="A49" s="84" t="s">
        <v>4340</v>
      </c>
      <c r="B49" s="84">
        <v>17</v>
      </c>
      <c r="C49" s="122">
        <v>0.003666021216374581</v>
      </c>
      <c r="D49" s="84" t="s">
        <v>5571</v>
      </c>
      <c r="E49" s="84" t="b">
        <v>0</v>
      </c>
      <c r="F49" s="84" t="b">
        <v>0</v>
      </c>
      <c r="G49" s="84" t="b">
        <v>0</v>
      </c>
    </row>
    <row r="50" spans="1:7" ht="15">
      <c r="A50" s="84" t="s">
        <v>4341</v>
      </c>
      <c r="B50" s="84">
        <v>17</v>
      </c>
      <c r="C50" s="122">
        <v>0.003666021216374581</v>
      </c>
      <c r="D50" s="84" t="s">
        <v>5571</v>
      </c>
      <c r="E50" s="84" t="b">
        <v>0</v>
      </c>
      <c r="F50" s="84" t="b">
        <v>0</v>
      </c>
      <c r="G50" s="84" t="b">
        <v>0</v>
      </c>
    </row>
    <row r="51" spans="1:7" ht="15">
      <c r="A51" s="84" t="s">
        <v>4943</v>
      </c>
      <c r="B51" s="84">
        <v>16</v>
      </c>
      <c r="C51" s="122">
        <v>0.003591195868913973</v>
      </c>
      <c r="D51" s="84" t="s">
        <v>5571</v>
      </c>
      <c r="E51" s="84" t="b">
        <v>0</v>
      </c>
      <c r="F51" s="84" t="b">
        <v>0</v>
      </c>
      <c r="G51" s="84" t="b">
        <v>0</v>
      </c>
    </row>
    <row r="52" spans="1:7" ht="15">
      <c r="A52" s="84" t="s">
        <v>4944</v>
      </c>
      <c r="B52" s="84">
        <v>15</v>
      </c>
      <c r="C52" s="122">
        <v>0.0033667461271068497</v>
      </c>
      <c r="D52" s="84" t="s">
        <v>5571</v>
      </c>
      <c r="E52" s="84" t="b">
        <v>0</v>
      </c>
      <c r="F52" s="84" t="b">
        <v>0</v>
      </c>
      <c r="G52" s="84" t="b">
        <v>0</v>
      </c>
    </row>
    <row r="53" spans="1:7" ht="15">
      <c r="A53" s="84" t="s">
        <v>4219</v>
      </c>
      <c r="B53" s="84">
        <v>15</v>
      </c>
      <c r="C53" s="122">
        <v>0.003439519499947142</v>
      </c>
      <c r="D53" s="84" t="s">
        <v>5571</v>
      </c>
      <c r="E53" s="84" t="b">
        <v>0</v>
      </c>
      <c r="F53" s="84" t="b">
        <v>0</v>
      </c>
      <c r="G53" s="84" t="b">
        <v>0</v>
      </c>
    </row>
    <row r="54" spans="1:7" ht="15">
      <c r="A54" s="84" t="s">
        <v>4202</v>
      </c>
      <c r="B54" s="84">
        <v>15</v>
      </c>
      <c r="C54" s="122">
        <v>0.0033667461271068497</v>
      </c>
      <c r="D54" s="84" t="s">
        <v>5571</v>
      </c>
      <c r="E54" s="84" t="b">
        <v>0</v>
      </c>
      <c r="F54" s="84" t="b">
        <v>0</v>
      </c>
      <c r="G54" s="84" t="b">
        <v>0</v>
      </c>
    </row>
    <row r="55" spans="1:7" ht="15">
      <c r="A55" s="84" t="s">
        <v>4339</v>
      </c>
      <c r="B55" s="84">
        <v>15</v>
      </c>
      <c r="C55" s="122">
        <v>0.0033667461271068497</v>
      </c>
      <c r="D55" s="84" t="s">
        <v>5571</v>
      </c>
      <c r="E55" s="84" t="b">
        <v>0</v>
      </c>
      <c r="F55" s="84" t="b">
        <v>0</v>
      </c>
      <c r="G55" s="84" t="b">
        <v>0</v>
      </c>
    </row>
    <row r="56" spans="1:7" ht="15">
      <c r="A56" s="84" t="s">
        <v>449</v>
      </c>
      <c r="B56" s="84">
        <v>15</v>
      </c>
      <c r="C56" s="122">
        <v>0.0033667461271068497</v>
      </c>
      <c r="D56" s="84" t="s">
        <v>5571</v>
      </c>
      <c r="E56" s="84" t="b">
        <v>0</v>
      </c>
      <c r="F56" s="84" t="b">
        <v>0</v>
      </c>
      <c r="G56" s="84" t="b">
        <v>0</v>
      </c>
    </row>
    <row r="57" spans="1:7" ht="15">
      <c r="A57" s="84" t="s">
        <v>4945</v>
      </c>
      <c r="B57" s="84">
        <v>15</v>
      </c>
      <c r="C57" s="122">
        <v>0.0033667461271068497</v>
      </c>
      <c r="D57" s="84" t="s">
        <v>5571</v>
      </c>
      <c r="E57" s="84" t="b">
        <v>0</v>
      </c>
      <c r="F57" s="84" t="b">
        <v>0</v>
      </c>
      <c r="G57" s="84" t="b">
        <v>0</v>
      </c>
    </row>
    <row r="58" spans="1:7" ht="15">
      <c r="A58" s="84" t="s">
        <v>4323</v>
      </c>
      <c r="B58" s="84">
        <v>15</v>
      </c>
      <c r="C58" s="122">
        <v>0.0033667461271068497</v>
      </c>
      <c r="D58" s="84" t="s">
        <v>5571</v>
      </c>
      <c r="E58" s="84" t="b">
        <v>0</v>
      </c>
      <c r="F58" s="84" t="b">
        <v>0</v>
      </c>
      <c r="G58" s="84" t="b">
        <v>0</v>
      </c>
    </row>
    <row r="59" spans="1:7" ht="15">
      <c r="A59" s="84" t="s">
        <v>4318</v>
      </c>
      <c r="B59" s="84">
        <v>14</v>
      </c>
      <c r="C59" s="122">
        <v>0.003447636416803027</v>
      </c>
      <c r="D59" s="84" t="s">
        <v>5571</v>
      </c>
      <c r="E59" s="84" t="b">
        <v>0</v>
      </c>
      <c r="F59" s="84" t="b">
        <v>0</v>
      </c>
      <c r="G59" s="84" t="b">
        <v>0</v>
      </c>
    </row>
    <row r="60" spans="1:7" ht="15">
      <c r="A60" s="84" t="s">
        <v>4301</v>
      </c>
      <c r="B60" s="84">
        <v>14</v>
      </c>
      <c r="C60" s="122">
        <v>0.0032102181999506658</v>
      </c>
      <c r="D60" s="84" t="s">
        <v>5571</v>
      </c>
      <c r="E60" s="84" t="b">
        <v>0</v>
      </c>
      <c r="F60" s="84" t="b">
        <v>0</v>
      </c>
      <c r="G60" s="84" t="b">
        <v>0</v>
      </c>
    </row>
    <row r="61" spans="1:7" ht="15">
      <c r="A61" s="84" t="s">
        <v>474</v>
      </c>
      <c r="B61" s="84">
        <v>14</v>
      </c>
      <c r="C61" s="122">
        <v>0.0032102181999506658</v>
      </c>
      <c r="D61" s="84" t="s">
        <v>5571</v>
      </c>
      <c r="E61" s="84" t="b">
        <v>0</v>
      </c>
      <c r="F61" s="84" t="b">
        <v>0</v>
      </c>
      <c r="G61" s="84" t="b">
        <v>0</v>
      </c>
    </row>
    <row r="62" spans="1:7" ht="15">
      <c r="A62" s="84" t="s">
        <v>4304</v>
      </c>
      <c r="B62" s="84">
        <v>14</v>
      </c>
      <c r="C62" s="122">
        <v>0.0032102181999506658</v>
      </c>
      <c r="D62" s="84" t="s">
        <v>5571</v>
      </c>
      <c r="E62" s="84" t="b">
        <v>0</v>
      </c>
      <c r="F62" s="84" t="b">
        <v>0</v>
      </c>
      <c r="G62" s="84" t="b">
        <v>0</v>
      </c>
    </row>
    <row r="63" spans="1:7" ht="15">
      <c r="A63" s="84" t="s">
        <v>4246</v>
      </c>
      <c r="B63" s="84">
        <v>14</v>
      </c>
      <c r="C63" s="122">
        <v>0.003541466985490713</v>
      </c>
      <c r="D63" s="84" t="s">
        <v>5571</v>
      </c>
      <c r="E63" s="84" t="b">
        <v>0</v>
      </c>
      <c r="F63" s="84" t="b">
        <v>0</v>
      </c>
      <c r="G63" s="84" t="b">
        <v>0</v>
      </c>
    </row>
    <row r="64" spans="1:7" ht="15">
      <c r="A64" s="84" t="s">
        <v>834</v>
      </c>
      <c r="B64" s="84">
        <v>14</v>
      </c>
      <c r="C64" s="122">
        <v>0.003447636416803027</v>
      </c>
      <c r="D64" s="84" t="s">
        <v>5571</v>
      </c>
      <c r="E64" s="84" t="b">
        <v>0</v>
      </c>
      <c r="F64" s="84" t="b">
        <v>0</v>
      </c>
      <c r="G64" s="84" t="b">
        <v>0</v>
      </c>
    </row>
    <row r="65" spans="1:7" ht="15">
      <c r="A65" s="84" t="s">
        <v>4946</v>
      </c>
      <c r="B65" s="84">
        <v>13</v>
      </c>
      <c r="C65" s="122">
        <v>0.003121834689008266</v>
      </c>
      <c r="D65" s="84" t="s">
        <v>5571</v>
      </c>
      <c r="E65" s="84" t="b">
        <v>0</v>
      </c>
      <c r="F65" s="84" t="b">
        <v>0</v>
      </c>
      <c r="G65" s="84" t="b">
        <v>0</v>
      </c>
    </row>
    <row r="66" spans="1:7" ht="15">
      <c r="A66" s="84" t="s">
        <v>4319</v>
      </c>
      <c r="B66" s="84">
        <v>13</v>
      </c>
      <c r="C66" s="122">
        <v>0.0032013766727456683</v>
      </c>
      <c r="D66" s="84" t="s">
        <v>5571</v>
      </c>
      <c r="E66" s="84" t="b">
        <v>0</v>
      </c>
      <c r="F66" s="84" t="b">
        <v>0</v>
      </c>
      <c r="G66" s="84" t="b">
        <v>0</v>
      </c>
    </row>
    <row r="67" spans="1:7" ht="15">
      <c r="A67" s="84" t="s">
        <v>4303</v>
      </c>
      <c r="B67" s="84">
        <v>13</v>
      </c>
      <c r="C67" s="122">
        <v>0.0030486631570507275</v>
      </c>
      <c r="D67" s="84" t="s">
        <v>5571</v>
      </c>
      <c r="E67" s="84" t="b">
        <v>0</v>
      </c>
      <c r="F67" s="84" t="b">
        <v>0</v>
      </c>
      <c r="G67" s="84" t="b">
        <v>0</v>
      </c>
    </row>
    <row r="68" spans="1:7" ht="15">
      <c r="A68" s="84" t="s">
        <v>4324</v>
      </c>
      <c r="B68" s="84">
        <v>13</v>
      </c>
      <c r="C68" s="122">
        <v>0.0030486631570507275</v>
      </c>
      <c r="D68" s="84" t="s">
        <v>5571</v>
      </c>
      <c r="E68" s="84" t="b">
        <v>0</v>
      </c>
      <c r="F68" s="84" t="b">
        <v>0</v>
      </c>
      <c r="G68" s="84" t="b">
        <v>0</v>
      </c>
    </row>
    <row r="69" spans="1:7" ht="15">
      <c r="A69" s="84" t="s">
        <v>4325</v>
      </c>
      <c r="B69" s="84">
        <v>13</v>
      </c>
      <c r="C69" s="122">
        <v>0.0030486631570507275</v>
      </c>
      <c r="D69" s="84" t="s">
        <v>5571</v>
      </c>
      <c r="E69" s="84" t="b">
        <v>0</v>
      </c>
      <c r="F69" s="84" t="b">
        <v>0</v>
      </c>
      <c r="G69" s="84" t="b">
        <v>0</v>
      </c>
    </row>
    <row r="70" spans="1:7" ht="15">
      <c r="A70" s="84" t="s">
        <v>4327</v>
      </c>
      <c r="B70" s="84">
        <v>13</v>
      </c>
      <c r="C70" s="122">
        <v>0.0030486631570507275</v>
      </c>
      <c r="D70" s="84" t="s">
        <v>5571</v>
      </c>
      <c r="E70" s="84" t="b">
        <v>0</v>
      </c>
      <c r="F70" s="84" t="b">
        <v>0</v>
      </c>
      <c r="G70" s="84" t="b">
        <v>0</v>
      </c>
    </row>
    <row r="71" spans="1:7" ht="15">
      <c r="A71" s="84" t="s">
        <v>4328</v>
      </c>
      <c r="B71" s="84">
        <v>13</v>
      </c>
      <c r="C71" s="122">
        <v>0.0030486631570507275</v>
      </c>
      <c r="D71" s="84" t="s">
        <v>5571</v>
      </c>
      <c r="E71" s="84" t="b">
        <v>0</v>
      </c>
      <c r="F71" s="84" t="b">
        <v>0</v>
      </c>
      <c r="G71" s="84" t="b">
        <v>0</v>
      </c>
    </row>
    <row r="72" spans="1:7" ht="15">
      <c r="A72" s="84" t="s">
        <v>4329</v>
      </c>
      <c r="B72" s="84">
        <v>13</v>
      </c>
      <c r="C72" s="122">
        <v>0.0030486631570507275</v>
      </c>
      <c r="D72" s="84" t="s">
        <v>5571</v>
      </c>
      <c r="E72" s="84" t="b">
        <v>0</v>
      </c>
      <c r="F72" s="84" t="b">
        <v>0</v>
      </c>
      <c r="G72" s="84" t="b">
        <v>0</v>
      </c>
    </row>
    <row r="73" spans="1:7" ht="15">
      <c r="A73" s="84" t="s">
        <v>4330</v>
      </c>
      <c r="B73" s="84">
        <v>13</v>
      </c>
      <c r="C73" s="122">
        <v>0.0030486631570507275</v>
      </c>
      <c r="D73" s="84" t="s">
        <v>5571</v>
      </c>
      <c r="E73" s="84" t="b">
        <v>0</v>
      </c>
      <c r="F73" s="84" t="b">
        <v>0</v>
      </c>
      <c r="G73" s="84" t="b">
        <v>0</v>
      </c>
    </row>
    <row r="74" spans="1:7" ht="15">
      <c r="A74" s="84" t="s">
        <v>4947</v>
      </c>
      <c r="B74" s="84">
        <v>13</v>
      </c>
      <c r="C74" s="122">
        <v>0.0030486631570507275</v>
      </c>
      <c r="D74" s="84" t="s">
        <v>5571</v>
      </c>
      <c r="E74" s="84" t="b">
        <v>0</v>
      </c>
      <c r="F74" s="84" t="b">
        <v>0</v>
      </c>
      <c r="G74" s="84" t="b">
        <v>0</v>
      </c>
    </row>
    <row r="75" spans="1:7" ht="15">
      <c r="A75" s="84" t="s">
        <v>4948</v>
      </c>
      <c r="B75" s="84">
        <v>13</v>
      </c>
      <c r="C75" s="122">
        <v>0.0030486631570507275</v>
      </c>
      <c r="D75" s="84" t="s">
        <v>5571</v>
      </c>
      <c r="E75" s="84" t="b">
        <v>0</v>
      </c>
      <c r="F75" s="84" t="b">
        <v>1</v>
      </c>
      <c r="G75" s="84" t="b">
        <v>0</v>
      </c>
    </row>
    <row r="76" spans="1:7" ht="15">
      <c r="A76" s="84" t="s">
        <v>4949</v>
      </c>
      <c r="B76" s="84">
        <v>13</v>
      </c>
      <c r="C76" s="122">
        <v>0.0030486631570507275</v>
      </c>
      <c r="D76" s="84" t="s">
        <v>5571</v>
      </c>
      <c r="E76" s="84" t="b">
        <v>0</v>
      </c>
      <c r="F76" s="84" t="b">
        <v>1</v>
      </c>
      <c r="G76" s="84" t="b">
        <v>0</v>
      </c>
    </row>
    <row r="77" spans="1:7" ht="15">
      <c r="A77" s="84" t="s">
        <v>4950</v>
      </c>
      <c r="B77" s="84">
        <v>12</v>
      </c>
      <c r="C77" s="122">
        <v>0.002881693559084553</v>
      </c>
      <c r="D77" s="84" t="s">
        <v>5571</v>
      </c>
      <c r="E77" s="84" t="b">
        <v>0</v>
      </c>
      <c r="F77" s="84" t="b">
        <v>0</v>
      </c>
      <c r="G77" s="84" t="b">
        <v>0</v>
      </c>
    </row>
    <row r="78" spans="1:7" ht="15">
      <c r="A78" s="84" t="s">
        <v>4320</v>
      </c>
      <c r="B78" s="84">
        <v>12</v>
      </c>
      <c r="C78" s="122">
        <v>0.002881693559084553</v>
      </c>
      <c r="D78" s="84" t="s">
        <v>5571</v>
      </c>
      <c r="E78" s="84" t="b">
        <v>0</v>
      </c>
      <c r="F78" s="84" t="b">
        <v>0</v>
      </c>
      <c r="G78" s="84" t="b">
        <v>0</v>
      </c>
    </row>
    <row r="79" spans="1:7" ht="15">
      <c r="A79" s="84" t="s">
        <v>4951</v>
      </c>
      <c r="B79" s="84">
        <v>12</v>
      </c>
      <c r="C79" s="122">
        <v>0.0030355431304206113</v>
      </c>
      <c r="D79" s="84" t="s">
        <v>5571</v>
      </c>
      <c r="E79" s="84" t="b">
        <v>0</v>
      </c>
      <c r="F79" s="84" t="b">
        <v>0</v>
      </c>
      <c r="G79" s="84" t="b">
        <v>0</v>
      </c>
    </row>
    <row r="80" spans="1:7" ht="15">
      <c r="A80" s="84" t="s">
        <v>4952</v>
      </c>
      <c r="B80" s="84">
        <v>12</v>
      </c>
      <c r="C80" s="122">
        <v>0.002955116928688309</v>
      </c>
      <c r="D80" s="84" t="s">
        <v>5571</v>
      </c>
      <c r="E80" s="84" t="b">
        <v>0</v>
      </c>
      <c r="F80" s="84" t="b">
        <v>0</v>
      </c>
      <c r="G80" s="84" t="b">
        <v>0</v>
      </c>
    </row>
    <row r="81" spans="1:7" ht="15">
      <c r="A81" s="84" t="s">
        <v>4310</v>
      </c>
      <c r="B81" s="84">
        <v>12</v>
      </c>
      <c r="C81" s="122">
        <v>0.002881693559084553</v>
      </c>
      <c r="D81" s="84" t="s">
        <v>5571</v>
      </c>
      <c r="E81" s="84" t="b">
        <v>0</v>
      </c>
      <c r="F81" s="84" t="b">
        <v>0</v>
      </c>
      <c r="G81" s="84" t="b">
        <v>0</v>
      </c>
    </row>
    <row r="82" spans="1:7" ht="15">
      <c r="A82" s="84" t="s">
        <v>481</v>
      </c>
      <c r="B82" s="84">
        <v>12</v>
      </c>
      <c r="C82" s="122">
        <v>0.002881693559084553</v>
      </c>
      <c r="D82" s="84" t="s">
        <v>5571</v>
      </c>
      <c r="E82" s="84" t="b">
        <v>0</v>
      </c>
      <c r="F82" s="84" t="b">
        <v>0</v>
      </c>
      <c r="G82" s="84" t="b">
        <v>0</v>
      </c>
    </row>
    <row r="83" spans="1:7" ht="15">
      <c r="A83" s="84" t="s">
        <v>4953</v>
      </c>
      <c r="B83" s="84">
        <v>12</v>
      </c>
      <c r="C83" s="122">
        <v>0.002881693559084553</v>
      </c>
      <c r="D83" s="84" t="s">
        <v>5571</v>
      </c>
      <c r="E83" s="84" t="b">
        <v>0</v>
      </c>
      <c r="F83" s="84" t="b">
        <v>0</v>
      </c>
      <c r="G83" s="84" t="b">
        <v>0</v>
      </c>
    </row>
    <row r="84" spans="1:7" ht="15">
      <c r="A84" s="84" t="s">
        <v>4332</v>
      </c>
      <c r="B84" s="84">
        <v>12</v>
      </c>
      <c r="C84" s="122">
        <v>0.0031244501716654466</v>
      </c>
      <c r="D84" s="84" t="s">
        <v>5571</v>
      </c>
      <c r="E84" s="84" t="b">
        <v>0</v>
      </c>
      <c r="F84" s="84" t="b">
        <v>0</v>
      </c>
      <c r="G84" s="84" t="b">
        <v>0</v>
      </c>
    </row>
    <row r="85" spans="1:7" ht="15">
      <c r="A85" s="84" t="s">
        <v>4954</v>
      </c>
      <c r="B85" s="84">
        <v>11</v>
      </c>
      <c r="C85" s="122">
        <v>0.0027825812028855605</v>
      </c>
      <c r="D85" s="84" t="s">
        <v>5571</v>
      </c>
      <c r="E85" s="84" t="b">
        <v>0</v>
      </c>
      <c r="F85" s="84" t="b">
        <v>0</v>
      </c>
      <c r="G85" s="84" t="b">
        <v>0</v>
      </c>
    </row>
    <row r="86" spans="1:7" ht="15">
      <c r="A86" s="84" t="s">
        <v>4955</v>
      </c>
      <c r="B86" s="84">
        <v>11</v>
      </c>
      <c r="C86" s="122">
        <v>0.0027825812028855605</v>
      </c>
      <c r="D86" s="84" t="s">
        <v>5571</v>
      </c>
      <c r="E86" s="84" t="b">
        <v>0</v>
      </c>
      <c r="F86" s="84" t="b">
        <v>0</v>
      </c>
      <c r="G86" s="84" t="b">
        <v>0</v>
      </c>
    </row>
    <row r="87" spans="1:7" ht="15">
      <c r="A87" s="84" t="s">
        <v>4956</v>
      </c>
      <c r="B87" s="84">
        <v>11</v>
      </c>
      <c r="C87" s="122">
        <v>0.00270885718463095</v>
      </c>
      <c r="D87" s="84" t="s">
        <v>5571</v>
      </c>
      <c r="E87" s="84" t="b">
        <v>0</v>
      </c>
      <c r="F87" s="84" t="b">
        <v>0</v>
      </c>
      <c r="G87" s="84" t="b">
        <v>0</v>
      </c>
    </row>
    <row r="88" spans="1:7" ht="15">
      <c r="A88" s="84" t="s">
        <v>473</v>
      </c>
      <c r="B88" s="84">
        <v>11</v>
      </c>
      <c r="C88" s="122">
        <v>0.00270885718463095</v>
      </c>
      <c r="D88" s="84" t="s">
        <v>5571</v>
      </c>
      <c r="E88" s="84" t="b">
        <v>0</v>
      </c>
      <c r="F88" s="84" t="b">
        <v>0</v>
      </c>
      <c r="G88" s="84" t="b">
        <v>0</v>
      </c>
    </row>
    <row r="89" spans="1:7" ht="15">
      <c r="A89" s="84" t="s">
        <v>4333</v>
      </c>
      <c r="B89" s="84">
        <v>11</v>
      </c>
      <c r="C89" s="122">
        <v>0.00270885718463095</v>
      </c>
      <c r="D89" s="84" t="s">
        <v>5571</v>
      </c>
      <c r="E89" s="84" t="b">
        <v>0</v>
      </c>
      <c r="F89" s="84" t="b">
        <v>0</v>
      </c>
      <c r="G89" s="84" t="b">
        <v>0</v>
      </c>
    </row>
    <row r="90" spans="1:7" ht="15">
      <c r="A90" s="84" t="s">
        <v>457</v>
      </c>
      <c r="B90" s="84">
        <v>11</v>
      </c>
      <c r="C90" s="122">
        <v>0.0027825812028855605</v>
      </c>
      <c r="D90" s="84" t="s">
        <v>5571</v>
      </c>
      <c r="E90" s="84" t="b">
        <v>0</v>
      </c>
      <c r="F90" s="84" t="b">
        <v>0</v>
      </c>
      <c r="G90" s="84" t="b">
        <v>0</v>
      </c>
    </row>
    <row r="91" spans="1:7" ht="15">
      <c r="A91" s="84" t="s">
        <v>4247</v>
      </c>
      <c r="B91" s="84">
        <v>11</v>
      </c>
      <c r="C91" s="122">
        <v>0.0027825812028855605</v>
      </c>
      <c r="D91" s="84" t="s">
        <v>5571</v>
      </c>
      <c r="E91" s="84" t="b">
        <v>0</v>
      </c>
      <c r="F91" s="84" t="b">
        <v>0</v>
      </c>
      <c r="G91" s="84" t="b">
        <v>0</v>
      </c>
    </row>
    <row r="92" spans="1:7" ht="15">
      <c r="A92" s="84" t="s">
        <v>4957</v>
      </c>
      <c r="B92" s="84">
        <v>11</v>
      </c>
      <c r="C92" s="122">
        <v>0.00270885718463095</v>
      </c>
      <c r="D92" s="84" t="s">
        <v>5571</v>
      </c>
      <c r="E92" s="84" t="b">
        <v>0</v>
      </c>
      <c r="F92" s="84" t="b">
        <v>0</v>
      </c>
      <c r="G92" s="84" t="b">
        <v>0</v>
      </c>
    </row>
    <row r="93" spans="1:7" ht="15">
      <c r="A93" s="84" t="s">
        <v>4958</v>
      </c>
      <c r="B93" s="84">
        <v>11</v>
      </c>
      <c r="C93" s="122">
        <v>0.00270885718463095</v>
      </c>
      <c r="D93" s="84" t="s">
        <v>5571</v>
      </c>
      <c r="E93" s="84" t="b">
        <v>0</v>
      </c>
      <c r="F93" s="84" t="b">
        <v>0</v>
      </c>
      <c r="G93" s="84" t="b">
        <v>0</v>
      </c>
    </row>
    <row r="94" spans="1:7" ht="15">
      <c r="A94" s="84" t="s">
        <v>4959</v>
      </c>
      <c r="B94" s="84">
        <v>10</v>
      </c>
      <c r="C94" s="122">
        <v>0.002529619275350509</v>
      </c>
      <c r="D94" s="84" t="s">
        <v>5571</v>
      </c>
      <c r="E94" s="84" t="b">
        <v>0</v>
      </c>
      <c r="F94" s="84" t="b">
        <v>0</v>
      </c>
      <c r="G94" s="84" t="b">
        <v>0</v>
      </c>
    </row>
    <row r="95" spans="1:7" ht="15">
      <c r="A95" s="84" t="s">
        <v>4313</v>
      </c>
      <c r="B95" s="84">
        <v>10</v>
      </c>
      <c r="C95" s="122">
        <v>0.002529619275350509</v>
      </c>
      <c r="D95" s="84" t="s">
        <v>5571</v>
      </c>
      <c r="E95" s="84" t="b">
        <v>0</v>
      </c>
      <c r="F95" s="84" t="b">
        <v>0</v>
      </c>
      <c r="G95" s="84" t="b">
        <v>0</v>
      </c>
    </row>
    <row r="96" spans="1:7" ht="15">
      <c r="A96" s="84" t="s">
        <v>543</v>
      </c>
      <c r="B96" s="84">
        <v>10</v>
      </c>
      <c r="C96" s="122">
        <v>0.002529619275350509</v>
      </c>
      <c r="D96" s="84" t="s">
        <v>5571</v>
      </c>
      <c r="E96" s="84" t="b">
        <v>0</v>
      </c>
      <c r="F96" s="84" t="b">
        <v>0</v>
      </c>
      <c r="G96" s="84" t="b">
        <v>0</v>
      </c>
    </row>
    <row r="97" spans="1:7" ht="15">
      <c r="A97" s="84" t="s">
        <v>4960</v>
      </c>
      <c r="B97" s="84">
        <v>10</v>
      </c>
      <c r="C97" s="122">
        <v>0.002529619275350509</v>
      </c>
      <c r="D97" s="84" t="s">
        <v>5571</v>
      </c>
      <c r="E97" s="84" t="b">
        <v>0</v>
      </c>
      <c r="F97" s="84" t="b">
        <v>0</v>
      </c>
      <c r="G97" s="84" t="b">
        <v>0</v>
      </c>
    </row>
    <row r="98" spans="1:7" ht="15">
      <c r="A98" s="84" t="s">
        <v>4961</v>
      </c>
      <c r="B98" s="84">
        <v>10</v>
      </c>
      <c r="C98" s="122">
        <v>0.002529619275350509</v>
      </c>
      <c r="D98" s="84" t="s">
        <v>5571</v>
      </c>
      <c r="E98" s="84" t="b">
        <v>0</v>
      </c>
      <c r="F98" s="84" t="b">
        <v>0</v>
      </c>
      <c r="G98" s="84" t="b">
        <v>0</v>
      </c>
    </row>
    <row r="99" spans="1:7" ht="15">
      <c r="A99" s="84" t="s">
        <v>4962</v>
      </c>
      <c r="B99" s="84">
        <v>10</v>
      </c>
      <c r="C99" s="122">
        <v>0.0026865331565164036</v>
      </c>
      <c r="D99" s="84" t="s">
        <v>5571</v>
      </c>
      <c r="E99" s="84" t="b">
        <v>0</v>
      </c>
      <c r="F99" s="84" t="b">
        <v>0</v>
      </c>
      <c r="G99" s="84" t="b">
        <v>0</v>
      </c>
    </row>
    <row r="100" spans="1:7" ht="15">
      <c r="A100" s="84" t="s">
        <v>4963</v>
      </c>
      <c r="B100" s="84">
        <v>10</v>
      </c>
      <c r="C100" s="122">
        <v>0.002603708476387872</v>
      </c>
      <c r="D100" s="84" t="s">
        <v>5571</v>
      </c>
      <c r="E100" s="84" t="b">
        <v>0</v>
      </c>
      <c r="F100" s="84" t="b">
        <v>0</v>
      </c>
      <c r="G100" s="84" t="b">
        <v>0</v>
      </c>
    </row>
    <row r="101" spans="1:7" ht="15">
      <c r="A101" s="84" t="s">
        <v>4964</v>
      </c>
      <c r="B101" s="84">
        <v>10</v>
      </c>
      <c r="C101" s="122">
        <v>0.0026865331565164036</v>
      </c>
      <c r="D101" s="84" t="s">
        <v>5571</v>
      </c>
      <c r="E101" s="84" t="b">
        <v>0</v>
      </c>
      <c r="F101" s="84" t="b">
        <v>0</v>
      </c>
      <c r="G101" s="84" t="b">
        <v>0</v>
      </c>
    </row>
    <row r="102" spans="1:7" ht="15">
      <c r="A102" s="84" t="s">
        <v>4965</v>
      </c>
      <c r="B102" s="84">
        <v>10</v>
      </c>
      <c r="C102" s="122">
        <v>0.0026865331565164036</v>
      </c>
      <c r="D102" s="84" t="s">
        <v>5571</v>
      </c>
      <c r="E102" s="84" t="b">
        <v>0</v>
      </c>
      <c r="F102" s="84" t="b">
        <v>0</v>
      </c>
      <c r="G102" s="84" t="b">
        <v>0</v>
      </c>
    </row>
    <row r="103" spans="1:7" ht="15">
      <c r="A103" s="84" t="s">
        <v>4305</v>
      </c>
      <c r="B103" s="84">
        <v>10</v>
      </c>
      <c r="C103" s="122">
        <v>0.002529619275350509</v>
      </c>
      <c r="D103" s="84" t="s">
        <v>5571</v>
      </c>
      <c r="E103" s="84" t="b">
        <v>0</v>
      </c>
      <c r="F103" s="84" t="b">
        <v>0</v>
      </c>
      <c r="G103" s="84" t="b">
        <v>0</v>
      </c>
    </row>
    <row r="104" spans="1:7" ht="15">
      <c r="A104" s="84" t="s">
        <v>4966</v>
      </c>
      <c r="B104" s="84">
        <v>10</v>
      </c>
      <c r="C104" s="122">
        <v>0.002529619275350509</v>
      </c>
      <c r="D104" s="84" t="s">
        <v>5571</v>
      </c>
      <c r="E104" s="84" t="b">
        <v>0</v>
      </c>
      <c r="F104" s="84" t="b">
        <v>0</v>
      </c>
      <c r="G104" s="84" t="b">
        <v>0</v>
      </c>
    </row>
    <row r="105" spans="1:7" ht="15">
      <c r="A105" s="84" t="s">
        <v>4307</v>
      </c>
      <c r="B105" s="84">
        <v>10</v>
      </c>
      <c r="C105" s="122">
        <v>0.002529619275350509</v>
      </c>
      <c r="D105" s="84" t="s">
        <v>5571</v>
      </c>
      <c r="E105" s="84" t="b">
        <v>0</v>
      </c>
      <c r="F105" s="84" t="b">
        <v>0</v>
      </c>
      <c r="G105" s="84" t="b">
        <v>0</v>
      </c>
    </row>
    <row r="106" spans="1:7" ht="15">
      <c r="A106" s="84" t="s">
        <v>4967</v>
      </c>
      <c r="B106" s="84">
        <v>10</v>
      </c>
      <c r="C106" s="122">
        <v>0.002529619275350509</v>
      </c>
      <c r="D106" s="84" t="s">
        <v>5571</v>
      </c>
      <c r="E106" s="84" t="b">
        <v>0</v>
      </c>
      <c r="F106" s="84" t="b">
        <v>0</v>
      </c>
      <c r="G106" s="84" t="b">
        <v>0</v>
      </c>
    </row>
    <row r="107" spans="1:7" ht="15">
      <c r="A107" s="84" t="s">
        <v>4968</v>
      </c>
      <c r="B107" s="84">
        <v>10</v>
      </c>
      <c r="C107" s="122">
        <v>0.002529619275350509</v>
      </c>
      <c r="D107" s="84" t="s">
        <v>5571</v>
      </c>
      <c r="E107" s="84" t="b">
        <v>0</v>
      </c>
      <c r="F107" s="84" t="b">
        <v>0</v>
      </c>
      <c r="G107" s="84" t="b">
        <v>0</v>
      </c>
    </row>
    <row r="108" spans="1:7" ht="15">
      <c r="A108" s="84" t="s">
        <v>4969</v>
      </c>
      <c r="B108" s="84">
        <v>10</v>
      </c>
      <c r="C108" s="122">
        <v>0.002529619275350509</v>
      </c>
      <c r="D108" s="84" t="s">
        <v>5571</v>
      </c>
      <c r="E108" s="84" t="b">
        <v>0</v>
      </c>
      <c r="F108" s="84" t="b">
        <v>0</v>
      </c>
      <c r="G108" s="84" t="b">
        <v>0</v>
      </c>
    </row>
    <row r="109" spans="1:7" ht="15">
      <c r="A109" s="84" t="s">
        <v>4970</v>
      </c>
      <c r="B109" s="84">
        <v>10</v>
      </c>
      <c r="C109" s="122">
        <v>0.002603708476387872</v>
      </c>
      <c r="D109" s="84" t="s">
        <v>5571</v>
      </c>
      <c r="E109" s="84" t="b">
        <v>0</v>
      </c>
      <c r="F109" s="84" t="b">
        <v>0</v>
      </c>
      <c r="G109" s="84" t="b">
        <v>0</v>
      </c>
    </row>
    <row r="110" spans="1:7" ht="15">
      <c r="A110" s="84" t="s">
        <v>4971</v>
      </c>
      <c r="B110" s="84">
        <v>10</v>
      </c>
      <c r="C110" s="122">
        <v>0.0028888303336671484</v>
      </c>
      <c r="D110" s="84" t="s">
        <v>5571</v>
      </c>
      <c r="E110" s="84" t="b">
        <v>0</v>
      </c>
      <c r="F110" s="84" t="b">
        <v>0</v>
      </c>
      <c r="G110" s="84" t="b">
        <v>0</v>
      </c>
    </row>
    <row r="111" spans="1:7" ht="15">
      <c r="A111" s="84" t="s">
        <v>4348</v>
      </c>
      <c r="B111" s="84">
        <v>9</v>
      </c>
      <c r="C111" s="122">
        <v>0.002343337628749085</v>
      </c>
      <c r="D111" s="84" t="s">
        <v>5571</v>
      </c>
      <c r="E111" s="84" t="b">
        <v>1</v>
      </c>
      <c r="F111" s="84" t="b">
        <v>0</v>
      </c>
      <c r="G111" s="84" t="b">
        <v>0</v>
      </c>
    </row>
    <row r="112" spans="1:7" ht="15">
      <c r="A112" s="84" t="s">
        <v>4972</v>
      </c>
      <c r="B112" s="84">
        <v>9</v>
      </c>
      <c r="C112" s="122">
        <v>0.002343337628749085</v>
      </c>
      <c r="D112" s="84" t="s">
        <v>5571</v>
      </c>
      <c r="E112" s="84" t="b">
        <v>0</v>
      </c>
      <c r="F112" s="84" t="b">
        <v>0</v>
      </c>
      <c r="G112" s="84" t="b">
        <v>0</v>
      </c>
    </row>
    <row r="113" spans="1:7" ht="15">
      <c r="A113" s="84" t="s">
        <v>485</v>
      </c>
      <c r="B113" s="84">
        <v>9</v>
      </c>
      <c r="C113" s="122">
        <v>0.002343337628749085</v>
      </c>
      <c r="D113" s="84" t="s">
        <v>5571</v>
      </c>
      <c r="E113" s="84" t="b">
        <v>0</v>
      </c>
      <c r="F113" s="84" t="b">
        <v>0</v>
      </c>
      <c r="G113" s="84" t="b">
        <v>0</v>
      </c>
    </row>
    <row r="114" spans="1:7" ht="15">
      <c r="A114" s="84" t="s">
        <v>4973</v>
      </c>
      <c r="B114" s="84">
        <v>9</v>
      </c>
      <c r="C114" s="122">
        <v>0.002343337628749085</v>
      </c>
      <c r="D114" s="84" t="s">
        <v>5571</v>
      </c>
      <c r="E114" s="84" t="b">
        <v>0</v>
      </c>
      <c r="F114" s="84" t="b">
        <v>0</v>
      </c>
      <c r="G114" s="84" t="b">
        <v>0</v>
      </c>
    </row>
    <row r="115" spans="1:7" ht="15">
      <c r="A115" s="84" t="s">
        <v>4974</v>
      </c>
      <c r="B115" s="84">
        <v>9</v>
      </c>
      <c r="C115" s="122">
        <v>0.002343337628749085</v>
      </c>
      <c r="D115" s="84" t="s">
        <v>5571</v>
      </c>
      <c r="E115" s="84" t="b">
        <v>0</v>
      </c>
      <c r="F115" s="84" t="b">
        <v>0</v>
      </c>
      <c r="G115" s="84" t="b">
        <v>0</v>
      </c>
    </row>
    <row r="116" spans="1:7" ht="15">
      <c r="A116" s="84" t="s">
        <v>4975</v>
      </c>
      <c r="B116" s="84">
        <v>9</v>
      </c>
      <c r="C116" s="122">
        <v>0.002343337628749085</v>
      </c>
      <c r="D116" s="84" t="s">
        <v>5571</v>
      </c>
      <c r="E116" s="84" t="b">
        <v>1</v>
      </c>
      <c r="F116" s="84" t="b">
        <v>0</v>
      </c>
      <c r="G116" s="84" t="b">
        <v>0</v>
      </c>
    </row>
    <row r="117" spans="1:7" ht="15">
      <c r="A117" s="84" t="s">
        <v>4976</v>
      </c>
      <c r="B117" s="84">
        <v>9</v>
      </c>
      <c r="C117" s="122">
        <v>0.002343337628749085</v>
      </c>
      <c r="D117" s="84" t="s">
        <v>5571</v>
      </c>
      <c r="E117" s="84" t="b">
        <v>0</v>
      </c>
      <c r="F117" s="84" t="b">
        <v>0</v>
      </c>
      <c r="G117" s="84" t="b">
        <v>0</v>
      </c>
    </row>
    <row r="118" spans="1:7" ht="15">
      <c r="A118" s="84" t="s">
        <v>4977</v>
      </c>
      <c r="B118" s="84">
        <v>9</v>
      </c>
      <c r="C118" s="122">
        <v>0.002343337628749085</v>
      </c>
      <c r="D118" s="84" t="s">
        <v>5571</v>
      </c>
      <c r="E118" s="84" t="b">
        <v>0</v>
      </c>
      <c r="F118" s="84" t="b">
        <v>0</v>
      </c>
      <c r="G118" s="84" t="b">
        <v>0</v>
      </c>
    </row>
    <row r="119" spans="1:7" ht="15">
      <c r="A119" s="84" t="s">
        <v>4978</v>
      </c>
      <c r="B119" s="84">
        <v>9</v>
      </c>
      <c r="C119" s="122">
        <v>0.002343337628749085</v>
      </c>
      <c r="D119" s="84" t="s">
        <v>5571</v>
      </c>
      <c r="E119" s="84" t="b">
        <v>0</v>
      </c>
      <c r="F119" s="84" t="b">
        <v>0</v>
      </c>
      <c r="G119" s="84" t="b">
        <v>0</v>
      </c>
    </row>
    <row r="120" spans="1:7" ht="15">
      <c r="A120" s="84" t="s">
        <v>4979</v>
      </c>
      <c r="B120" s="84">
        <v>9</v>
      </c>
      <c r="C120" s="122">
        <v>0.002343337628749085</v>
      </c>
      <c r="D120" s="84" t="s">
        <v>5571</v>
      </c>
      <c r="E120" s="84" t="b">
        <v>0</v>
      </c>
      <c r="F120" s="84" t="b">
        <v>0</v>
      </c>
      <c r="G120" s="84" t="b">
        <v>0</v>
      </c>
    </row>
    <row r="121" spans="1:7" ht="15">
      <c r="A121" s="84" t="s">
        <v>4980</v>
      </c>
      <c r="B121" s="84">
        <v>8</v>
      </c>
      <c r="C121" s="122">
        <v>0.002149226525213123</v>
      </c>
      <c r="D121" s="84" t="s">
        <v>5571</v>
      </c>
      <c r="E121" s="84" t="b">
        <v>0</v>
      </c>
      <c r="F121" s="84" t="b">
        <v>0</v>
      </c>
      <c r="G121" s="84" t="b">
        <v>0</v>
      </c>
    </row>
    <row r="122" spans="1:7" ht="15">
      <c r="A122" s="84" t="s">
        <v>4981</v>
      </c>
      <c r="B122" s="84">
        <v>8</v>
      </c>
      <c r="C122" s="122">
        <v>0.002149226525213123</v>
      </c>
      <c r="D122" s="84" t="s">
        <v>5571</v>
      </c>
      <c r="E122" s="84" t="b">
        <v>0</v>
      </c>
      <c r="F122" s="84" t="b">
        <v>0</v>
      </c>
      <c r="G122" s="84" t="b">
        <v>0</v>
      </c>
    </row>
    <row r="123" spans="1:7" ht="15">
      <c r="A123" s="84" t="s">
        <v>4982</v>
      </c>
      <c r="B123" s="84">
        <v>8</v>
      </c>
      <c r="C123" s="122">
        <v>0.0022243456275158266</v>
      </c>
      <c r="D123" s="84" t="s">
        <v>5571</v>
      </c>
      <c r="E123" s="84" t="b">
        <v>0</v>
      </c>
      <c r="F123" s="84" t="b">
        <v>0</v>
      </c>
      <c r="G123" s="84" t="b">
        <v>0</v>
      </c>
    </row>
    <row r="124" spans="1:7" ht="15">
      <c r="A124" s="84" t="s">
        <v>4308</v>
      </c>
      <c r="B124" s="84">
        <v>8</v>
      </c>
      <c r="C124" s="122">
        <v>0.002149226525213123</v>
      </c>
      <c r="D124" s="84" t="s">
        <v>5571</v>
      </c>
      <c r="E124" s="84" t="b">
        <v>0</v>
      </c>
      <c r="F124" s="84" t="b">
        <v>0</v>
      </c>
      <c r="G124" s="84" t="b">
        <v>0</v>
      </c>
    </row>
    <row r="125" spans="1:7" ht="15">
      <c r="A125" s="84" t="s">
        <v>4311</v>
      </c>
      <c r="B125" s="84">
        <v>8</v>
      </c>
      <c r="C125" s="122">
        <v>0.002149226525213123</v>
      </c>
      <c r="D125" s="84" t="s">
        <v>5571</v>
      </c>
      <c r="E125" s="84" t="b">
        <v>1</v>
      </c>
      <c r="F125" s="84" t="b">
        <v>0</v>
      </c>
      <c r="G125" s="84" t="b">
        <v>0</v>
      </c>
    </row>
    <row r="126" spans="1:7" ht="15">
      <c r="A126" s="84" t="s">
        <v>4312</v>
      </c>
      <c r="B126" s="84">
        <v>8</v>
      </c>
      <c r="C126" s="122">
        <v>0.002149226525213123</v>
      </c>
      <c r="D126" s="84" t="s">
        <v>5571</v>
      </c>
      <c r="E126" s="84" t="b">
        <v>0</v>
      </c>
      <c r="F126" s="84" t="b">
        <v>0</v>
      </c>
      <c r="G126" s="84" t="b">
        <v>0</v>
      </c>
    </row>
    <row r="127" spans="1:7" ht="15">
      <c r="A127" s="84" t="s">
        <v>4983</v>
      </c>
      <c r="B127" s="84">
        <v>8</v>
      </c>
      <c r="C127" s="122">
        <v>0.002149226525213123</v>
      </c>
      <c r="D127" s="84" t="s">
        <v>5571</v>
      </c>
      <c r="E127" s="84" t="b">
        <v>0</v>
      </c>
      <c r="F127" s="84" t="b">
        <v>0</v>
      </c>
      <c r="G127" s="84" t="b">
        <v>0</v>
      </c>
    </row>
    <row r="128" spans="1:7" ht="15">
      <c r="A128" s="84" t="s">
        <v>4984</v>
      </c>
      <c r="B128" s="84">
        <v>8</v>
      </c>
      <c r="C128" s="122">
        <v>0.0025391617527571403</v>
      </c>
      <c r="D128" s="84" t="s">
        <v>5571</v>
      </c>
      <c r="E128" s="84" t="b">
        <v>0</v>
      </c>
      <c r="F128" s="84" t="b">
        <v>0</v>
      </c>
      <c r="G128" s="84" t="b">
        <v>0</v>
      </c>
    </row>
    <row r="129" spans="1:7" ht="15">
      <c r="A129" s="84" t="s">
        <v>4299</v>
      </c>
      <c r="B129" s="84">
        <v>8</v>
      </c>
      <c r="C129" s="122">
        <v>0.0022243456275158266</v>
      </c>
      <c r="D129" s="84" t="s">
        <v>5571</v>
      </c>
      <c r="E129" s="84" t="b">
        <v>0</v>
      </c>
      <c r="F129" s="84" t="b">
        <v>0</v>
      </c>
      <c r="G129" s="84" t="b">
        <v>0</v>
      </c>
    </row>
    <row r="130" spans="1:7" ht="15">
      <c r="A130" s="84" t="s">
        <v>852</v>
      </c>
      <c r="B130" s="84">
        <v>8</v>
      </c>
      <c r="C130" s="122">
        <v>0.002149226525213123</v>
      </c>
      <c r="D130" s="84" t="s">
        <v>5571</v>
      </c>
      <c r="E130" s="84" t="b">
        <v>0</v>
      </c>
      <c r="F130" s="84" t="b">
        <v>0</v>
      </c>
      <c r="G130" s="84" t="b">
        <v>0</v>
      </c>
    </row>
    <row r="131" spans="1:7" ht="15">
      <c r="A131" s="84" t="s">
        <v>4985</v>
      </c>
      <c r="B131" s="84">
        <v>8</v>
      </c>
      <c r="C131" s="122">
        <v>0.002149226525213123</v>
      </c>
      <c r="D131" s="84" t="s">
        <v>5571</v>
      </c>
      <c r="E131" s="84" t="b">
        <v>0</v>
      </c>
      <c r="F131" s="84" t="b">
        <v>0</v>
      </c>
      <c r="G131" s="84" t="b">
        <v>0</v>
      </c>
    </row>
    <row r="132" spans="1:7" ht="15">
      <c r="A132" s="84" t="s">
        <v>4986</v>
      </c>
      <c r="B132" s="84">
        <v>8</v>
      </c>
      <c r="C132" s="122">
        <v>0.002149226525213123</v>
      </c>
      <c r="D132" s="84" t="s">
        <v>5571</v>
      </c>
      <c r="E132" s="84" t="b">
        <v>0</v>
      </c>
      <c r="F132" s="84" t="b">
        <v>0</v>
      </c>
      <c r="G132" s="84" t="b">
        <v>0</v>
      </c>
    </row>
    <row r="133" spans="1:7" ht="15">
      <c r="A133" s="84" t="s">
        <v>4987</v>
      </c>
      <c r="B133" s="84">
        <v>8</v>
      </c>
      <c r="C133" s="122">
        <v>0.002149226525213123</v>
      </c>
      <c r="D133" s="84" t="s">
        <v>5571</v>
      </c>
      <c r="E133" s="84" t="b">
        <v>0</v>
      </c>
      <c r="F133" s="84" t="b">
        <v>0</v>
      </c>
      <c r="G133" s="84" t="b">
        <v>0</v>
      </c>
    </row>
    <row r="134" spans="1:7" ht="15">
      <c r="A134" s="84" t="s">
        <v>4988</v>
      </c>
      <c r="B134" s="84">
        <v>7</v>
      </c>
      <c r="C134" s="122">
        <v>0.0019463024240763478</v>
      </c>
      <c r="D134" s="84" t="s">
        <v>5571</v>
      </c>
      <c r="E134" s="84" t="b">
        <v>0</v>
      </c>
      <c r="F134" s="84" t="b">
        <v>0</v>
      </c>
      <c r="G134" s="84" t="b">
        <v>0</v>
      </c>
    </row>
    <row r="135" spans="1:7" ht="15">
      <c r="A135" s="84" t="s">
        <v>4989</v>
      </c>
      <c r="B135" s="84">
        <v>7</v>
      </c>
      <c r="C135" s="122">
        <v>0.0019463024240763478</v>
      </c>
      <c r="D135" s="84" t="s">
        <v>5571</v>
      </c>
      <c r="E135" s="84" t="b">
        <v>0</v>
      </c>
      <c r="F135" s="84" t="b">
        <v>0</v>
      </c>
      <c r="G135" s="84" t="b">
        <v>0</v>
      </c>
    </row>
    <row r="136" spans="1:7" ht="15">
      <c r="A136" s="84" t="s">
        <v>4990</v>
      </c>
      <c r="B136" s="84">
        <v>7</v>
      </c>
      <c r="C136" s="122">
        <v>0.0019463024240763478</v>
      </c>
      <c r="D136" s="84" t="s">
        <v>5571</v>
      </c>
      <c r="E136" s="84" t="b">
        <v>1</v>
      </c>
      <c r="F136" s="84" t="b">
        <v>0</v>
      </c>
      <c r="G136" s="84" t="b">
        <v>0</v>
      </c>
    </row>
    <row r="137" spans="1:7" ht="15">
      <c r="A137" s="84" t="s">
        <v>4991</v>
      </c>
      <c r="B137" s="84">
        <v>7</v>
      </c>
      <c r="C137" s="122">
        <v>0.0019463024240763478</v>
      </c>
      <c r="D137" s="84" t="s">
        <v>5571</v>
      </c>
      <c r="E137" s="84" t="b">
        <v>0</v>
      </c>
      <c r="F137" s="84" t="b">
        <v>0</v>
      </c>
      <c r="G137" s="84" t="b">
        <v>0</v>
      </c>
    </row>
    <row r="138" spans="1:7" ht="15">
      <c r="A138" s="84" t="s">
        <v>4992</v>
      </c>
      <c r="B138" s="84">
        <v>7</v>
      </c>
      <c r="C138" s="122">
        <v>0.0019463024240763478</v>
      </c>
      <c r="D138" s="84" t="s">
        <v>5571</v>
      </c>
      <c r="E138" s="84" t="b">
        <v>0</v>
      </c>
      <c r="F138" s="84" t="b">
        <v>0</v>
      </c>
      <c r="G138" s="84" t="b">
        <v>0</v>
      </c>
    </row>
    <row r="139" spans="1:7" ht="15">
      <c r="A139" s="84" t="s">
        <v>4993</v>
      </c>
      <c r="B139" s="84">
        <v>7</v>
      </c>
      <c r="C139" s="122">
        <v>0.0019463024240763478</v>
      </c>
      <c r="D139" s="84" t="s">
        <v>5571</v>
      </c>
      <c r="E139" s="84" t="b">
        <v>0</v>
      </c>
      <c r="F139" s="84" t="b">
        <v>0</v>
      </c>
      <c r="G139" s="84" t="b">
        <v>0</v>
      </c>
    </row>
    <row r="140" spans="1:7" ht="15">
      <c r="A140" s="84" t="s">
        <v>4994</v>
      </c>
      <c r="B140" s="84">
        <v>7</v>
      </c>
      <c r="C140" s="122">
        <v>0.0021119268168463714</v>
      </c>
      <c r="D140" s="84" t="s">
        <v>5571</v>
      </c>
      <c r="E140" s="84" t="b">
        <v>0</v>
      </c>
      <c r="F140" s="84" t="b">
        <v>0</v>
      </c>
      <c r="G140" s="84" t="b">
        <v>0</v>
      </c>
    </row>
    <row r="141" spans="1:7" ht="15">
      <c r="A141" s="84" t="s">
        <v>4995</v>
      </c>
      <c r="B141" s="84">
        <v>7</v>
      </c>
      <c r="C141" s="122">
        <v>0.002022181233567004</v>
      </c>
      <c r="D141" s="84" t="s">
        <v>5571</v>
      </c>
      <c r="E141" s="84" t="b">
        <v>0</v>
      </c>
      <c r="F141" s="84" t="b">
        <v>0</v>
      </c>
      <c r="G141" s="84" t="b">
        <v>0</v>
      </c>
    </row>
    <row r="142" spans="1:7" ht="15">
      <c r="A142" s="84" t="s">
        <v>4996</v>
      </c>
      <c r="B142" s="84">
        <v>7</v>
      </c>
      <c r="C142" s="122">
        <v>0.0019463024240763478</v>
      </c>
      <c r="D142" s="84" t="s">
        <v>5571</v>
      </c>
      <c r="E142" s="84" t="b">
        <v>0</v>
      </c>
      <c r="F142" s="84" t="b">
        <v>0</v>
      </c>
      <c r="G142" s="84" t="b">
        <v>0</v>
      </c>
    </row>
    <row r="143" spans="1:7" ht="15">
      <c r="A143" s="84" t="s">
        <v>454</v>
      </c>
      <c r="B143" s="84">
        <v>7</v>
      </c>
      <c r="C143" s="122">
        <v>0.0019463024240763478</v>
      </c>
      <c r="D143" s="84" t="s">
        <v>5571</v>
      </c>
      <c r="E143" s="84" t="b">
        <v>0</v>
      </c>
      <c r="F143" s="84" t="b">
        <v>0</v>
      </c>
      <c r="G143" s="84" t="b">
        <v>0</v>
      </c>
    </row>
    <row r="144" spans="1:7" ht="15">
      <c r="A144" s="84" t="s">
        <v>506</v>
      </c>
      <c r="B144" s="84">
        <v>7</v>
      </c>
      <c r="C144" s="122">
        <v>0.0019463024240763478</v>
      </c>
      <c r="D144" s="84" t="s">
        <v>5571</v>
      </c>
      <c r="E144" s="84" t="b">
        <v>0</v>
      </c>
      <c r="F144" s="84" t="b">
        <v>0</v>
      </c>
      <c r="G144" s="84" t="b">
        <v>0</v>
      </c>
    </row>
    <row r="145" spans="1:7" ht="15">
      <c r="A145" s="84" t="s">
        <v>4997</v>
      </c>
      <c r="B145" s="84">
        <v>7</v>
      </c>
      <c r="C145" s="122">
        <v>0.0019463024240763478</v>
      </c>
      <c r="D145" s="84" t="s">
        <v>5571</v>
      </c>
      <c r="E145" s="84" t="b">
        <v>0</v>
      </c>
      <c r="F145" s="84" t="b">
        <v>0</v>
      </c>
      <c r="G145" s="84" t="b">
        <v>0</v>
      </c>
    </row>
    <row r="146" spans="1:7" ht="15">
      <c r="A146" s="84" t="s">
        <v>4998</v>
      </c>
      <c r="B146" s="84">
        <v>7</v>
      </c>
      <c r="C146" s="122">
        <v>0.002022181233567004</v>
      </c>
      <c r="D146" s="84" t="s">
        <v>5571</v>
      </c>
      <c r="E146" s="84" t="b">
        <v>0</v>
      </c>
      <c r="F146" s="84" t="b">
        <v>0</v>
      </c>
      <c r="G146" s="84" t="b">
        <v>0</v>
      </c>
    </row>
    <row r="147" spans="1:7" ht="15">
      <c r="A147" s="84" t="s">
        <v>4999</v>
      </c>
      <c r="B147" s="84">
        <v>7</v>
      </c>
      <c r="C147" s="122">
        <v>0.0019463024240763478</v>
      </c>
      <c r="D147" s="84" t="s">
        <v>5571</v>
      </c>
      <c r="E147" s="84" t="b">
        <v>0</v>
      </c>
      <c r="F147" s="84" t="b">
        <v>0</v>
      </c>
      <c r="G147" s="84" t="b">
        <v>0</v>
      </c>
    </row>
    <row r="148" spans="1:7" ht="15">
      <c r="A148" s="84" t="s">
        <v>403</v>
      </c>
      <c r="B148" s="84">
        <v>7</v>
      </c>
      <c r="C148" s="122">
        <v>0.0019463024240763478</v>
      </c>
      <c r="D148" s="84" t="s">
        <v>5571</v>
      </c>
      <c r="E148" s="84" t="b">
        <v>0</v>
      </c>
      <c r="F148" s="84" t="b">
        <v>0</v>
      </c>
      <c r="G148" s="84" t="b">
        <v>0</v>
      </c>
    </row>
    <row r="149" spans="1:7" ht="15">
      <c r="A149" s="84" t="s">
        <v>334</v>
      </c>
      <c r="B149" s="84">
        <v>7</v>
      </c>
      <c r="C149" s="122">
        <v>0.0019463024240763478</v>
      </c>
      <c r="D149" s="84" t="s">
        <v>5571</v>
      </c>
      <c r="E149" s="84" t="b">
        <v>0</v>
      </c>
      <c r="F149" s="84" t="b">
        <v>0</v>
      </c>
      <c r="G149" s="84" t="b">
        <v>0</v>
      </c>
    </row>
    <row r="150" spans="1:7" ht="15">
      <c r="A150" s="84" t="s">
        <v>5000</v>
      </c>
      <c r="B150" s="84">
        <v>7</v>
      </c>
      <c r="C150" s="122">
        <v>0.0019463024240763478</v>
      </c>
      <c r="D150" s="84" t="s">
        <v>5571</v>
      </c>
      <c r="E150" s="84" t="b">
        <v>0</v>
      </c>
      <c r="F150" s="84" t="b">
        <v>0</v>
      </c>
      <c r="G150" s="84" t="b">
        <v>0</v>
      </c>
    </row>
    <row r="151" spans="1:7" ht="15">
      <c r="A151" s="84" t="s">
        <v>5001</v>
      </c>
      <c r="B151" s="84">
        <v>6</v>
      </c>
      <c r="C151" s="122">
        <v>0.0017332982002002892</v>
      </c>
      <c r="D151" s="84" t="s">
        <v>5571</v>
      </c>
      <c r="E151" s="84" t="b">
        <v>0</v>
      </c>
      <c r="F151" s="84" t="b">
        <v>0</v>
      </c>
      <c r="G151" s="84" t="b">
        <v>0</v>
      </c>
    </row>
    <row r="152" spans="1:7" ht="15">
      <c r="A152" s="84" t="s">
        <v>505</v>
      </c>
      <c r="B152" s="84">
        <v>6</v>
      </c>
      <c r="C152" s="122">
        <v>0.0017332982002002892</v>
      </c>
      <c r="D152" s="84" t="s">
        <v>5571</v>
      </c>
      <c r="E152" s="84" t="b">
        <v>0</v>
      </c>
      <c r="F152" s="84" t="b">
        <v>0</v>
      </c>
      <c r="G152" s="84" t="b">
        <v>0</v>
      </c>
    </row>
    <row r="153" spans="1:7" ht="15">
      <c r="A153" s="84" t="s">
        <v>5002</v>
      </c>
      <c r="B153" s="84">
        <v>6</v>
      </c>
      <c r="C153" s="122">
        <v>0.0017332982002002892</v>
      </c>
      <c r="D153" s="84" t="s">
        <v>5571</v>
      </c>
      <c r="E153" s="84" t="b">
        <v>0</v>
      </c>
      <c r="F153" s="84" t="b">
        <v>0</v>
      </c>
      <c r="G153" s="84" t="b">
        <v>0</v>
      </c>
    </row>
    <row r="154" spans="1:7" ht="15">
      <c r="A154" s="84" t="s">
        <v>5003</v>
      </c>
      <c r="B154" s="84">
        <v>6</v>
      </c>
      <c r="C154" s="122">
        <v>0.0017332982002002892</v>
      </c>
      <c r="D154" s="84" t="s">
        <v>5571</v>
      </c>
      <c r="E154" s="84" t="b">
        <v>0</v>
      </c>
      <c r="F154" s="84" t="b">
        <v>0</v>
      </c>
      <c r="G154" s="84" t="b">
        <v>0</v>
      </c>
    </row>
    <row r="155" spans="1:7" ht="15">
      <c r="A155" s="84" t="s">
        <v>5004</v>
      </c>
      <c r="B155" s="84">
        <v>6</v>
      </c>
      <c r="C155" s="122">
        <v>0.0017332982002002892</v>
      </c>
      <c r="D155" s="84" t="s">
        <v>5571</v>
      </c>
      <c r="E155" s="84" t="b">
        <v>0</v>
      </c>
      <c r="F155" s="84" t="b">
        <v>0</v>
      </c>
      <c r="G155" s="84" t="b">
        <v>0</v>
      </c>
    </row>
    <row r="156" spans="1:7" ht="15">
      <c r="A156" s="84" t="s">
        <v>5005</v>
      </c>
      <c r="B156" s="84">
        <v>6</v>
      </c>
      <c r="C156" s="122">
        <v>0.0017332982002002892</v>
      </c>
      <c r="D156" s="84" t="s">
        <v>5571</v>
      </c>
      <c r="E156" s="84" t="b">
        <v>1</v>
      </c>
      <c r="F156" s="84" t="b">
        <v>0</v>
      </c>
      <c r="G156" s="84" t="b">
        <v>0</v>
      </c>
    </row>
    <row r="157" spans="1:7" ht="15">
      <c r="A157" s="84" t="s">
        <v>5006</v>
      </c>
      <c r="B157" s="84">
        <v>6</v>
      </c>
      <c r="C157" s="122">
        <v>0.0018102229858683184</v>
      </c>
      <c r="D157" s="84" t="s">
        <v>5571</v>
      </c>
      <c r="E157" s="84" t="b">
        <v>0</v>
      </c>
      <c r="F157" s="84" t="b">
        <v>0</v>
      </c>
      <c r="G157" s="84" t="b">
        <v>0</v>
      </c>
    </row>
    <row r="158" spans="1:7" ht="15">
      <c r="A158" s="84" t="s">
        <v>5007</v>
      </c>
      <c r="B158" s="84">
        <v>6</v>
      </c>
      <c r="C158" s="122">
        <v>0.0019043713145678552</v>
      </c>
      <c r="D158" s="84" t="s">
        <v>5571</v>
      </c>
      <c r="E158" s="84" t="b">
        <v>0</v>
      </c>
      <c r="F158" s="84" t="b">
        <v>0</v>
      </c>
      <c r="G158" s="84" t="b">
        <v>0</v>
      </c>
    </row>
    <row r="159" spans="1:7" ht="15">
      <c r="A159" s="84" t="s">
        <v>5008</v>
      </c>
      <c r="B159" s="84">
        <v>6</v>
      </c>
      <c r="C159" s="122">
        <v>0.0018102229858683184</v>
      </c>
      <c r="D159" s="84" t="s">
        <v>5571</v>
      </c>
      <c r="E159" s="84" t="b">
        <v>0</v>
      </c>
      <c r="F159" s="84" t="b">
        <v>0</v>
      </c>
      <c r="G159" s="84" t="b">
        <v>0</v>
      </c>
    </row>
    <row r="160" spans="1:7" ht="15">
      <c r="A160" s="84" t="s">
        <v>4239</v>
      </c>
      <c r="B160" s="84">
        <v>6</v>
      </c>
      <c r="C160" s="122">
        <v>0.0019043713145678552</v>
      </c>
      <c r="D160" s="84" t="s">
        <v>5571</v>
      </c>
      <c r="E160" s="84" t="b">
        <v>0</v>
      </c>
      <c r="F160" s="84" t="b">
        <v>0</v>
      </c>
      <c r="G160" s="84" t="b">
        <v>0</v>
      </c>
    </row>
    <row r="161" spans="1:7" ht="15">
      <c r="A161" s="84" t="s">
        <v>440</v>
      </c>
      <c r="B161" s="84">
        <v>6</v>
      </c>
      <c r="C161" s="122">
        <v>0.0017332982002002892</v>
      </c>
      <c r="D161" s="84" t="s">
        <v>5571</v>
      </c>
      <c r="E161" s="84" t="b">
        <v>0</v>
      </c>
      <c r="F161" s="84" t="b">
        <v>0</v>
      </c>
      <c r="G161" s="84" t="b">
        <v>0</v>
      </c>
    </row>
    <row r="162" spans="1:7" ht="15">
      <c r="A162" s="84" t="s">
        <v>4336</v>
      </c>
      <c r="B162" s="84">
        <v>6</v>
      </c>
      <c r="C162" s="122">
        <v>0.0018102229858683184</v>
      </c>
      <c r="D162" s="84" t="s">
        <v>5571</v>
      </c>
      <c r="E162" s="84" t="b">
        <v>0</v>
      </c>
      <c r="F162" s="84" t="b">
        <v>0</v>
      </c>
      <c r="G162" s="84" t="b">
        <v>0</v>
      </c>
    </row>
    <row r="163" spans="1:7" ht="15">
      <c r="A163" s="84" t="s">
        <v>4347</v>
      </c>
      <c r="B163" s="84">
        <v>6</v>
      </c>
      <c r="C163" s="122">
        <v>0.0017332982002002892</v>
      </c>
      <c r="D163" s="84" t="s">
        <v>5571</v>
      </c>
      <c r="E163" s="84" t="b">
        <v>0</v>
      </c>
      <c r="F163" s="84" t="b">
        <v>0</v>
      </c>
      <c r="G163" s="84" t="b">
        <v>0</v>
      </c>
    </row>
    <row r="164" spans="1:7" ht="15">
      <c r="A164" s="84" t="s">
        <v>5009</v>
      </c>
      <c r="B164" s="84">
        <v>6</v>
      </c>
      <c r="C164" s="122">
        <v>0.0018102229858683184</v>
      </c>
      <c r="D164" s="84" t="s">
        <v>5571</v>
      </c>
      <c r="E164" s="84" t="b">
        <v>0</v>
      </c>
      <c r="F164" s="84" t="b">
        <v>1</v>
      </c>
      <c r="G164" s="84" t="b">
        <v>0</v>
      </c>
    </row>
    <row r="165" spans="1:7" ht="15">
      <c r="A165" s="84" t="s">
        <v>5010</v>
      </c>
      <c r="B165" s="84">
        <v>6</v>
      </c>
      <c r="C165" s="122">
        <v>0.0018102229858683184</v>
      </c>
      <c r="D165" s="84" t="s">
        <v>5571</v>
      </c>
      <c r="E165" s="84" t="b">
        <v>0</v>
      </c>
      <c r="F165" s="84" t="b">
        <v>0</v>
      </c>
      <c r="G165" s="84" t="b">
        <v>0</v>
      </c>
    </row>
    <row r="166" spans="1:7" ht="15">
      <c r="A166" s="84" t="s">
        <v>5011</v>
      </c>
      <c r="B166" s="84">
        <v>6</v>
      </c>
      <c r="C166" s="122">
        <v>0.0017332982002002892</v>
      </c>
      <c r="D166" s="84" t="s">
        <v>5571</v>
      </c>
      <c r="E166" s="84" t="b">
        <v>0</v>
      </c>
      <c r="F166" s="84" t="b">
        <v>0</v>
      </c>
      <c r="G166" s="84" t="b">
        <v>0</v>
      </c>
    </row>
    <row r="167" spans="1:7" ht="15">
      <c r="A167" s="84" t="s">
        <v>5012</v>
      </c>
      <c r="B167" s="84">
        <v>6</v>
      </c>
      <c r="C167" s="122">
        <v>0.0017332982002002892</v>
      </c>
      <c r="D167" s="84" t="s">
        <v>5571</v>
      </c>
      <c r="E167" s="84" t="b">
        <v>0</v>
      </c>
      <c r="F167" s="84" t="b">
        <v>0</v>
      </c>
      <c r="G167" s="84" t="b">
        <v>0</v>
      </c>
    </row>
    <row r="168" spans="1:7" ht="15">
      <c r="A168" s="84" t="s">
        <v>5013</v>
      </c>
      <c r="B168" s="84">
        <v>6</v>
      </c>
      <c r="C168" s="122">
        <v>0.0017332982002002892</v>
      </c>
      <c r="D168" s="84" t="s">
        <v>5571</v>
      </c>
      <c r="E168" s="84" t="b">
        <v>0</v>
      </c>
      <c r="F168" s="84" t="b">
        <v>0</v>
      </c>
      <c r="G168" s="84" t="b">
        <v>0</v>
      </c>
    </row>
    <row r="169" spans="1:7" ht="15">
      <c r="A169" s="84" t="s">
        <v>4236</v>
      </c>
      <c r="B169" s="84">
        <v>6</v>
      </c>
      <c r="C169" s="122">
        <v>0.0019043713145678552</v>
      </c>
      <c r="D169" s="84" t="s">
        <v>5571</v>
      </c>
      <c r="E169" s="84" t="b">
        <v>0</v>
      </c>
      <c r="F169" s="84" t="b">
        <v>0</v>
      </c>
      <c r="G169" s="84" t="b">
        <v>0</v>
      </c>
    </row>
    <row r="170" spans="1:7" ht="15">
      <c r="A170" s="84" t="s">
        <v>5014</v>
      </c>
      <c r="B170" s="84">
        <v>6</v>
      </c>
      <c r="C170" s="122">
        <v>0.0017332982002002892</v>
      </c>
      <c r="D170" s="84" t="s">
        <v>5571</v>
      </c>
      <c r="E170" s="84" t="b">
        <v>1</v>
      </c>
      <c r="F170" s="84" t="b">
        <v>0</v>
      </c>
      <c r="G170" s="84" t="b">
        <v>0</v>
      </c>
    </row>
    <row r="171" spans="1:7" ht="15">
      <c r="A171" s="84" t="s">
        <v>5015</v>
      </c>
      <c r="B171" s="84">
        <v>6</v>
      </c>
      <c r="C171" s="122">
        <v>0.0017332982002002892</v>
      </c>
      <c r="D171" s="84" t="s">
        <v>5571</v>
      </c>
      <c r="E171" s="84" t="b">
        <v>1</v>
      </c>
      <c r="F171" s="84" t="b">
        <v>0</v>
      </c>
      <c r="G171" s="84" t="b">
        <v>0</v>
      </c>
    </row>
    <row r="172" spans="1:7" ht="15">
      <c r="A172" s="84" t="s">
        <v>4334</v>
      </c>
      <c r="B172" s="84">
        <v>6</v>
      </c>
      <c r="C172" s="122">
        <v>0.0017332982002002892</v>
      </c>
      <c r="D172" s="84" t="s">
        <v>5571</v>
      </c>
      <c r="E172" s="84" t="b">
        <v>0</v>
      </c>
      <c r="F172" s="84" t="b">
        <v>0</v>
      </c>
      <c r="G172" s="84" t="b">
        <v>0</v>
      </c>
    </row>
    <row r="173" spans="1:7" ht="15">
      <c r="A173" s="84" t="s">
        <v>4335</v>
      </c>
      <c r="B173" s="84">
        <v>6</v>
      </c>
      <c r="C173" s="122">
        <v>0.0017332982002002892</v>
      </c>
      <c r="D173" s="84" t="s">
        <v>5571</v>
      </c>
      <c r="E173" s="84" t="b">
        <v>0</v>
      </c>
      <c r="F173" s="84" t="b">
        <v>0</v>
      </c>
      <c r="G173" s="84" t="b">
        <v>0</v>
      </c>
    </row>
    <row r="174" spans="1:7" ht="15">
      <c r="A174" s="84" t="s">
        <v>5016</v>
      </c>
      <c r="B174" s="84">
        <v>6</v>
      </c>
      <c r="C174" s="122">
        <v>0.0019043713145678552</v>
      </c>
      <c r="D174" s="84" t="s">
        <v>5571</v>
      </c>
      <c r="E174" s="84" t="b">
        <v>0</v>
      </c>
      <c r="F174" s="84" t="b">
        <v>0</v>
      </c>
      <c r="G174" s="84" t="b">
        <v>0</v>
      </c>
    </row>
    <row r="175" spans="1:7" ht="15">
      <c r="A175" s="84" t="s">
        <v>5017</v>
      </c>
      <c r="B175" s="84">
        <v>6</v>
      </c>
      <c r="C175" s="122">
        <v>0.002025749620858302</v>
      </c>
      <c r="D175" s="84" t="s">
        <v>5571</v>
      </c>
      <c r="E175" s="84" t="b">
        <v>0</v>
      </c>
      <c r="F175" s="84" t="b">
        <v>0</v>
      </c>
      <c r="G175" s="84" t="b">
        <v>0</v>
      </c>
    </row>
    <row r="176" spans="1:7" ht="15">
      <c r="A176" s="84" t="s">
        <v>5018</v>
      </c>
      <c r="B176" s="84">
        <v>6</v>
      </c>
      <c r="C176" s="122">
        <v>0.002025749620858302</v>
      </c>
      <c r="D176" s="84" t="s">
        <v>5571</v>
      </c>
      <c r="E176" s="84" t="b">
        <v>0</v>
      </c>
      <c r="F176" s="84" t="b">
        <v>0</v>
      </c>
      <c r="G176" s="84" t="b">
        <v>0</v>
      </c>
    </row>
    <row r="177" spans="1:7" ht="15">
      <c r="A177" s="84" t="s">
        <v>5019</v>
      </c>
      <c r="B177" s="84">
        <v>5</v>
      </c>
      <c r="C177" s="122">
        <v>0.0015085191548902654</v>
      </c>
      <c r="D177" s="84" t="s">
        <v>5571</v>
      </c>
      <c r="E177" s="84" t="b">
        <v>0</v>
      </c>
      <c r="F177" s="84" t="b">
        <v>0</v>
      </c>
      <c r="G177" s="84" t="b">
        <v>0</v>
      </c>
    </row>
    <row r="178" spans="1:7" ht="15">
      <c r="A178" s="84" t="s">
        <v>5020</v>
      </c>
      <c r="B178" s="84">
        <v>5</v>
      </c>
      <c r="C178" s="122">
        <v>0.0015085191548902654</v>
      </c>
      <c r="D178" s="84" t="s">
        <v>5571</v>
      </c>
      <c r="E178" s="84" t="b">
        <v>0</v>
      </c>
      <c r="F178" s="84" t="b">
        <v>0</v>
      </c>
      <c r="G178" s="84" t="b">
        <v>0</v>
      </c>
    </row>
    <row r="179" spans="1:7" ht="15">
      <c r="A179" s="84" t="s">
        <v>5021</v>
      </c>
      <c r="B179" s="84">
        <v>5</v>
      </c>
      <c r="C179" s="122">
        <v>0.0015085191548902654</v>
      </c>
      <c r="D179" s="84" t="s">
        <v>5571</v>
      </c>
      <c r="E179" s="84" t="b">
        <v>0</v>
      </c>
      <c r="F179" s="84" t="b">
        <v>1</v>
      </c>
      <c r="G179" s="84" t="b">
        <v>0</v>
      </c>
    </row>
    <row r="180" spans="1:7" ht="15">
      <c r="A180" s="84" t="s">
        <v>5022</v>
      </c>
      <c r="B180" s="84">
        <v>5</v>
      </c>
      <c r="C180" s="122">
        <v>0.0015085191548902654</v>
      </c>
      <c r="D180" s="84" t="s">
        <v>5571</v>
      </c>
      <c r="E180" s="84" t="b">
        <v>0</v>
      </c>
      <c r="F180" s="84" t="b">
        <v>0</v>
      </c>
      <c r="G180" s="84" t="b">
        <v>0</v>
      </c>
    </row>
    <row r="181" spans="1:7" ht="15">
      <c r="A181" s="84" t="s">
        <v>5023</v>
      </c>
      <c r="B181" s="84">
        <v>5</v>
      </c>
      <c r="C181" s="122">
        <v>0.0015085191548902654</v>
      </c>
      <c r="D181" s="84" t="s">
        <v>5571</v>
      </c>
      <c r="E181" s="84" t="b">
        <v>0</v>
      </c>
      <c r="F181" s="84" t="b">
        <v>0</v>
      </c>
      <c r="G181" s="84" t="b">
        <v>0</v>
      </c>
    </row>
    <row r="182" spans="1:7" ht="15">
      <c r="A182" s="84" t="s">
        <v>5024</v>
      </c>
      <c r="B182" s="84">
        <v>5</v>
      </c>
      <c r="C182" s="122">
        <v>0.0015085191548902654</v>
      </c>
      <c r="D182" s="84" t="s">
        <v>5571</v>
      </c>
      <c r="E182" s="84" t="b">
        <v>0</v>
      </c>
      <c r="F182" s="84" t="b">
        <v>0</v>
      </c>
      <c r="G182" s="84" t="b">
        <v>0</v>
      </c>
    </row>
    <row r="183" spans="1:7" ht="15">
      <c r="A183" s="84" t="s">
        <v>5025</v>
      </c>
      <c r="B183" s="84">
        <v>5</v>
      </c>
      <c r="C183" s="122">
        <v>0.0015085191548902654</v>
      </c>
      <c r="D183" s="84" t="s">
        <v>5571</v>
      </c>
      <c r="E183" s="84" t="b">
        <v>0</v>
      </c>
      <c r="F183" s="84" t="b">
        <v>0</v>
      </c>
      <c r="G183" s="84" t="b">
        <v>0</v>
      </c>
    </row>
    <row r="184" spans="1:7" ht="15">
      <c r="A184" s="84" t="s">
        <v>5026</v>
      </c>
      <c r="B184" s="84">
        <v>5</v>
      </c>
      <c r="C184" s="122">
        <v>0.0015085191548902654</v>
      </c>
      <c r="D184" s="84" t="s">
        <v>5571</v>
      </c>
      <c r="E184" s="84" t="b">
        <v>0</v>
      </c>
      <c r="F184" s="84" t="b">
        <v>0</v>
      </c>
      <c r="G184" s="84" t="b">
        <v>0</v>
      </c>
    </row>
    <row r="185" spans="1:7" ht="15">
      <c r="A185" s="84" t="s">
        <v>503</v>
      </c>
      <c r="B185" s="84">
        <v>5</v>
      </c>
      <c r="C185" s="122">
        <v>0.0015085191548902654</v>
      </c>
      <c r="D185" s="84" t="s">
        <v>5571</v>
      </c>
      <c r="E185" s="84" t="b">
        <v>0</v>
      </c>
      <c r="F185" s="84" t="b">
        <v>0</v>
      </c>
      <c r="G185" s="84" t="b">
        <v>0</v>
      </c>
    </row>
    <row r="186" spans="1:7" ht="15">
      <c r="A186" s="84" t="s">
        <v>5027</v>
      </c>
      <c r="B186" s="84">
        <v>5</v>
      </c>
      <c r="C186" s="122">
        <v>0.0015085191548902654</v>
      </c>
      <c r="D186" s="84" t="s">
        <v>5571</v>
      </c>
      <c r="E186" s="84" t="b">
        <v>0</v>
      </c>
      <c r="F186" s="84" t="b">
        <v>0</v>
      </c>
      <c r="G186" s="84" t="b">
        <v>0</v>
      </c>
    </row>
    <row r="187" spans="1:7" ht="15">
      <c r="A187" s="84" t="s">
        <v>5028</v>
      </c>
      <c r="B187" s="84">
        <v>5</v>
      </c>
      <c r="C187" s="122">
        <v>0.0015085191548902654</v>
      </c>
      <c r="D187" s="84" t="s">
        <v>5571</v>
      </c>
      <c r="E187" s="84" t="b">
        <v>0</v>
      </c>
      <c r="F187" s="84" t="b">
        <v>0</v>
      </c>
      <c r="G187" s="84" t="b">
        <v>0</v>
      </c>
    </row>
    <row r="188" spans="1:7" ht="15">
      <c r="A188" s="84" t="s">
        <v>4296</v>
      </c>
      <c r="B188" s="84">
        <v>5</v>
      </c>
      <c r="C188" s="122">
        <v>0.0015869760954732126</v>
      </c>
      <c r="D188" s="84" t="s">
        <v>5571</v>
      </c>
      <c r="E188" s="84" t="b">
        <v>0</v>
      </c>
      <c r="F188" s="84" t="b">
        <v>0</v>
      </c>
      <c r="G188" s="84" t="b">
        <v>0</v>
      </c>
    </row>
    <row r="189" spans="1:7" ht="15">
      <c r="A189" s="84" t="s">
        <v>4297</v>
      </c>
      <c r="B189" s="84">
        <v>5</v>
      </c>
      <c r="C189" s="122">
        <v>0.0015869760954732126</v>
      </c>
      <c r="D189" s="84" t="s">
        <v>5571</v>
      </c>
      <c r="E189" s="84" t="b">
        <v>0</v>
      </c>
      <c r="F189" s="84" t="b">
        <v>0</v>
      </c>
      <c r="G189" s="84" t="b">
        <v>0</v>
      </c>
    </row>
    <row r="190" spans="1:7" ht="15">
      <c r="A190" s="84" t="s">
        <v>4212</v>
      </c>
      <c r="B190" s="84">
        <v>5</v>
      </c>
      <c r="C190" s="122">
        <v>0.0015085191548902654</v>
      </c>
      <c r="D190" s="84" t="s">
        <v>5571</v>
      </c>
      <c r="E190" s="84" t="b">
        <v>0</v>
      </c>
      <c r="F190" s="84" t="b">
        <v>0</v>
      </c>
      <c r="G190" s="84" t="b">
        <v>0</v>
      </c>
    </row>
    <row r="191" spans="1:7" ht="15">
      <c r="A191" s="84" t="s">
        <v>5029</v>
      </c>
      <c r="B191" s="84">
        <v>5</v>
      </c>
      <c r="C191" s="122">
        <v>0.0015085191548902654</v>
      </c>
      <c r="D191" s="84" t="s">
        <v>5571</v>
      </c>
      <c r="E191" s="84" t="b">
        <v>0</v>
      </c>
      <c r="F191" s="84" t="b">
        <v>0</v>
      </c>
      <c r="G191" s="84" t="b">
        <v>0</v>
      </c>
    </row>
    <row r="192" spans="1:7" ht="15">
      <c r="A192" s="84" t="s">
        <v>5030</v>
      </c>
      <c r="B192" s="84">
        <v>5</v>
      </c>
      <c r="C192" s="122">
        <v>0.0015085191548902654</v>
      </c>
      <c r="D192" s="84" t="s">
        <v>5571</v>
      </c>
      <c r="E192" s="84" t="b">
        <v>0</v>
      </c>
      <c r="F192" s="84" t="b">
        <v>0</v>
      </c>
      <c r="G192" s="84" t="b">
        <v>0</v>
      </c>
    </row>
    <row r="193" spans="1:7" ht="15">
      <c r="A193" s="84" t="s">
        <v>5031</v>
      </c>
      <c r="B193" s="84">
        <v>5</v>
      </c>
      <c r="C193" s="122">
        <v>0.0015869760954732126</v>
      </c>
      <c r="D193" s="84" t="s">
        <v>5571</v>
      </c>
      <c r="E193" s="84" t="b">
        <v>0</v>
      </c>
      <c r="F193" s="84" t="b">
        <v>0</v>
      </c>
      <c r="G193" s="84" t="b">
        <v>0</v>
      </c>
    </row>
    <row r="194" spans="1:7" ht="15">
      <c r="A194" s="84" t="s">
        <v>5032</v>
      </c>
      <c r="B194" s="84">
        <v>5</v>
      </c>
      <c r="C194" s="122">
        <v>0.0015085191548902654</v>
      </c>
      <c r="D194" s="84" t="s">
        <v>5571</v>
      </c>
      <c r="E194" s="84" t="b">
        <v>0</v>
      </c>
      <c r="F194" s="84" t="b">
        <v>0</v>
      </c>
      <c r="G194" s="84" t="b">
        <v>0</v>
      </c>
    </row>
    <row r="195" spans="1:7" ht="15">
      <c r="A195" s="84" t="s">
        <v>5033</v>
      </c>
      <c r="B195" s="84">
        <v>5</v>
      </c>
      <c r="C195" s="122">
        <v>0.0015085191548902654</v>
      </c>
      <c r="D195" s="84" t="s">
        <v>5571</v>
      </c>
      <c r="E195" s="84" t="b">
        <v>0</v>
      </c>
      <c r="F195" s="84" t="b">
        <v>0</v>
      </c>
      <c r="G195" s="84" t="b">
        <v>0</v>
      </c>
    </row>
    <row r="196" spans="1:7" ht="15">
      <c r="A196" s="84" t="s">
        <v>5034</v>
      </c>
      <c r="B196" s="84">
        <v>5</v>
      </c>
      <c r="C196" s="122">
        <v>0.0015085191548902654</v>
      </c>
      <c r="D196" s="84" t="s">
        <v>5571</v>
      </c>
      <c r="E196" s="84" t="b">
        <v>0</v>
      </c>
      <c r="F196" s="84" t="b">
        <v>0</v>
      </c>
      <c r="G196" s="84" t="b">
        <v>0</v>
      </c>
    </row>
    <row r="197" spans="1:7" ht="15">
      <c r="A197" s="84" t="s">
        <v>5035</v>
      </c>
      <c r="B197" s="84">
        <v>5</v>
      </c>
      <c r="C197" s="122">
        <v>0.0015085191548902654</v>
      </c>
      <c r="D197" s="84" t="s">
        <v>5571</v>
      </c>
      <c r="E197" s="84" t="b">
        <v>0</v>
      </c>
      <c r="F197" s="84" t="b">
        <v>0</v>
      </c>
      <c r="G197" s="84" t="b">
        <v>0</v>
      </c>
    </row>
    <row r="198" spans="1:7" ht="15">
      <c r="A198" s="84" t="s">
        <v>523</v>
      </c>
      <c r="B198" s="84">
        <v>5</v>
      </c>
      <c r="C198" s="122">
        <v>0.0015085191548902654</v>
      </c>
      <c r="D198" s="84" t="s">
        <v>5571</v>
      </c>
      <c r="E198" s="84" t="b">
        <v>0</v>
      </c>
      <c r="F198" s="84" t="b">
        <v>0</v>
      </c>
      <c r="G198" s="84" t="b">
        <v>0</v>
      </c>
    </row>
    <row r="199" spans="1:7" ht="15">
      <c r="A199" s="84" t="s">
        <v>5036</v>
      </c>
      <c r="B199" s="84">
        <v>5</v>
      </c>
      <c r="C199" s="122">
        <v>0.0015869760954732126</v>
      </c>
      <c r="D199" s="84" t="s">
        <v>5571</v>
      </c>
      <c r="E199" s="84" t="b">
        <v>0</v>
      </c>
      <c r="F199" s="84" t="b">
        <v>0</v>
      </c>
      <c r="G199" s="84" t="b">
        <v>0</v>
      </c>
    </row>
    <row r="200" spans="1:7" ht="15">
      <c r="A200" s="84" t="s">
        <v>5037</v>
      </c>
      <c r="B200" s="84">
        <v>5</v>
      </c>
      <c r="C200" s="122">
        <v>0.0015085191548902654</v>
      </c>
      <c r="D200" s="84" t="s">
        <v>5571</v>
      </c>
      <c r="E200" s="84" t="b">
        <v>0</v>
      </c>
      <c r="F200" s="84" t="b">
        <v>0</v>
      </c>
      <c r="G200" s="84" t="b">
        <v>0</v>
      </c>
    </row>
    <row r="201" spans="1:7" ht="15">
      <c r="A201" s="84" t="s">
        <v>5038</v>
      </c>
      <c r="B201" s="84">
        <v>5</v>
      </c>
      <c r="C201" s="122">
        <v>0.0015085191548902654</v>
      </c>
      <c r="D201" s="84" t="s">
        <v>5571</v>
      </c>
      <c r="E201" s="84" t="b">
        <v>0</v>
      </c>
      <c r="F201" s="84" t="b">
        <v>0</v>
      </c>
      <c r="G201" s="84" t="b">
        <v>0</v>
      </c>
    </row>
    <row r="202" spans="1:7" ht="15">
      <c r="A202" s="84" t="s">
        <v>5039</v>
      </c>
      <c r="B202" s="84">
        <v>5</v>
      </c>
      <c r="C202" s="122">
        <v>0.0015085191548902654</v>
      </c>
      <c r="D202" s="84" t="s">
        <v>5571</v>
      </c>
      <c r="E202" s="84" t="b">
        <v>0</v>
      </c>
      <c r="F202" s="84" t="b">
        <v>0</v>
      </c>
      <c r="G202" s="84" t="b">
        <v>0</v>
      </c>
    </row>
    <row r="203" spans="1:7" ht="15">
      <c r="A203" s="84" t="s">
        <v>5040</v>
      </c>
      <c r="B203" s="84">
        <v>5</v>
      </c>
      <c r="C203" s="122">
        <v>0.0015085191548902654</v>
      </c>
      <c r="D203" s="84" t="s">
        <v>5571</v>
      </c>
      <c r="E203" s="84" t="b">
        <v>0</v>
      </c>
      <c r="F203" s="84" t="b">
        <v>0</v>
      </c>
      <c r="G203" s="84" t="b">
        <v>0</v>
      </c>
    </row>
    <row r="204" spans="1:7" ht="15">
      <c r="A204" s="84" t="s">
        <v>493</v>
      </c>
      <c r="B204" s="84">
        <v>5</v>
      </c>
      <c r="C204" s="122">
        <v>0.0015085191548902654</v>
      </c>
      <c r="D204" s="84" t="s">
        <v>5571</v>
      </c>
      <c r="E204" s="84" t="b">
        <v>0</v>
      </c>
      <c r="F204" s="84" t="b">
        <v>0</v>
      </c>
      <c r="G204" s="84" t="b">
        <v>0</v>
      </c>
    </row>
    <row r="205" spans="1:7" ht="15">
      <c r="A205" s="84" t="s">
        <v>5041</v>
      </c>
      <c r="B205" s="84">
        <v>5</v>
      </c>
      <c r="C205" s="122">
        <v>0.0015085191548902654</v>
      </c>
      <c r="D205" s="84" t="s">
        <v>5571</v>
      </c>
      <c r="E205" s="84" t="b">
        <v>0</v>
      </c>
      <c r="F205" s="84" t="b">
        <v>0</v>
      </c>
      <c r="G205" s="84" t="b">
        <v>0</v>
      </c>
    </row>
    <row r="206" spans="1:7" ht="15">
      <c r="A206" s="84" t="s">
        <v>5042</v>
      </c>
      <c r="B206" s="84">
        <v>5</v>
      </c>
      <c r="C206" s="122">
        <v>0.0015085191548902654</v>
      </c>
      <c r="D206" s="84" t="s">
        <v>5571</v>
      </c>
      <c r="E206" s="84" t="b">
        <v>0</v>
      </c>
      <c r="F206" s="84" t="b">
        <v>0</v>
      </c>
      <c r="G206" s="84" t="b">
        <v>0</v>
      </c>
    </row>
    <row r="207" spans="1:7" ht="15">
      <c r="A207" s="84" t="s">
        <v>4227</v>
      </c>
      <c r="B207" s="84">
        <v>5</v>
      </c>
      <c r="C207" s="122">
        <v>0.0015085191548902654</v>
      </c>
      <c r="D207" s="84" t="s">
        <v>5571</v>
      </c>
      <c r="E207" s="84" t="b">
        <v>0</v>
      </c>
      <c r="F207" s="84" t="b">
        <v>0</v>
      </c>
      <c r="G207" s="84" t="b">
        <v>0</v>
      </c>
    </row>
    <row r="208" spans="1:7" ht="15">
      <c r="A208" s="84" t="s">
        <v>5043</v>
      </c>
      <c r="B208" s="84">
        <v>5</v>
      </c>
      <c r="C208" s="122">
        <v>0.0015085191548902654</v>
      </c>
      <c r="D208" s="84" t="s">
        <v>5571</v>
      </c>
      <c r="E208" s="84" t="b">
        <v>0</v>
      </c>
      <c r="F208" s="84" t="b">
        <v>0</v>
      </c>
      <c r="G208" s="84" t="b">
        <v>0</v>
      </c>
    </row>
    <row r="209" spans="1:7" ht="15">
      <c r="A209" s="84" t="s">
        <v>5044</v>
      </c>
      <c r="B209" s="84">
        <v>5</v>
      </c>
      <c r="C209" s="122">
        <v>0.0015085191548902654</v>
      </c>
      <c r="D209" s="84" t="s">
        <v>5571</v>
      </c>
      <c r="E209" s="84" t="b">
        <v>0</v>
      </c>
      <c r="F209" s="84" t="b">
        <v>0</v>
      </c>
      <c r="G209" s="84" t="b">
        <v>0</v>
      </c>
    </row>
    <row r="210" spans="1:7" ht="15">
      <c r="A210" s="84" t="s">
        <v>5045</v>
      </c>
      <c r="B210" s="84">
        <v>5</v>
      </c>
      <c r="C210" s="122">
        <v>0.0015085191548902654</v>
      </c>
      <c r="D210" s="84" t="s">
        <v>5571</v>
      </c>
      <c r="E210" s="84" t="b">
        <v>1</v>
      </c>
      <c r="F210" s="84" t="b">
        <v>0</v>
      </c>
      <c r="G210" s="84" t="b">
        <v>0</v>
      </c>
    </row>
    <row r="211" spans="1:7" ht="15">
      <c r="A211" s="84" t="s">
        <v>5046</v>
      </c>
      <c r="B211" s="84">
        <v>5</v>
      </c>
      <c r="C211" s="122">
        <v>0.0015085191548902654</v>
      </c>
      <c r="D211" s="84" t="s">
        <v>5571</v>
      </c>
      <c r="E211" s="84" t="b">
        <v>0</v>
      </c>
      <c r="F211" s="84" t="b">
        <v>0</v>
      </c>
      <c r="G211" s="84" t="b">
        <v>0</v>
      </c>
    </row>
    <row r="212" spans="1:7" ht="15">
      <c r="A212" s="84" t="s">
        <v>4343</v>
      </c>
      <c r="B212" s="84">
        <v>5</v>
      </c>
      <c r="C212" s="122">
        <v>0.0015085191548902654</v>
      </c>
      <c r="D212" s="84" t="s">
        <v>5571</v>
      </c>
      <c r="E212" s="84" t="b">
        <v>0</v>
      </c>
      <c r="F212" s="84" t="b">
        <v>0</v>
      </c>
      <c r="G212" s="84" t="b">
        <v>0</v>
      </c>
    </row>
    <row r="213" spans="1:7" ht="15">
      <c r="A213" s="84" t="s">
        <v>4344</v>
      </c>
      <c r="B213" s="84">
        <v>5</v>
      </c>
      <c r="C213" s="122">
        <v>0.0015085191548902654</v>
      </c>
      <c r="D213" s="84" t="s">
        <v>5571</v>
      </c>
      <c r="E213" s="84" t="b">
        <v>0</v>
      </c>
      <c r="F213" s="84" t="b">
        <v>0</v>
      </c>
      <c r="G213" s="84" t="b">
        <v>0</v>
      </c>
    </row>
    <row r="214" spans="1:7" ht="15">
      <c r="A214" s="84" t="s">
        <v>4257</v>
      </c>
      <c r="B214" s="84">
        <v>5</v>
      </c>
      <c r="C214" s="122">
        <v>0.0015085191548902654</v>
      </c>
      <c r="D214" s="84" t="s">
        <v>5571</v>
      </c>
      <c r="E214" s="84" t="b">
        <v>0</v>
      </c>
      <c r="F214" s="84" t="b">
        <v>0</v>
      </c>
      <c r="G214" s="84" t="b">
        <v>0</v>
      </c>
    </row>
    <row r="215" spans="1:7" ht="15">
      <c r="A215" s="84" t="s">
        <v>4345</v>
      </c>
      <c r="B215" s="84">
        <v>5</v>
      </c>
      <c r="C215" s="122">
        <v>0.0015085191548902654</v>
      </c>
      <c r="D215" s="84" t="s">
        <v>5571</v>
      </c>
      <c r="E215" s="84" t="b">
        <v>0</v>
      </c>
      <c r="F215" s="84" t="b">
        <v>0</v>
      </c>
      <c r="G215" s="84" t="b">
        <v>0</v>
      </c>
    </row>
    <row r="216" spans="1:7" ht="15">
      <c r="A216" s="84" t="s">
        <v>4346</v>
      </c>
      <c r="B216" s="84">
        <v>5</v>
      </c>
      <c r="C216" s="122">
        <v>0.0015085191548902654</v>
      </c>
      <c r="D216" s="84" t="s">
        <v>5571</v>
      </c>
      <c r="E216" s="84" t="b">
        <v>0</v>
      </c>
      <c r="F216" s="84" t="b">
        <v>0</v>
      </c>
      <c r="G216" s="84" t="b">
        <v>0</v>
      </c>
    </row>
    <row r="217" spans="1:7" ht="15">
      <c r="A217" s="84" t="s">
        <v>4252</v>
      </c>
      <c r="B217" s="84">
        <v>5</v>
      </c>
      <c r="C217" s="122">
        <v>0.0015085191548902654</v>
      </c>
      <c r="D217" s="84" t="s">
        <v>5571</v>
      </c>
      <c r="E217" s="84" t="b">
        <v>0</v>
      </c>
      <c r="F217" s="84" t="b">
        <v>0</v>
      </c>
      <c r="G217" s="84" t="b">
        <v>0</v>
      </c>
    </row>
    <row r="218" spans="1:7" ht="15">
      <c r="A218" s="84" t="s">
        <v>5047</v>
      </c>
      <c r="B218" s="84">
        <v>5</v>
      </c>
      <c r="C218" s="122">
        <v>0.0015869760954732126</v>
      </c>
      <c r="D218" s="84" t="s">
        <v>5571</v>
      </c>
      <c r="E218" s="84" t="b">
        <v>0</v>
      </c>
      <c r="F218" s="84" t="b">
        <v>0</v>
      </c>
      <c r="G218" s="84" t="b">
        <v>0</v>
      </c>
    </row>
    <row r="219" spans="1:7" ht="15">
      <c r="A219" s="84" t="s">
        <v>5048</v>
      </c>
      <c r="B219" s="84">
        <v>5</v>
      </c>
      <c r="C219" s="122">
        <v>0.0015085191548902654</v>
      </c>
      <c r="D219" s="84" t="s">
        <v>5571</v>
      </c>
      <c r="E219" s="84" t="b">
        <v>0</v>
      </c>
      <c r="F219" s="84" t="b">
        <v>0</v>
      </c>
      <c r="G219" s="84" t="b">
        <v>0</v>
      </c>
    </row>
    <row r="220" spans="1:7" ht="15">
      <c r="A220" s="84" t="s">
        <v>5049</v>
      </c>
      <c r="B220" s="84">
        <v>5</v>
      </c>
      <c r="C220" s="122">
        <v>0.0015869760954732126</v>
      </c>
      <c r="D220" s="84" t="s">
        <v>5571</v>
      </c>
      <c r="E220" s="84" t="b">
        <v>0</v>
      </c>
      <c r="F220" s="84" t="b">
        <v>0</v>
      </c>
      <c r="G220" s="84" t="b">
        <v>0</v>
      </c>
    </row>
    <row r="221" spans="1:7" ht="15">
      <c r="A221" s="84" t="s">
        <v>5050</v>
      </c>
      <c r="B221" s="84">
        <v>5</v>
      </c>
      <c r="C221" s="122">
        <v>0.0015085191548902654</v>
      </c>
      <c r="D221" s="84" t="s">
        <v>5571</v>
      </c>
      <c r="E221" s="84" t="b">
        <v>0</v>
      </c>
      <c r="F221" s="84" t="b">
        <v>0</v>
      </c>
      <c r="G221" s="84" t="b">
        <v>0</v>
      </c>
    </row>
    <row r="222" spans="1:7" ht="15">
      <c r="A222" s="84" t="s">
        <v>5051</v>
      </c>
      <c r="B222" s="84">
        <v>5</v>
      </c>
      <c r="C222" s="122">
        <v>0.0015085191548902654</v>
      </c>
      <c r="D222" s="84" t="s">
        <v>5571</v>
      </c>
      <c r="E222" s="84" t="b">
        <v>0</v>
      </c>
      <c r="F222" s="84" t="b">
        <v>0</v>
      </c>
      <c r="G222" s="84" t="b">
        <v>0</v>
      </c>
    </row>
    <row r="223" spans="1:7" ht="15">
      <c r="A223" s="84" t="s">
        <v>5052</v>
      </c>
      <c r="B223" s="84">
        <v>5</v>
      </c>
      <c r="C223" s="122">
        <v>0.0015869760954732126</v>
      </c>
      <c r="D223" s="84" t="s">
        <v>5571</v>
      </c>
      <c r="E223" s="84" t="b">
        <v>0</v>
      </c>
      <c r="F223" s="84" t="b">
        <v>0</v>
      </c>
      <c r="G223" s="84" t="b">
        <v>0</v>
      </c>
    </row>
    <row r="224" spans="1:7" ht="15">
      <c r="A224" s="84" t="s">
        <v>5053</v>
      </c>
      <c r="B224" s="84">
        <v>5</v>
      </c>
      <c r="C224" s="122">
        <v>0.0015869760954732126</v>
      </c>
      <c r="D224" s="84" t="s">
        <v>5571</v>
      </c>
      <c r="E224" s="84" t="b">
        <v>0</v>
      </c>
      <c r="F224" s="84" t="b">
        <v>0</v>
      </c>
      <c r="G224" s="84" t="b">
        <v>0</v>
      </c>
    </row>
    <row r="225" spans="1:7" ht="15">
      <c r="A225" s="84" t="s">
        <v>5054</v>
      </c>
      <c r="B225" s="84">
        <v>5</v>
      </c>
      <c r="C225" s="122">
        <v>0.0015085191548902654</v>
      </c>
      <c r="D225" s="84" t="s">
        <v>5571</v>
      </c>
      <c r="E225" s="84" t="b">
        <v>0</v>
      </c>
      <c r="F225" s="84" t="b">
        <v>0</v>
      </c>
      <c r="G225" s="84" t="b">
        <v>0</v>
      </c>
    </row>
    <row r="226" spans="1:7" ht="15">
      <c r="A226" s="84" t="s">
        <v>5055</v>
      </c>
      <c r="B226" s="84">
        <v>5</v>
      </c>
      <c r="C226" s="122">
        <v>0.0015085191548902654</v>
      </c>
      <c r="D226" s="84" t="s">
        <v>5571</v>
      </c>
      <c r="E226" s="84" t="b">
        <v>0</v>
      </c>
      <c r="F226" s="84" t="b">
        <v>0</v>
      </c>
      <c r="G226" s="84" t="b">
        <v>0</v>
      </c>
    </row>
    <row r="227" spans="1:7" ht="15">
      <c r="A227" s="84" t="s">
        <v>5056</v>
      </c>
      <c r="B227" s="84">
        <v>5</v>
      </c>
      <c r="C227" s="122">
        <v>0.0015085191548902654</v>
      </c>
      <c r="D227" s="84" t="s">
        <v>5571</v>
      </c>
      <c r="E227" s="84" t="b">
        <v>0</v>
      </c>
      <c r="F227" s="84" t="b">
        <v>0</v>
      </c>
      <c r="G227" s="84" t="b">
        <v>0</v>
      </c>
    </row>
    <row r="228" spans="1:7" ht="15">
      <c r="A228" s="84" t="s">
        <v>5057</v>
      </c>
      <c r="B228" s="84">
        <v>5</v>
      </c>
      <c r="C228" s="122">
        <v>0.0015085191548902654</v>
      </c>
      <c r="D228" s="84" t="s">
        <v>5571</v>
      </c>
      <c r="E228" s="84" t="b">
        <v>0</v>
      </c>
      <c r="F228" s="84" t="b">
        <v>0</v>
      </c>
      <c r="G228" s="84" t="b">
        <v>0</v>
      </c>
    </row>
    <row r="229" spans="1:7" ht="15">
      <c r="A229" s="84" t="s">
        <v>5058</v>
      </c>
      <c r="B229" s="84">
        <v>5</v>
      </c>
      <c r="C229" s="122">
        <v>0.0015085191548902654</v>
      </c>
      <c r="D229" s="84" t="s">
        <v>5571</v>
      </c>
      <c r="E229" s="84" t="b">
        <v>0</v>
      </c>
      <c r="F229" s="84" t="b">
        <v>0</v>
      </c>
      <c r="G229" s="84" t="b">
        <v>0</v>
      </c>
    </row>
    <row r="230" spans="1:7" ht="15">
      <c r="A230" s="84" t="s">
        <v>5059</v>
      </c>
      <c r="B230" s="84">
        <v>5</v>
      </c>
      <c r="C230" s="122">
        <v>0.0015085191548902654</v>
      </c>
      <c r="D230" s="84" t="s">
        <v>5571</v>
      </c>
      <c r="E230" s="84" t="b">
        <v>0</v>
      </c>
      <c r="F230" s="84" t="b">
        <v>0</v>
      </c>
      <c r="G230" s="84" t="b">
        <v>0</v>
      </c>
    </row>
    <row r="231" spans="1:7" ht="15">
      <c r="A231" s="84" t="s">
        <v>5060</v>
      </c>
      <c r="B231" s="84">
        <v>5</v>
      </c>
      <c r="C231" s="122">
        <v>0.0015085191548902654</v>
      </c>
      <c r="D231" s="84" t="s">
        <v>5571</v>
      </c>
      <c r="E231" s="84" t="b">
        <v>0</v>
      </c>
      <c r="F231" s="84" t="b">
        <v>0</v>
      </c>
      <c r="G231" s="84" t="b">
        <v>0</v>
      </c>
    </row>
    <row r="232" spans="1:7" ht="15">
      <c r="A232" s="84" t="s">
        <v>5061</v>
      </c>
      <c r="B232" s="84">
        <v>5</v>
      </c>
      <c r="C232" s="122">
        <v>0.0015085191548902654</v>
      </c>
      <c r="D232" s="84" t="s">
        <v>5571</v>
      </c>
      <c r="E232" s="84" t="b">
        <v>0</v>
      </c>
      <c r="F232" s="84" t="b">
        <v>0</v>
      </c>
      <c r="G232" s="84" t="b">
        <v>0</v>
      </c>
    </row>
    <row r="233" spans="1:7" ht="15">
      <c r="A233" s="84" t="s">
        <v>5062</v>
      </c>
      <c r="B233" s="84">
        <v>5</v>
      </c>
      <c r="C233" s="122">
        <v>0.0015869760954732126</v>
      </c>
      <c r="D233" s="84" t="s">
        <v>5571</v>
      </c>
      <c r="E233" s="84" t="b">
        <v>0</v>
      </c>
      <c r="F233" s="84" t="b">
        <v>0</v>
      </c>
      <c r="G233" s="84" t="b">
        <v>0</v>
      </c>
    </row>
    <row r="234" spans="1:7" ht="15">
      <c r="A234" s="84" t="s">
        <v>5063</v>
      </c>
      <c r="B234" s="84">
        <v>5</v>
      </c>
      <c r="C234" s="122">
        <v>0.0015869760954732126</v>
      </c>
      <c r="D234" s="84" t="s">
        <v>5571</v>
      </c>
      <c r="E234" s="84" t="b">
        <v>0</v>
      </c>
      <c r="F234" s="84" t="b">
        <v>0</v>
      </c>
      <c r="G234" s="84" t="b">
        <v>0</v>
      </c>
    </row>
    <row r="235" spans="1:7" ht="15">
      <c r="A235" s="84" t="s">
        <v>5064</v>
      </c>
      <c r="B235" s="84">
        <v>5</v>
      </c>
      <c r="C235" s="122">
        <v>0.0015085191548902654</v>
      </c>
      <c r="D235" s="84" t="s">
        <v>5571</v>
      </c>
      <c r="E235" s="84" t="b">
        <v>0</v>
      </c>
      <c r="F235" s="84" t="b">
        <v>0</v>
      </c>
      <c r="G235" s="84" t="b">
        <v>0</v>
      </c>
    </row>
    <row r="236" spans="1:7" ht="15">
      <c r="A236" s="84" t="s">
        <v>5065</v>
      </c>
      <c r="B236" s="84">
        <v>5</v>
      </c>
      <c r="C236" s="122">
        <v>0.0015085191548902654</v>
      </c>
      <c r="D236" s="84" t="s">
        <v>5571</v>
      </c>
      <c r="E236" s="84" t="b">
        <v>0</v>
      </c>
      <c r="F236" s="84" t="b">
        <v>0</v>
      </c>
      <c r="G236" s="84" t="b">
        <v>0</v>
      </c>
    </row>
    <row r="237" spans="1:7" ht="15">
      <c r="A237" s="84" t="s">
        <v>4230</v>
      </c>
      <c r="B237" s="84">
        <v>5</v>
      </c>
      <c r="C237" s="122">
        <v>0.0015085191548902654</v>
      </c>
      <c r="D237" s="84" t="s">
        <v>5571</v>
      </c>
      <c r="E237" s="84" t="b">
        <v>0</v>
      </c>
      <c r="F237" s="84" t="b">
        <v>0</v>
      </c>
      <c r="G237" s="84" t="b">
        <v>0</v>
      </c>
    </row>
    <row r="238" spans="1:7" ht="15">
      <c r="A238" s="84" t="s">
        <v>5066</v>
      </c>
      <c r="B238" s="84">
        <v>5</v>
      </c>
      <c r="C238" s="122">
        <v>0.0015869760954732126</v>
      </c>
      <c r="D238" s="84" t="s">
        <v>5571</v>
      </c>
      <c r="E238" s="84" t="b">
        <v>0</v>
      </c>
      <c r="F238" s="84" t="b">
        <v>0</v>
      </c>
      <c r="G238" s="84" t="b">
        <v>0</v>
      </c>
    </row>
    <row r="239" spans="1:7" ht="15">
      <c r="A239" s="84" t="s">
        <v>5067</v>
      </c>
      <c r="B239" s="84">
        <v>5</v>
      </c>
      <c r="C239" s="122">
        <v>0.0015869760954732126</v>
      </c>
      <c r="D239" s="84" t="s">
        <v>5571</v>
      </c>
      <c r="E239" s="84" t="b">
        <v>0</v>
      </c>
      <c r="F239" s="84" t="b">
        <v>0</v>
      </c>
      <c r="G239" s="84" t="b">
        <v>0</v>
      </c>
    </row>
    <row r="240" spans="1:7" ht="15">
      <c r="A240" s="84" t="s">
        <v>5068</v>
      </c>
      <c r="B240" s="84">
        <v>4</v>
      </c>
      <c r="C240" s="122">
        <v>0.0012695808763785702</v>
      </c>
      <c r="D240" s="84" t="s">
        <v>5571</v>
      </c>
      <c r="E240" s="84" t="b">
        <v>1</v>
      </c>
      <c r="F240" s="84" t="b">
        <v>0</v>
      </c>
      <c r="G240" s="84" t="b">
        <v>0</v>
      </c>
    </row>
    <row r="241" spans="1:7" ht="15">
      <c r="A241" s="84" t="s">
        <v>5069</v>
      </c>
      <c r="B241" s="84">
        <v>4</v>
      </c>
      <c r="C241" s="122">
        <v>0.0012695808763785702</v>
      </c>
      <c r="D241" s="84" t="s">
        <v>5571</v>
      </c>
      <c r="E241" s="84" t="b">
        <v>0</v>
      </c>
      <c r="F241" s="84" t="b">
        <v>0</v>
      </c>
      <c r="G241" s="84" t="b">
        <v>0</v>
      </c>
    </row>
    <row r="242" spans="1:7" ht="15">
      <c r="A242" s="84" t="s">
        <v>5070</v>
      </c>
      <c r="B242" s="84">
        <v>4</v>
      </c>
      <c r="C242" s="122">
        <v>0.0012695808763785702</v>
      </c>
      <c r="D242" s="84" t="s">
        <v>5571</v>
      </c>
      <c r="E242" s="84" t="b">
        <v>1</v>
      </c>
      <c r="F242" s="84" t="b">
        <v>0</v>
      </c>
      <c r="G242" s="84" t="b">
        <v>0</v>
      </c>
    </row>
    <row r="243" spans="1:7" ht="15">
      <c r="A243" s="84" t="s">
        <v>4208</v>
      </c>
      <c r="B243" s="84">
        <v>4</v>
      </c>
      <c r="C243" s="122">
        <v>0.0012695808763785702</v>
      </c>
      <c r="D243" s="84" t="s">
        <v>5571</v>
      </c>
      <c r="E243" s="84" t="b">
        <v>0</v>
      </c>
      <c r="F243" s="84" t="b">
        <v>0</v>
      </c>
      <c r="G243" s="84" t="b">
        <v>0</v>
      </c>
    </row>
    <row r="244" spans="1:7" ht="15">
      <c r="A244" s="84" t="s">
        <v>4209</v>
      </c>
      <c r="B244" s="84">
        <v>4</v>
      </c>
      <c r="C244" s="122">
        <v>0.0012695808763785702</v>
      </c>
      <c r="D244" s="84" t="s">
        <v>5571</v>
      </c>
      <c r="E244" s="84" t="b">
        <v>0</v>
      </c>
      <c r="F244" s="84" t="b">
        <v>0</v>
      </c>
      <c r="G244" s="84" t="b">
        <v>0</v>
      </c>
    </row>
    <row r="245" spans="1:7" ht="15">
      <c r="A245" s="84" t="s">
        <v>4210</v>
      </c>
      <c r="B245" s="84">
        <v>4</v>
      </c>
      <c r="C245" s="122">
        <v>0.0012695808763785702</v>
      </c>
      <c r="D245" s="84" t="s">
        <v>5571</v>
      </c>
      <c r="E245" s="84" t="b">
        <v>0</v>
      </c>
      <c r="F245" s="84" t="b">
        <v>0</v>
      </c>
      <c r="G245" s="84" t="b">
        <v>0</v>
      </c>
    </row>
    <row r="246" spans="1:7" ht="15">
      <c r="A246" s="84" t="s">
        <v>4211</v>
      </c>
      <c r="B246" s="84">
        <v>4</v>
      </c>
      <c r="C246" s="122">
        <v>0.0012695808763785702</v>
      </c>
      <c r="D246" s="84" t="s">
        <v>5571</v>
      </c>
      <c r="E246" s="84" t="b">
        <v>0</v>
      </c>
      <c r="F246" s="84" t="b">
        <v>0</v>
      </c>
      <c r="G246" s="84" t="b">
        <v>0</v>
      </c>
    </row>
    <row r="247" spans="1:7" ht="15">
      <c r="A247" s="84" t="s">
        <v>4248</v>
      </c>
      <c r="B247" s="84">
        <v>4</v>
      </c>
      <c r="C247" s="122">
        <v>0.0012695808763785702</v>
      </c>
      <c r="D247" s="84" t="s">
        <v>5571</v>
      </c>
      <c r="E247" s="84" t="b">
        <v>0</v>
      </c>
      <c r="F247" s="84" t="b">
        <v>0</v>
      </c>
      <c r="G247" s="84" t="b">
        <v>0</v>
      </c>
    </row>
    <row r="248" spans="1:7" ht="15">
      <c r="A248" s="84" t="s">
        <v>4213</v>
      </c>
      <c r="B248" s="84">
        <v>4</v>
      </c>
      <c r="C248" s="122">
        <v>0.0012695808763785702</v>
      </c>
      <c r="D248" s="84" t="s">
        <v>5571</v>
      </c>
      <c r="E248" s="84" t="b">
        <v>0</v>
      </c>
      <c r="F248" s="84" t="b">
        <v>0</v>
      </c>
      <c r="G248" s="84" t="b">
        <v>0</v>
      </c>
    </row>
    <row r="249" spans="1:7" ht="15">
      <c r="A249" s="84" t="s">
        <v>4238</v>
      </c>
      <c r="B249" s="84">
        <v>4</v>
      </c>
      <c r="C249" s="122">
        <v>0.0013504997472388682</v>
      </c>
      <c r="D249" s="84" t="s">
        <v>5571</v>
      </c>
      <c r="E249" s="84" t="b">
        <v>0</v>
      </c>
      <c r="F249" s="84" t="b">
        <v>0</v>
      </c>
      <c r="G249" s="84" t="b">
        <v>0</v>
      </c>
    </row>
    <row r="250" spans="1:7" ht="15">
      <c r="A250" s="84" t="s">
        <v>5071</v>
      </c>
      <c r="B250" s="84">
        <v>4</v>
      </c>
      <c r="C250" s="122">
        <v>0.0012695808763785702</v>
      </c>
      <c r="D250" s="84" t="s">
        <v>5571</v>
      </c>
      <c r="E250" s="84" t="b">
        <v>0</v>
      </c>
      <c r="F250" s="84" t="b">
        <v>0</v>
      </c>
      <c r="G250" s="84" t="b">
        <v>0</v>
      </c>
    </row>
    <row r="251" spans="1:7" ht="15">
      <c r="A251" s="84" t="s">
        <v>5072</v>
      </c>
      <c r="B251" s="84">
        <v>4</v>
      </c>
      <c r="C251" s="122">
        <v>0.0013504997472388682</v>
      </c>
      <c r="D251" s="84" t="s">
        <v>5571</v>
      </c>
      <c r="E251" s="84" t="b">
        <v>0</v>
      </c>
      <c r="F251" s="84" t="b">
        <v>0</v>
      </c>
      <c r="G251" s="84" t="b">
        <v>0</v>
      </c>
    </row>
    <row r="252" spans="1:7" ht="15">
      <c r="A252" s="84" t="s">
        <v>5073</v>
      </c>
      <c r="B252" s="84">
        <v>4</v>
      </c>
      <c r="C252" s="122">
        <v>0.0012695808763785702</v>
      </c>
      <c r="D252" s="84" t="s">
        <v>5571</v>
      </c>
      <c r="E252" s="84" t="b">
        <v>0</v>
      </c>
      <c r="F252" s="84" t="b">
        <v>0</v>
      </c>
      <c r="G252" s="84" t="b">
        <v>0</v>
      </c>
    </row>
    <row r="253" spans="1:7" ht="15">
      <c r="A253" s="84" t="s">
        <v>5074</v>
      </c>
      <c r="B253" s="84">
        <v>4</v>
      </c>
      <c r="C253" s="122">
        <v>0.0012695808763785702</v>
      </c>
      <c r="D253" s="84" t="s">
        <v>5571</v>
      </c>
      <c r="E253" s="84" t="b">
        <v>0</v>
      </c>
      <c r="F253" s="84" t="b">
        <v>0</v>
      </c>
      <c r="G253" s="84" t="b">
        <v>0</v>
      </c>
    </row>
    <row r="254" spans="1:7" ht="15">
      <c r="A254" s="84" t="s">
        <v>5075</v>
      </c>
      <c r="B254" s="84">
        <v>4</v>
      </c>
      <c r="C254" s="122">
        <v>0.0013504997472388682</v>
      </c>
      <c r="D254" s="84" t="s">
        <v>5571</v>
      </c>
      <c r="E254" s="84" t="b">
        <v>0</v>
      </c>
      <c r="F254" s="84" t="b">
        <v>0</v>
      </c>
      <c r="G254" s="84" t="b">
        <v>0</v>
      </c>
    </row>
    <row r="255" spans="1:7" ht="15">
      <c r="A255" s="84" t="s">
        <v>5076</v>
      </c>
      <c r="B255" s="84">
        <v>4</v>
      </c>
      <c r="C255" s="122">
        <v>0.0012695808763785702</v>
      </c>
      <c r="D255" s="84" t="s">
        <v>5571</v>
      </c>
      <c r="E255" s="84" t="b">
        <v>0</v>
      </c>
      <c r="F255" s="84" t="b">
        <v>0</v>
      </c>
      <c r="G255" s="84" t="b">
        <v>0</v>
      </c>
    </row>
    <row r="256" spans="1:7" ht="15">
      <c r="A256" s="84" t="s">
        <v>5077</v>
      </c>
      <c r="B256" s="84">
        <v>4</v>
      </c>
      <c r="C256" s="122">
        <v>0.0013504997472388682</v>
      </c>
      <c r="D256" s="84" t="s">
        <v>5571</v>
      </c>
      <c r="E256" s="84" t="b">
        <v>0</v>
      </c>
      <c r="F256" s="84" t="b">
        <v>0</v>
      </c>
      <c r="G256" s="84" t="b">
        <v>0</v>
      </c>
    </row>
    <row r="257" spans="1:7" ht="15">
      <c r="A257" s="84" t="s">
        <v>5078</v>
      </c>
      <c r="B257" s="84">
        <v>4</v>
      </c>
      <c r="C257" s="122">
        <v>0.0013504997472388682</v>
      </c>
      <c r="D257" s="84" t="s">
        <v>5571</v>
      </c>
      <c r="E257" s="84" t="b">
        <v>0</v>
      </c>
      <c r="F257" s="84" t="b">
        <v>0</v>
      </c>
      <c r="G257" s="84" t="b">
        <v>0</v>
      </c>
    </row>
    <row r="258" spans="1:7" ht="15">
      <c r="A258" s="84" t="s">
        <v>5079</v>
      </c>
      <c r="B258" s="84">
        <v>4</v>
      </c>
      <c r="C258" s="122">
        <v>0.0012695808763785702</v>
      </c>
      <c r="D258" s="84" t="s">
        <v>5571</v>
      </c>
      <c r="E258" s="84" t="b">
        <v>0</v>
      </c>
      <c r="F258" s="84" t="b">
        <v>0</v>
      </c>
      <c r="G258" s="84" t="b">
        <v>0</v>
      </c>
    </row>
    <row r="259" spans="1:7" ht="15">
      <c r="A259" s="84" t="s">
        <v>5080</v>
      </c>
      <c r="B259" s="84">
        <v>4</v>
      </c>
      <c r="C259" s="122">
        <v>0.0012695808763785702</v>
      </c>
      <c r="D259" s="84" t="s">
        <v>5571</v>
      </c>
      <c r="E259" s="84" t="b">
        <v>0</v>
      </c>
      <c r="F259" s="84" t="b">
        <v>0</v>
      </c>
      <c r="G259" s="84" t="b">
        <v>0</v>
      </c>
    </row>
    <row r="260" spans="1:7" ht="15">
      <c r="A260" s="84" t="s">
        <v>5081</v>
      </c>
      <c r="B260" s="84">
        <v>4</v>
      </c>
      <c r="C260" s="122">
        <v>0.0013504997472388682</v>
      </c>
      <c r="D260" s="84" t="s">
        <v>5571</v>
      </c>
      <c r="E260" s="84" t="b">
        <v>0</v>
      </c>
      <c r="F260" s="84" t="b">
        <v>0</v>
      </c>
      <c r="G260" s="84" t="b">
        <v>0</v>
      </c>
    </row>
    <row r="261" spans="1:7" ht="15">
      <c r="A261" s="84" t="s">
        <v>5082</v>
      </c>
      <c r="B261" s="84">
        <v>4</v>
      </c>
      <c r="C261" s="122">
        <v>0.0012695808763785702</v>
      </c>
      <c r="D261" s="84" t="s">
        <v>5571</v>
      </c>
      <c r="E261" s="84" t="b">
        <v>0</v>
      </c>
      <c r="F261" s="84" t="b">
        <v>0</v>
      </c>
      <c r="G261" s="84" t="b">
        <v>0</v>
      </c>
    </row>
    <row r="262" spans="1:7" ht="15">
      <c r="A262" s="84" t="s">
        <v>5083</v>
      </c>
      <c r="B262" s="84">
        <v>4</v>
      </c>
      <c r="C262" s="122">
        <v>0.0012695808763785702</v>
      </c>
      <c r="D262" s="84" t="s">
        <v>5571</v>
      </c>
      <c r="E262" s="84" t="b">
        <v>0</v>
      </c>
      <c r="F262" s="84" t="b">
        <v>0</v>
      </c>
      <c r="G262" s="84" t="b">
        <v>0</v>
      </c>
    </row>
    <row r="263" spans="1:7" ht="15">
      <c r="A263" s="84" t="s">
        <v>5084</v>
      </c>
      <c r="B263" s="84">
        <v>4</v>
      </c>
      <c r="C263" s="122">
        <v>0.0012695808763785702</v>
      </c>
      <c r="D263" s="84" t="s">
        <v>5571</v>
      </c>
      <c r="E263" s="84" t="b">
        <v>0</v>
      </c>
      <c r="F263" s="84" t="b">
        <v>0</v>
      </c>
      <c r="G263" s="84" t="b">
        <v>0</v>
      </c>
    </row>
    <row r="264" spans="1:7" ht="15">
      <c r="A264" s="84" t="s">
        <v>439</v>
      </c>
      <c r="B264" s="84">
        <v>4</v>
      </c>
      <c r="C264" s="122">
        <v>0.0013504997472388682</v>
      </c>
      <c r="D264" s="84" t="s">
        <v>5571</v>
      </c>
      <c r="E264" s="84" t="b">
        <v>0</v>
      </c>
      <c r="F264" s="84" t="b">
        <v>0</v>
      </c>
      <c r="G264" s="84" t="b">
        <v>0</v>
      </c>
    </row>
    <row r="265" spans="1:7" ht="15">
      <c r="A265" s="84" t="s">
        <v>5085</v>
      </c>
      <c r="B265" s="84">
        <v>4</v>
      </c>
      <c r="C265" s="122">
        <v>0.0012695808763785702</v>
      </c>
      <c r="D265" s="84" t="s">
        <v>5571</v>
      </c>
      <c r="E265" s="84" t="b">
        <v>0</v>
      </c>
      <c r="F265" s="84" t="b">
        <v>0</v>
      </c>
      <c r="G265" s="84" t="b">
        <v>0</v>
      </c>
    </row>
    <row r="266" spans="1:7" ht="15">
      <c r="A266" s="84" t="s">
        <v>5086</v>
      </c>
      <c r="B266" s="84">
        <v>4</v>
      </c>
      <c r="C266" s="122">
        <v>0.0013504997472388682</v>
      </c>
      <c r="D266" s="84" t="s">
        <v>5571</v>
      </c>
      <c r="E266" s="84" t="b">
        <v>0</v>
      </c>
      <c r="F266" s="84" t="b">
        <v>0</v>
      </c>
      <c r="G266" s="84" t="b">
        <v>0</v>
      </c>
    </row>
    <row r="267" spans="1:7" ht="15">
      <c r="A267" s="84" t="s">
        <v>296</v>
      </c>
      <c r="B267" s="84">
        <v>4</v>
      </c>
      <c r="C267" s="122">
        <v>0.0012695808763785702</v>
      </c>
      <c r="D267" s="84" t="s">
        <v>5571</v>
      </c>
      <c r="E267" s="84" t="b">
        <v>0</v>
      </c>
      <c r="F267" s="84" t="b">
        <v>0</v>
      </c>
      <c r="G267" s="84" t="b">
        <v>0</v>
      </c>
    </row>
    <row r="268" spans="1:7" ht="15">
      <c r="A268" s="84" t="s">
        <v>451</v>
      </c>
      <c r="B268" s="84">
        <v>4</v>
      </c>
      <c r="C268" s="122">
        <v>0.0012695808763785702</v>
      </c>
      <c r="D268" s="84" t="s">
        <v>5571</v>
      </c>
      <c r="E268" s="84" t="b">
        <v>0</v>
      </c>
      <c r="F268" s="84" t="b">
        <v>0</v>
      </c>
      <c r="G268" s="84" t="b">
        <v>0</v>
      </c>
    </row>
    <row r="269" spans="1:7" ht="15">
      <c r="A269" s="84" t="s">
        <v>5087</v>
      </c>
      <c r="B269" s="84">
        <v>4</v>
      </c>
      <c r="C269" s="122">
        <v>0.0012695808763785702</v>
      </c>
      <c r="D269" s="84" t="s">
        <v>5571</v>
      </c>
      <c r="E269" s="84" t="b">
        <v>0</v>
      </c>
      <c r="F269" s="84" t="b">
        <v>0</v>
      </c>
      <c r="G269" s="84" t="b">
        <v>0</v>
      </c>
    </row>
    <row r="270" spans="1:7" ht="15">
      <c r="A270" s="84" t="s">
        <v>5088</v>
      </c>
      <c r="B270" s="84">
        <v>4</v>
      </c>
      <c r="C270" s="122">
        <v>0.0012695808763785702</v>
      </c>
      <c r="D270" s="84" t="s">
        <v>5571</v>
      </c>
      <c r="E270" s="84" t="b">
        <v>0</v>
      </c>
      <c r="F270" s="84" t="b">
        <v>0</v>
      </c>
      <c r="G270" s="84" t="b">
        <v>0</v>
      </c>
    </row>
    <row r="271" spans="1:7" ht="15">
      <c r="A271" s="84" t="s">
        <v>5089</v>
      </c>
      <c r="B271" s="84">
        <v>4</v>
      </c>
      <c r="C271" s="122">
        <v>0.0012695808763785702</v>
      </c>
      <c r="D271" s="84" t="s">
        <v>5571</v>
      </c>
      <c r="E271" s="84" t="b">
        <v>0</v>
      </c>
      <c r="F271" s="84" t="b">
        <v>0</v>
      </c>
      <c r="G271" s="84" t="b">
        <v>0</v>
      </c>
    </row>
    <row r="272" spans="1:7" ht="15">
      <c r="A272" s="84" t="s">
        <v>5090</v>
      </c>
      <c r="B272" s="84">
        <v>4</v>
      </c>
      <c r="C272" s="122">
        <v>0.0012695808763785702</v>
      </c>
      <c r="D272" s="84" t="s">
        <v>5571</v>
      </c>
      <c r="E272" s="84" t="b">
        <v>0</v>
      </c>
      <c r="F272" s="84" t="b">
        <v>0</v>
      </c>
      <c r="G272" s="84" t="b">
        <v>0</v>
      </c>
    </row>
    <row r="273" spans="1:7" ht="15">
      <c r="A273" s="84" t="s">
        <v>5091</v>
      </c>
      <c r="B273" s="84">
        <v>4</v>
      </c>
      <c r="C273" s="122">
        <v>0.0012695808763785702</v>
      </c>
      <c r="D273" s="84" t="s">
        <v>5571</v>
      </c>
      <c r="E273" s="84" t="b">
        <v>0</v>
      </c>
      <c r="F273" s="84" t="b">
        <v>0</v>
      </c>
      <c r="G273" s="84" t="b">
        <v>0</v>
      </c>
    </row>
    <row r="274" spans="1:7" ht="15">
      <c r="A274" s="84" t="s">
        <v>5092</v>
      </c>
      <c r="B274" s="84">
        <v>4</v>
      </c>
      <c r="C274" s="122">
        <v>0.0012695808763785702</v>
      </c>
      <c r="D274" s="84" t="s">
        <v>5571</v>
      </c>
      <c r="E274" s="84" t="b">
        <v>0</v>
      </c>
      <c r="F274" s="84" t="b">
        <v>0</v>
      </c>
      <c r="G274" s="84" t="b">
        <v>0</v>
      </c>
    </row>
    <row r="275" spans="1:7" ht="15">
      <c r="A275" s="84" t="s">
        <v>5093</v>
      </c>
      <c r="B275" s="84">
        <v>4</v>
      </c>
      <c r="C275" s="122">
        <v>0.0012695808763785702</v>
      </c>
      <c r="D275" s="84" t="s">
        <v>5571</v>
      </c>
      <c r="E275" s="84" t="b">
        <v>0</v>
      </c>
      <c r="F275" s="84" t="b">
        <v>0</v>
      </c>
      <c r="G275" s="84" t="b">
        <v>0</v>
      </c>
    </row>
    <row r="276" spans="1:7" ht="15">
      <c r="A276" s="84" t="s">
        <v>5094</v>
      </c>
      <c r="B276" s="84">
        <v>4</v>
      </c>
      <c r="C276" s="122">
        <v>0.0012695808763785702</v>
      </c>
      <c r="D276" s="84" t="s">
        <v>5571</v>
      </c>
      <c r="E276" s="84" t="b">
        <v>0</v>
      </c>
      <c r="F276" s="84" t="b">
        <v>0</v>
      </c>
      <c r="G276" s="84" t="b">
        <v>0</v>
      </c>
    </row>
    <row r="277" spans="1:7" ht="15">
      <c r="A277" s="84" t="s">
        <v>5095</v>
      </c>
      <c r="B277" s="84">
        <v>4</v>
      </c>
      <c r="C277" s="122">
        <v>0.0012695808763785702</v>
      </c>
      <c r="D277" s="84" t="s">
        <v>5571</v>
      </c>
      <c r="E277" s="84" t="b">
        <v>0</v>
      </c>
      <c r="F277" s="84" t="b">
        <v>0</v>
      </c>
      <c r="G277" s="84" t="b">
        <v>0</v>
      </c>
    </row>
    <row r="278" spans="1:7" ht="15">
      <c r="A278" s="84" t="s">
        <v>5096</v>
      </c>
      <c r="B278" s="84">
        <v>4</v>
      </c>
      <c r="C278" s="122">
        <v>0.0012695808763785702</v>
      </c>
      <c r="D278" s="84" t="s">
        <v>5571</v>
      </c>
      <c r="E278" s="84" t="b">
        <v>0</v>
      </c>
      <c r="F278" s="84" t="b">
        <v>0</v>
      </c>
      <c r="G278" s="84" t="b">
        <v>0</v>
      </c>
    </row>
    <row r="279" spans="1:7" ht="15">
      <c r="A279" s="84" t="s">
        <v>5097</v>
      </c>
      <c r="B279" s="84">
        <v>4</v>
      </c>
      <c r="C279" s="122">
        <v>0.0012695808763785702</v>
      </c>
      <c r="D279" s="84" t="s">
        <v>5571</v>
      </c>
      <c r="E279" s="84" t="b">
        <v>0</v>
      </c>
      <c r="F279" s="84" t="b">
        <v>0</v>
      </c>
      <c r="G279" s="84" t="b">
        <v>0</v>
      </c>
    </row>
    <row r="280" spans="1:7" ht="15">
      <c r="A280" s="84" t="s">
        <v>5098</v>
      </c>
      <c r="B280" s="84">
        <v>4</v>
      </c>
      <c r="C280" s="122">
        <v>0.0012695808763785702</v>
      </c>
      <c r="D280" s="84" t="s">
        <v>5571</v>
      </c>
      <c r="E280" s="84" t="b">
        <v>0</v>
      </c>
      <c r="F280" s="84" t="b">
        <v>0</v>
      </c>
      <c r="G280" s="84" t="b">
        <v>0</v>
      </c>
    </row>
    <row r="281" spans="1:7" ht="15">
      <c r="A281" s="84" t="s">
        <v>5099</v>
      </c>
      <c r="B281" s="84">
        <v>4</v>
      </c>
      <c r="C281" s="122">
        <v>0.0012695808763785702</v>
      </c>
      <c r="D281" s="84" t="s">
        <v>5571</v>
      </c>
      <c r="E281" s="84" t="b">
        <v>0</v>
      </c>
      <c r="F281" s="84" t="b">
        <v>0</v>
      </c>
      <c r="G281" s="84" t="b">
        <v>0</v>
      </c>
    </row>
    <row r="282" spans="1:7" ht="15">
      <c r="A282" s="84" t="s">
        <v>5100</v>
      </c>
      <c r="B282" s="84">
        <v>4</v>
      </c>
      <c r="C282" s="122">
        <v>0.0012695808763785702</v>
      </c>
      <c r="D282" s="84" t="s">
        <v>5571</v>
      </c>
      <c r="E282" s="84" t="b">
        <v>0</v>
      </c>
      <c r="F282" s="84" t="b">
        <v>0</v>
      </c>
      <c r="G282" s="84" t="b">
        <v>0</v>
      </c>
    </row>
    <row r="283" spans="1:7" ht="15">
      <c r="A283" s="84" t="s">
        <v>5101</v>
      </c>
      <c r="B283" s="84">
        <v>4</v>
      </c>
      <c r="C283" s="122">
        <v>0.0012695808763785702</v>
      </c>
      <c r="D283" s="84" t="s">
        <v>5571</v>
      </c>
      <c r="E283" s="84" t="b">
        <v>0</v>
      </c>
      <c r="F283" s="84" t="b">
        <v>0</v>
      </c>
      <c r="G283" s="84" t="b">
        <v>0</v>
      </c>
    </row>
    <row r="284" spans="1:7" ht="15">
      <c r="A284" s="84" t="s">
        <v>4228</v>
      </c>
      <c r="B284" s="84">
        <v>4</v>
      </c>
      <c r="C284" s="122">
        <v>0.0012695808763785702</v>
      </c>
      <c r="D284" s="84" t="s">
        <v>5571</v>
      </c>
      <c r="E284" s="84" t="b">
        <v>0</v>
      </c>
      <c r="F284" s="84" t="b">
        <v>0</v>
      </c>
      <c r="G284" s="84" t="b">
        <v>0</v>
      </c>
    </row>
    <row r="285" spans="1:7" ht="15">
      <c r="A285" s="84" t="s">
        <v>5102</v>
      </c>
      <c r="B285" s="84">
        <v>4</v>
      </c>
      <c r="C285" s="122">
        <v>0.0012695808763785702</v>
      </c>
      <c r="D285" s="84" t="s">
        <v>5571</v>
      </c>
      <c r="E285" s="84" t="b">
        <v>0</v>
      </c>
      <c r="F285" s="84" t="b">
        <v>1</v>
      </c>
      <c r="G285" s="84" t="b">
        <v>0</v>
      </c>
    </row>
    <row r="286" spans="1:7" ht="15">
      <c r="A286" s="84" t="s">
        <v>5103</v>
      </c>
      <c r="B286" s="84">
        <v>4</v>
      </c>
      <c r="C286" s="122">
        <v>0.0012695808763785702</v>
      </c>
      <c r="D286" s="84" t="s">
        <v>5571</v>
      </c>
      <c r="E286" s="84" t="b">
        <v>1</v>
      </c>
      <c r="F286" s="84" t="b">
        <v>0</v>
      </c>
      <c r="G286" s="84" t="b">
        <v>0</v>
      </c>
    </row>
    <row r="287" spans="1:7" ht="15">
      <c r="A287" s="84" t="s">
        <v>5104</v>
      </c>
      <c r="B287" s="84">
        <v>4</v>
      </c>
      <c r="C287" s="122">
        <v>0.0012695808763785702</v>
      </c>
      <c r="D287" s="84" t="s">
        <v>5571</v>
      </c>
      <c r="E287" s="84" t="b">
        <v>0</v>
      </c>
      <c r="F287" s="84" t="b">
        <v>0</v>
      </c>
      <c r="G287" s="84" t="b">
        <v>0</v>
      </c>
    </row>
    <row r="288" spans="1:7" ht="15">
      <c r="A288" s="84" t="s">
        <v>5105</v>
      </c>
      <c r="B288" s="84">
        <v>4</v>
      </c>
      <c r="C288" s="122">
        <v>0.0014645484901505787</v>
      </c>
      <c r="D288" s="84" t="s">
        <v>5571</v>
      </c>
      <c r="E288" s="84" t="b">
        <v>0</v>
      </c>
      <c r="F288" s="84" t="b">
        <v>0</v>
      </c>
      <c r="G288" s="84" t="b">
        <v>0</v>
      </c>
    </row>
    <row r="289" spans="1:7" ht="15">
      <c r="A289" s="84" t="s">
        <v>5106</v>
      </c>
      <c r="B289" s="84">
        <v>4</v>
      </c>
      <c r="C289" s="122">
        <v>0.0012695808763785702</v>
      </c>
      <c r="D289" s="84" t="s">
        <v>5571</v>
      </c>
      <c r="E289" s="84" t="b">
        <v>0</v>
      </c>
      <c r="F289" s="84" t="b">
        <v>0</v>
      </c>
      <c r="G289" s="84" t="b">
        <v>0</v>
      </c>
    </row>
    <row r="290" spans="1:7" ht="15">
      <c r="A290" s="84" t="s">
        <v>5107</v>
      </c>
      <c r="B290" s="84">
        <v>4</v>
      </c>
      <c r="C290" s="122">
        <v>0.0012695808763785702</v>
      </c>
      <c r="D290" s="84" t="s">
        <v>5571</v>
      </c>
      <c r="E290" s="84" t="b">
        <v>0</v>
      </c>
      <c r="F290" s="84" t="b">
        <v>0</v>
      </c>
      <c r="G290" s="84" t="b">
        <v>0</v>
      </c>
    </row>
    <row r="291" spans="1:7" ht="15">
      <c r="A291" s="84" t="s">
        <v>5108</v>
      </c>
      <c r="B291" s="84">
        <v>4</v>
      </c>
      <c r="C291" s="122">
        <v>0.0012695808763785702</v>
      </c>
      <c r="D291" s="84" t="s">
        <v>5571</v>
      </c>
      <c r="E291" s="84" t="b">
        <v>0</v>
      </c>
      <c r="F291" s="84" t="b">
        <v>0</v>
      </c>
      <c r="G291" s="84" t="b">
        <v>0</v>
      </c>
    </row>
    <row r="292" spans="1:7" ht="15">
      <c r="A292" s="84" t="s">
        <v>5109</v>
      </c>
      <c r="B292" s="84">
        <v>4</v>
      </c>
      <c r="C292" s="122">
        <v>0.0012695808763785702</v>
      </c>
      <c r="D292" s="84" t="s">
        <v>5571</v>
      </c>
      <c r="E292" s="84" t="b">
        <v>0</v>
      </c>
      <c r="F292" s="84" t="b">
        <v>0</v>
      </c>
      <c r="G292" s="84" t="b">
        <v>0</v>
      </c>
    </row>
    <row r="293" spans="1:7" ht="15">
      <c r="A293" s="84" t="s">
        <v>5110</v>
      </c>
      <c r="B293" s="84">
        <v>4</v>
      </c>
      <c r="C293" s="122">
        <v>0.0012695808763785702</v>
      </c>
      <c r="D293" s="84" t="s">
        <v>5571</v>
      </c>
      <c r="E293" s="84" t="b">
        <v>0</v>
      </c>
      <c r="F293" s="84" t="b">
        <v>1</v>
      </c>
      <c r="G293" s="84" t="b">
        <v>0</v>
      </c>
    </row>
    <row r="294" spans="1:7" ht="15">
      <c r="A294" s="84" t="s">
        <v>5111</v>
      </c>
      <c r="B294" s="84">
        <v>4</v>
      </c>
      <c r="C294" s="122">
        <v>0.0012695808763785702</v>
      </c>
      <c r="D294" s="84" t="s">
        <v>5571</v>
      </c>
      <c r="E294" s="84" t="b">
        <v>0</v>
      </c>
      <c r="F294" s="84" t="b">
        <v>0</v>
      </c>
      <c r="G294" s="84" t="b">
        <v>0</v>
      </c>
    </row>
    <row r="295" spans="1:7" ht="15">
      <c r="A295" s="84" t="s">
        <v>5112</v>
      </c>
      <c r="B295" s="84">
        <v>4</v>
      </c>
      <c r="C295" s="122">
        <v>0.0012695808763785702</v>
      </c>
      <c r="D295" s="84" t="s">
        <v>5571</v>
      </c>
      <c r="E295" s="84" t="b">
        <v>0</v>
      </c>
      <c r="F295" s="84" t="b">
        <v>0</v>
      </c>
      <c r="G295" s="84" t="b">
        <v>0</v>
      </c>
    </row>
    <row r="296" spans="1:7" ht="15">
      <c r="A296" s="84" t="s">
        <v>5113</v>
      </c>
      <c r="B296" s="84">
        <v>4</v>
      </c>
      <c r="C296" s="122">
        <v>0.0012695808763785702</v>
      </c>
      <c r="D296" s="84" t="s">
        <v>5571</v>
      </c>
      <c r="E296" s="84" t="b">
        <v>0</v>
      </c>
      <c r="F296" s="84" t="b">
        <v>0</v>
      </c>
      <c r="G296" s="84" t="b">
        <v>0</v>
      </c>
    </row>
    <row r="297" spans="1:7" ht="15">
      <c r="A297" s="84" t="s">
        <v>5114</v>
      </c>
      <c r="B297" s="84">
        <v>4</v>
      </c>
      <c r="C297" s="122">
        <v>0.0012695808763785702</v>
      </c>
      <c r="D297" s="84" t="s">
        <v>5571</v>
      </c>
      <c r="E297" s="84" t="b">
        <v>0</v>
      </c>
      <c r="F297" s="84" t="b">
        <v>0</v>
      </c>
      <c r="G297" s="84" t="b">
        <v>0</v>
      </c>
    </row>
    <row r="298" spans="1:7" ht="15">
      <c r="A298" s="84" t="s">
        <v>5115</v>
      </c>
      <c r="B298" s="84">
        <v>4</v>
      </c>
      <c r="C298" s="122">
        <v>0.0012695808763785702</v>
      </c>
      <c r="D298" s="84" t="s">
        <v>5571</v>
      </c>
      <c r="E298" s="84" t="b">
        <v>0</v>
      </c>
      <c r="F298" s="84" t="b">
        <v>1</v>
      </c>
      <c r="G298" s="84" t="b">
        <v>0</v>
      </c>
    </row>
    <row r="299" spans="1:7" ht="15">
      <c r="A299" s="84" t="s">
        <v>5116</v>
      </c>
      <c r="B299" s="84">
        <v>4</v>
      </c>
      <c r="C299" s="122">
        <v>0.0012695808763785702</v>
      </c>
      <c r="D299" s="84" t="s">
        <v>5571</v>
      </c>
      <c r="E299" s="84" t="b">
        <v>0</v>
      </c>
      <c r="F299" s="84" t="b">
        <v>0</v>
      </c>
      <c r="G299" s="84" t="b">
        <v>0</v>
      </c>
    </row>
    <row r="300" spans="1:7" ht="15">
      <c r="A300" s="84" t="s">
        <v>5117</v>
      </c>
      <c r="B300" s="84">
        <v>4</v>
      </c>
      <c r="C300" s="122">
        <v>0.0012695808763785702</v>
      </c>
      <c r="D300" s="84" t="s">
        <v>5571</v>
      </c>
      <c r="E300" s="84" t="b">
        <v>0</v>
      </c>
      <c r="F300" s="84" t="b">
        <v>0</v>
      </c>
      <c r="G300" s="84" t="b">
        <v>0</v>
      </c>
    </row>
    <row r="301" spans="1:7" ht="15">
      <c r="A301" s="84" t="s">
        <v>4244</v>
      </c>
      <c r="B301" s="84">
        <v>4</v>
      </c>
      <c r="C301" s="122">
        <v>0.0012695808763785702</v>
      </c>
      <c r="D301" s="84" t="s">
        <v>5571</v>
      </c>
      <c r="E301" s="84" t="b">
        <v>0</v>
      </c>
      <c r="F301" s="84" t="b">
        <v>0</v>
      </c>
      <c r="G301" s="84" t="b">
        <v>0</v>
      </c>
    </row>
    <row r="302" spans="1:7" ht="15">
      <c r="A302" s="84" t="s">
        <v>5118</v>
      </c>
      <c r="B302" s="84">
        <v>4</v>
      </c>
      <c r="C302" s="122">
        <v>0.0012695808763785702</v>
      </c>
      <c r="D302" s="84" t="s">
        <v>5571</v>
      </c>
      <c r="E302" s="84" t="b">
        <v>0</v>
      </c>
      <c r="F302" s="84" t="b">
        <v>0</v>
      </c>
      <c r="G302" s="84" t="b">
        <v>0</v>
      </c>
    </row>
    <row r="303" spans="1:7" ht="15">
      <c r="A303" s="84" t="s">
        <v>5119</v>
      </c>
      <c r="B303" s="84">
        <v>4</v>
      </c>
      <c r="C303" s="122">
        <v>0.0013504997472388682</v>
      </c>
      <c r="D303" s="84" t="s">
        <v>5571</v>
      </c>
      <c r="E303" s="84" t="b">
        <v>0</v>
      </c>
      <c r="F303" s="84" t="b">
        <v>0</v>
      </c>
      <c r="G303" s="84" t="b">
        <v>0</v>
      </c>
    </row>
    <row r="304" spans="1:7" ht="15">
      <c r="A304" s="84" t="s">
        <v>5120</v>
      </c>
      <c r="B304" s="84">
        <v>4</v>
      </c>
      <c r="C304" s="122">
        <v>0.0012695808763785702</v>
      </c>
      <c r="D304" s="84" t="s">
        <v>5571</v>
      </c>
      <c r="E304" s="84" t="b">
        <v>0</v>
      </c>
      <c r="F304" s="84" t="b">
        <v>0</v>
      </c>
      <c r="G304" s="84" t="b">
        <v>0</v>
      </c>
    </row>
    <row r="305" spans="1:7" ht="15">
      <c r="A305" s="84" t="s">
        <v>5121</v>
      </c>
      <c r="B305" s="84">
        <v>4</v>
      </c>
      <c r="C305" s="122">
        <v>0.0012695808763785702</v>
      </c>
      <c r="D305" s="84" t="s">
        <v>5571</v>
      </c>
      <c r="E305" s="84" t="b">
        <v>0</v>
      </c>
      <c r="F305" s="84" t="b">
        <v>0</v>
      </c>
      <c r="G305" s="84" t="b">
        <v>0</v>
      </c>
    </row>
    <row r="306" spans="1:7" ht="15">
      <c r="A306" s="84" t="s">
        <v>5122</v>
      </c>
      <c r="B306" s="84">
        <v>4</v>
      </c>
      <c r="C306" s="122">
        <v>0.0012695808763785702</v>
      </c>
      <c r="D306" s="84" t="s">
        <v>5571</v>
      </c>
      <c r="E306" s="84" t="b">
        <v>0</v>
      </c>
      <c r="F306" s="84" t="b">
        <v>0</v>
      </c>
      <c r="G306" s="84" t="b">
        <v>0</v>
      </c>
    </row>
    <row r="307" spans="1:7" ht="15">
      <c r="A307" s="84" t="s">
        <v>5123</v>
      </c>
      <c r="B307" s="84">
        <v>4</v>
      </c>
      <c r="C307" s="122">
        <v>0.0012695808763785702</v>
      </c>
      <c r="D307" s="84" t="s">
        <v>5571</v>
      </c>
      <c r="E307" s="84" t="b">
        <v>0</v>
      </c>
      <c r="F307" s="84" t="b">
        <v>0</v>
      </c>
      <c r="G307" s="84" t="b">
        <v>0</v>
      </c>
    </row>
    <row r="308" spans="1:7" ht="15">
      <c r="A308" s="84" t="s">
        <v>5124</v>
      </c>
      <c r="B308" s="84">
        <v>4</v>
      </c>
      <c r="C308" s="122">
        <v>0.0012695808763785702</v>
      </c>
      <c r="D308" s="84" t="s">
        <v>5571</v>
      </c>
      <c r="E308" s="84" t="b">
        <v>0</v>
      </c>
      <c r="F308" s="84" t="b">
        <v>0</v>
      </c>
      <c r="G308" s="84" t="b">
        <v>0</v>
      </c>
    </row>
    <row r="309" spans="1:7" ht="15">
      <c r="A309" s="84" t="s">
        <v>5125</v>
      </c>
      <c r="B309" s="84">
        <v>4</v>
      </c>
      <c r="C309" s="122">
        <v>0.0012695808763785702</v>
      </c>
      <c r="D309" s="84" t="s">
        <v>5571</v>
      </c>
      <c r="E309" s="84" t="b">
        <v>0</v>
      </c>
      <c r="F309" s="84" t="b">
        <v>0</v>
      </c>
      <c r="G309" s="84" t="b">
        <v>0</v>
      </c>
    </row>
    <row r="310" spans="1:7" ht="15">
      <c r="A310" s="84" t="s">
        <v>5126</v>
      </c>
      <c r="B310" s="84">
        <v>4</v>
      </c>
      <c r="C310" s="122">
        <v>0.0012695808763785702</v>
      </c>
      <c r="D310" s="84" t="s">
        <v>5571</v>
      </c>
      <c r="E310" s="84" t="b">
        <v>0</v>
      </c>
      <c r="F310" s="84" t="b">
        <v>0</v>
      </c>
      <c r="G310" s="84" t="b">
        <v>0</v>
      </c>
    </row>
    <row r="311" spans="1:7" ht="15">
      <c r="A311" s="84" t="s">
        <v>5127</v>
      </c>
      <c r="B311" s="84">
        <v>4</v>
      </c>
      <c r="C311" s="122">
        <v>0.0012695808763785702</v>
      </c>
      <c r="D311" s="84" t="s">
        <v>5571</v>
      </c>
      <c r="E311" s="84" t="b">
        <v>0</v>
      </c>
      <c r="F311" s="84" t="b">
        <v>0</v>
      </c>
      <c r="G311" s="84" t="b">
        <v>0</v>
      </c>
    </row>
    <row r="312" spans="1:7" ht="15">
      <c r="A312" s="84" t="s">
        <v>5128</v>
      </c>
      <c r="B312" s="84">
        <v>4</v>
      </c>
      <c r="C312" s="122">
        <v>0.0014645484901505787</v>
      </c>
      <c r="D312" s="84" t="s">
        <v>5571</v>
      </c>
      <c r="E312" s="84" t="b">
        <v>0</v>
      </c>
      <c r="F312" s="84" t="b">
        <v>0</v>
      </c>
      <c r="G312" s="84" t="b">
        <v>0</v>
      </c>
    </row>
    <row r="313" spans="1:7" ht="15">
      <c r="A313" s="84" t="s">
        <v>5129</v>
      </c>
      <c r="B313" s="84">
        <v>4</v>
      </c>
      <c r="C313" s="122">
        <v>0.0014645484901505787</v>
      </c>
      <c r="D313" s="84" t="s">
        <v>5571</v>
      </c>
      <c r="E313" s="84" t="b">
        <v>0</v>
      </c>
      <c r="F313" s="84" t="b">
        <v>0</v>
      </c>
      <c r="G313" s="84" t="b">
        <v>0</v>
      </c>
    </row>
    <row r="314" spans="1:7" ht="15">
      <c r="A314" s="84" t="s">
        <v>5130</v>
      </c>
      <c r="B314" s="84">
        <v>4</v>
      </c>
      <c r="C314" s="122">
        <v>0.0013504997472388682</v>
      </c>
      <c r="D314" s="84" t="s">
        <v>5571</v>
      </c>
      <c r="E314" s="84" t="b">
        <v>0</v>
      </c>
      <c r="F314" s="84" t="b">
        <v>0</v>
      </c>
      <c r="G314" s="84" t="b">
        <v>0</v>
      </c>
    </row>
    <row r="315" spans="1:7" ht="15">
      <c r="A315" s="84" t="s">
        <v>5131</v>
      </c>
      <c r="B315" s="84">
        <v>4</v>
      </c>
      <c r="C315" s="122">
        <v>0.0012695808763785702</v>
      </c>
      <c r="D315" s="84" t="s">
        <v>5571</v>
      </c>
      <c r="E315" s="84" t="b">
        <v>0</v>
      </c>
      <c r="F315" s="84" t="b">
        <v>0</v>
      </c>
      <c r="G315" s="84" t="b">
        <v>0</v>
      </c>
    </row>
    <row r="316" spans="1:7" ht="15">
      <c r="A316" s="84" t="s">
        <v>5132</v>
      </c>
      <c r="B316" s="84">
        <v>4</v>
      </c>
      <c r="C316" s="122">
        <v>0.0012695808763785702</v>
      </c>
      <c r="D316" s="84" t="s">
        <v>5571</v>
      </c>
      <c r="E316" s="84" t="b">
        <v>0</v>
      </c>
      <c r="F316" s="84" t="b">
        <v>0</v>
      </c>
      <c r="G316" s="84" t="b">
        <v>0</v>
      </c>
    </row>
    <row r="317" spans="1:7" ht="15">
      <c r="A317" s="84" t="s">
        <v>5133</v>
      </c>
      <c r="B317" s="84">
        <v>4</v>
      </c>
      <c r="C317" s="122">
        <v>0.0012695808763785702</v>
      </c>
      <c r="D317" s="84" t="s">
        <v>5571</v>
      </c>
      <c r="E317" s="84" t="b">
        <v>0</v>
      </c>
      <c r="F317" s="84" t="b">
        <v>1</v>
      </c>
      <c r="G317" s="84" t="b">
        <v>1</v>
      </c>
    </row>
    <row r="318" spans="1:7" ht="15">
      <c r="A318" s="84" t="s">
        <v>5134</v>
      </c>
      <c r="B318" s="84">
        <v>4</v>
      </c>
      <c r="C318" s="122">
        <v>0.0012695808763785702</v>
      </c>
      <c r="D318" s="84" t="s">
        <v>5571</v>
      </c>
      <c r="E318" s="84" t="b">
        <v>0</v>
      </c>
      <c r="F318" s="84" t="b">
        <v>0</v>
      </c>
      <c r="G318" s="84" t="b">
        <v>0</v>
      </c>
    </row>
    <row r="319" spans="1:7" ht="15">
      <c r="A319" s="84" t="s">
        <v>5135</v>
      </c>
      <c r="B319" s="84">
        <v>4</v>
      </c>
      <c r="C319" s="122">
        <v>0.0012695808763785702</v>
      </c>
      <c r="D319" s="84" t="s">
        <v>5571</v>
      </c>
      <c r="E319" s="84" t="b">
        <v>0</v>
      </c>
      <c r="F319" s="84" t="b">
        <v>0</v>
      </c>
      <c r="G319" s="84" t="b">
        <v>0</v>
      </c>
    </row>
    <row r="320" spans="1:7" ht="15">
      <c r="A320" s="84" t="s">
        <v>5136</v>
      </c>
      <c r="B320" s="84">
        <v>4</v>
      </c>
      <c r="C320" s="122">
        <v>0.0012695808763785702</v>
      </c>
      <c r="D320" s="84" t="s">
        <v>5571</v>
      </c>
      <c r="E320" s="84" t="b">
        <v>0</v>
      </c>
      <c r="F320" s="84" t="b">
        <v>0</v>
      </c>
      <c r="G320" s="84" t="b">
        <v>0</v>
      </c>
    </row>
    <row r="321" spans="1:7" ht="15">
      <c r="A321" s="84" t="s">
        <v>5137</v>
      </c>
      <c r="B321" s="84">
        <v>4</v>
      </c>
      <c r="C321" s="122">
        <v>0.0012695808763785702</v>
      </c>
      <c r="D321" s="84" t="s">
        <v>5571</v>
      </c>
      <c r="E321" s="84" t="b">
        <v>0</v>
      </c>
      <c r="F321" s="84" t="b">
        <v>0</v>
      </c>
      <c r="G321" s="84" t="b">
        <v>0</v>
      </c>
    </row>
    <row r="322" spans="1:7" ht="15">
      <c r="A322" s="84" t="s">
        <v>5138</v>
      </c>
      <c r="B322" s="84">
        <v>4</v>
      </c>
      <c r="C322" s="122">
        <v>0.0012695808763785702</v>
      </c>
      <c r="D322" s="84" t="s">
        <v>5571</v>
      </c>
      <c r="E322" s="84" t="b">
        <v>0</v>
      </c>
      <c r="F322" s="84" t="b">
        <v>0</v>
      </c>
      <c r="G322" s="84" t="b">
        <v>0</v>
      </c>
    </row>
    <row r="323" spans="1:7" ht="15">
      <c r="A323" s="84" t="s">
        <v>5139</v>
      </c>
      <c r="B323" s="84">
        <v>4</v>
      </c>
      <c r="C323" s="122">
        <v>0.0012695808763785702</v>
      </c>
      <c r="D323" s="84" t="s">
        <v>5571</v>
      </c>
      <c r="E323" s="84" t="b">
        <v>0</v>
      </c>
      <c r="F323" s="84" t="b">
        <v>0</v>
      </c>
      <c r="G323" s="84" t="b">
        <v>0</v>
      </c>
    </row>
    <row r="324" spans="1:7" ht="15">
      <c r="A324" s="84" t="s">
        <v>5140</v>
      </c>
      <c r="B324" s="84">
        <v>4</v>
      </c>
      <c r="C324" s="122">
        <v>0.0012695808763785702</v>
      </c>
      <c r="D324" s="84" t="s">
        <v>5571</v>
      </c>
      <c r="E324" s="84" t="b">
        <v>0</v>
      </c>
      <c r="F324" s="84" t="b">
        <v>0</v>
      </c>
      <c r="G324" s="84" t="b">
        <v>0</v>
      </c>
    </row>
    <row r="325" spans="1:7" ht="15">
      <c r="A325" s="84" t="s">
        <v>4298</v>
      </c>
      <c r="B325" s="84">
        <v>4</v>
      </c>
      <c r="C325" s="122">
        <v>0.0014645484901505787</v>
      </c>
      <c r="D325" s="84" t="s">
        <v>5571</v>
      </c>
      <c r="E325" s="84" t="b">
        <v>0</v>
      </c>
      <c r="F325" s="84" t="b">
        <v>0</v>
      </c>
      <c r="G325" s="84" t="b">
        <v>0</v>
      </c>
    </row>
    <row r="326" spans="1:7" ht="15">
      <c r="A326" s="84" t="s">
        <v>5141</v>
      </c>
      <c r="B326" s="84">
        <v>3</v>
      </c>
      <c r="C326" s="122">
        <v>0.001012874810429151</v>
      </c>
      <c r="D326" s="84" t="s">
        <v>5571</v>
      </c>
      <c r="E326" s="84" t="b">
        <v>0</v>
      </c>
      <c r="F326" s="84" t="b">
        <v>0</v>
      </c>
      <c r="G326" s="84" t="b">
        <v>0</v>
      </c>
    </row>
    <row r="327" spans="1:7" ht="15">
      <c r="A327" s="84" t="s">
        <v>5142</v>
      </c>
      <c r="B327" s="84">
        <v>3</v>
      </c>
      <c r="C327" s="122">
        <v>0.001012874810429151</v>
      </c>
      <c r="D327" s="84" t="s">
        <v>5571</v>
      </c>
      <c r="E327" s="84" t="b">
        <v>0</v>
      </c>
      <c r="F327" s="84" t="b">
        <v>0</v>
      </c>
      <c r="G327" s="84" t="b">
        <v>0</v>
      </c>
    </row>
    <row r="328" spans="1:7" ht="15">
      <c r="A328" s="84" t="s">
        <v>5143</v>
      </c>
      <c r="B328" s="84">
        <v>3</v>
      </c>
      <c r="C328" s="122">
        <v>0.001012874810429151</v>
      </c>
      <c r="D328" s="84" t="s">
        <v>5571</v>
      </c>
      <c r="E328" s="84" t="b">
        <v>0</v>
      </c>
      <c r="F328" s="84" t="b">
        <v>0</v>
      </c>
      <c r="G328" s="84" t="b">
        <v>0</v>
      </c>
    </row>
    <row r="329" spans="1:7" ht="15">
      <c r="A329" s="84" t="s">
        <v>4215</v>
      </c>
      <c r="B329" s="84">
        <v>3</v>
      </c>
      <c r="C329" s="122">
        <v>0.001012874810429151</v>
      </c>
      <c r="D329" s="84" t="s">
        <v>5571</v>
      </c>
      <c r="E329" s="84" t="b">
        <v>0</v>
      </c>
      <c r="F329" s="84" t="b">
        <v>0</v>
      </c>
      <c r="G329" s="84" t="b">
        <v>0</v>
      </c>
    </row>
    <row r="330" spans="1:7" ht="15">
      <c r="A330" s="84" t="s">
        <v>4216</v>
      </c>
      <c r="B330" s="84">
        <v>3</v>
      </c>
      <c r="C330" s="122">
        <v>0.001012874810429151</v>
      </c>
      <c r="D330" s="84" t="s">
        <v>5571</v>
      </c>
      <c r="E330" s="84" t="b">
        <v>0</v>
      </c>
      <c r="F330" s="84" t="b">
        <v>0</v>
      </c>
      <c r="G330" s="84" t="b">
        <v>0</v>
      </c>
    </row>
    <row r="331" spans="1:7" ht="15">
      <c r="A331" s="84" t="s">
        <v>5144</v>
      </c>
      <c r="B331" s="84">
        <v>3</v>
      </c>
      <c r="C331" s="122">
        <v>0.001012874810429151</v>
      </c>
      <c r="D331" s="84" t="s">
        <v>5571</v>
      </c>
      <c r="E331" s="84" t="b">
        <v>0</v>
      </c>
      <c r="F331" s="84" t="b">
        <v>1</v>
      </c>
      <c r="G331" s="84" t="b">
        <v>0</v>
      </c>
    </row>
    <row r="332" spans="1:7" ht="15">
      <c r="A332" s="84" t="s">
        <v>5145</v>
      </c>
      <c r="B332" s="84">
        <v>3</v>
      </c>
      <c r="C332" s="122">
        <v>0.001012874810429151</v>
      </c>
      <c r="D332" s="84" t="s">
        <v>5571</v>
      </c>
      <c r="E332" s="84" t="b">
        <v>0</v>
      </c>
      <c r="F332" s="84" t="b">
        <v>1</v>
      </c>
      <c r="G332" s="84" t="b">
        <v>0</v>
      </c>
    </row>
    <row r="333" spans="1:7" ht="15">
      <c r="A333" s="84" t="s">
        <v>5146</v>
      </c>
      <c r="B333" s="84">
        <v>3</v>
      </c>
      <c r="C333" s="122">
        <v>0.001012874810429151</v>
      </c>
      <c r="D333" s="84" t="s">
        <v>5571</v>
      </c>
      <c r="E333" s="84" t="b">
        <v>0</v>
      </c>
      <c r="F333" s="84" t="b">
        <v>1</v>
      </c>
      <c r="G333" s="84" t="b">
        <v>0</v>
      </c>
    </row>
    <row r="334" spans="1:7" ht="15">
      <c r="A334" s="84" t="s">
        <v>5147</v>
      </c>
      <c r="B334" s="84">
        <v>3</v>
      </c>
      <c r="C334" s="122">
        <v>0.001012874810429151</v>
      </c>
      <c r="D334" s="84" t="s">
        <v>5571</v>
      </c>
      <c r="E334" s="84" t="b">
        <v>0</v>
      </c>
      <c r="F334" s="84" t="b">
        <v>1</v>
      </c>
      <c r="G334" s="84" t="b">
        <v>0</v>
      </c>
    </row>
    <row r="335" spans="1:7" ht="15">
      <c r="A335" s="84" t="s">
        <v>5148</v>
      </c>
      <c r="B335" s="84">
        <v>3</v>
      </c>
      <c r="C335" s="122">
        <v>0.001012874810429151</v>
      </c>
      <c r="D335" s="84" t="s">
        <v>5571</v>
      </c>
      <c r="E335" s="84" t="b">
        <v>0</v>
      </c>
      <c r="F335" s="84" t="b">
        <v>0</v>
      </c>
      <c r="G335" s="84" t="b">
        <v>0</v>
      </c>
    </row>
    <row r="336" spans="1:7" ht="15">
      <c r="A336" s="84" t="s">
        <v>4214</v>
      </c>
      <c r="B336" s="84">
        <v>3</v>
      </c>
      <c r="C336" s="122">
        <v>0.001012874810429151</v>
      </c>
      <c r="D336" s="84" t="s">
        <v>5571</v>
      </c>
      <c r="E336" s="84" t="b">
        <v>0</v>
      </c>
      <c r="F336" s="84" t="b">
        <v>0</v>
      </c>
      <c r="G336" s="84" t="b">
        <v>0</v>
      </c>
    </row>
    <row r="337" spans="1:7" ht="15">
      <c r="A337" s="84" t="s">
        <v>5149</v>
      </c>
      <c r="B337" s="84">
        <v>3</v>
      </c>
      <c r="C337" s="122">
        <v>0.001012874810429151</v>
      </c>
      <c r="D337" s="84" t="s">
        <v>5571</v>
      </c>
      <c r="E337" s="84" t="b">
        <v>0</v>
      </c>
      <c r="F337" s="84" t="b">
        <v>0</v>
      </c>
      <c r="G337" s="84" t="b">
        <v>0</v>
      </c>
    </row>
    <row r="338" spans="1:7" ht="15">
      <c r="A338" s="84" t="s">
        <v>5150</v>
      </c>
      <c r="B338" s="84">
        <v>3</v>
      </c>
      <c r="C338" s="122">
        <v>0.001098411367612934</v>
      </c>
      <c r="D338" s="84" t="s">
        <v>5571</v>
      </c>
      <c r="E338" s="84" t="b">
        <v>0</v>
      </c>
      <c r="F338" s="84" t="b">
        <v>0</v>
      </c>
      <c r="G338" s="84" t="b">
        <v>0</v>
      </c>
    </row>
    <row r="339" spans="1:7" ht="15">
      <c r="A339" s="84" t="s">
        <v>5151</v>
      </c>
      <c r="B339" s="84">
        <v>3</v>
      </c>
      <c r="C339" s="122">
        <v>0.001012874810429151</v>
      </c>
      <c r="D339" s="84" t="s">
        <v>5571</v>
      </c>
      <c r="E339" s="84" t="b">
        <v>0</v>
      </c>
      <c r="F339" s="84" t="b">
        <v>0</v>
      </c>
      <c r="G339" s="84" t="b">
        <v>0</v>
      </c>
    </row>
    <row r="340" spans="1:7" ht="15">
      <c r="A340" s="84" t="s">
        <v>5152</v>
      </c>
      <c r="B340" s="84">
        <v>3</v>
      </c>
      <c r="C340" s="122">
        <v>0.001012874810429151</v>
      </c>
      <c r="D340" s="84" t="s">
        <v>5571</v>
      </c>
      <c r="E340" s="84" t="b">
        <v>0</v>
      </c>
      <c r="F340" s="84" t="b">
        <v>0</v>
      </c>
      <c r="G340" s="84" t="b">
        <v>0</v>
      </c>
    </row>
    <row r="341" spans="1:7" ht="15">
      <c r="A341" s="84" t="s">
        <v>5153</v>
      </c>
      <c r="B341" s="84">
        <v>3</v>
      </c>
      <c r="C341" s="122">
        <v>0.001098411367612934</v>
      </c>
      <c r="D341" s="84" t="s">
        <v>5571</v>
      </c>
      <c r="E341" s="84" t="b">
        <v>0</v>
      </c>
      <c r="F341" s="84" t="b">
        <v>0</v>
      </c>
      <c r="G341" s="84" t="b">
        <v>0</v>
      </c>
    </row>
    <row r="342" spans="1:7" ht="15">
      <c r="A342" s="84" t="s">
        <v>5154</v>
      </c>
      <c r="B342" s="84">
        <v>3</v>
      </c>
      <c r="C342" s="122">
        <v>0.001012874810429151</v>
      </c>
      <c r="D342" s="84" t="s">
        <v>5571</v>
      </c>
      <c r="E342" s="84" t="b">
        <v>0</v>
      </c>
      <c r="F342" s="84" t="b">
        <v>0</v>
      </c>
      <c r="G342" s="84" t="b">
        <v>0</v>
      </c>
    </row>
    <row r="343" spans="1:7" ht="15">
      <c r="A343" s="84" t="s">
        <v>5155</v>
      </c>
      <c r="B343" s="84">
        <v>3</v>
      </c>
      <c r="C343" s="122">
        <v>0.001012874810429151</v>
      </c>
      <c r="D343" s="84" t="s">
        <v>5571</v>
      </c>
      <c r="E343" s="84" t="b">
        <v>0</v>
      </c>
      <c r="F343" s="84" t="b">
        <v>0</v>
      </c>
      <c r="G343" s="84" t="b">
        <v>0</v>
      </c>
    </row>
    <row r="344" spans="1:7" ht="15">
      <c r="A344" s="84" t="s">
        <v>5156</v>
      </c>
      <c r="B344" s="84">
        <v>3</v>
      </c>
      <c r="C344" s="122">
        <v>0.001012874810429151</v>
      </c>
      <c r="D344" s="84" t="s">
        <v>5571</v>
      </c>
      <c r="E344" s="84" t="b">
        <v>0</v>
      </c>
      <c r="F344" s="84" t="b">
        <v>0</v>
      </c>
      <c r="G344" s="84" t="b">
        <v>0</v>
      </c>
    </row>
    <row r="345" spans="1:7" ht="15">
      <c r="A345" s="84" t="s">
        <v>5157</v>
      </c>
      <c r="B345" s="84">
        <v>3</v>
      </c>
      <c r="C345" s="122">
        <v>0.001012874810429151</v>
      </c>
      <c r="D345" s="84" t="s">
        <v>5571</v>
      </c>
      <c r="E345" s="84" t="b">
        <v>0</v>
      </c>
      <c r="F345" s="84" t="b">
        <v>0</v>
      </c>
      <c r="G345" s="84" t="b">
        <v>0</v>
      </c>
    </row>
    <row r="346" spans="1:7" ht="15">
      <c r="A346" s="84" t="s">
        <v>5158</v>
      </c>
      <c r="B346" s="84">
        <v>3</v>
      </c>
      <c r="C346" s="122">
        <v>0.001012874810429151</v>
      </c>
      <c r="D346" s="84" t="s">
        <v>5571</v>
      </c>
      <c r="E346" s="84" t="b">
        <v>0</v>
      </c>
      <c r="F346" s="84" t="b">
        <v>0</v>
      </c>
      <c r="G346" s="84" t="b">
        <v>0</v>
      </c>
    </row>
    <row r="347" spans="1:7" ht="15">
      <c r="A347" s="84" t="s">
        <v>5159</v>
      </c>
      <c r="B347" s="84">
        <v>3</v>
      </c>
      <c r="C347" s="122">
        <v>0.001012874810429151</v>
      </c>
      <c r="D347" s="84" t="s">
        <v>5571</v>
      </c>
      <c r="E347" s="84" t="b">
        <v>0</v>
      </c>
      <c r="F347" s="84" t="b">
        <v>0</v>
      </c>
      <c r="G347" s="84" t="b">
        <v>0</v>
      </c>
    </row>
    <row r="348" spans="1:7" ht="15">
      <c r="A348" s="84" t="s">
        <v>5160</v>
      </c>
      <c r="B348" s="84">
        <v>3</v>
      </c>
      <c r="C348" s="122">
        <v>0.001098411367612934</v>
      </c>
      <c r="D348" s="84" t="s">
        <v>5571</v>
      </c>
      <c r="E348" s="84" t="b">
        <v>0</v>
      </c>
      <c r="F348" s="84" t="b">
        <v>0</v>
      </c>
      <c r="G348" s="84" t="b">
        <v>0</v>
      </c>
    </row>
    <row r="349" spans="1:7" ht="15">
      <c r="A349" s="84" t="s">
        <v>5161</v>
      </c>
      <c r="B349" s="84">
        <v>3</v>
      </c>
      <c r="C349" s="122">
        <v>0.001012874810429151</v>
      </c>
      <c r="D349" s="84" t="s">
        <v>5571</v>
      </c>
      <c r="E349" s="84" t="b">
        <v>0</v>
      </c>
      <c r="F349" s="84" t="b">
        <v>0</v>
      </c>
      <c r="G349" s="84" t="b">
        <v>0</v>
      </c>
    </row>
    <row r="350" spans="1:7" ht="15">
      <c r="A350" s="84" t="s">
        <v>5162</v>
      </c>
      <c r="B350" s="84">
        <v>3</v>
      </c>
      <c r="C350" s="122">
        <v>0.001012874810429151</v>
      </c>
      <c r="D350" s="84" t="s">
        <v>5571</v>
      </c>
      <c r="E350" s="84" t="b">
        <v>0</v>
      </c>
      <c r="F350" s="84" t="b">
        <v>0</v>
      </c>
      <c r="G350" s="84" t="b">
        <v>0</v>
      </c>
    </row>
    <row r="351" spans="1:7" ht="15">
      <c r="A351" s="84" t="s">
        <v>5163</v>
      </c>
      <c r="B351" s="84">
        <v>3</v>
      </c>
      <c r="C351" s="122">
        <v>0.001012874810429151</v>
      </c>
      <c r="D351" s="84" t="s">
        <v>5571</v>
      </c>
      <c r="E351" s="84" t="b">
        <v>0</v>
      </c>
      <c r="F351" s="84" t="b">
        <v>0</v>
      </c>
      <c r="G351" s="84" t="b">
        <v>0</v>
      </c>
    </row>
    <row r="352" spans="1:7" ht="15">
      <c r="A352" s="84" t="s">
        <v>5164</v>
      </c>
      <c r="B352" s="84">
        <v>3</v>
      </c>
      <c r="C352" s="122">
        <v>0.001012874810429151</v>
      </c>
      <c r="D352" s="84" t="s">
        <v>5571</v>
      </c>
      <c r="E352" s="84" t="b">
        <v>0</v>
      </c>
      <c r="F352" s="84" t="b">
        <v>0</v>
      </c>
      <c r="G352" s="84" t="b">
        <v>0</v>
      </c>
    </row>
    <row r="353" spans="1:7" ht="15">
      <c r="A353" s="84" t="s">
        <v>5165</v>
      </c>
      <c r="B353" s="84">
        <v>3</v>
      </c>
      <c r="C353" s="122">
        <v>0.001012874810429151</v>
      </c>
      <c r="D353" s="84" t="s">
        <v>5571</v>
      </c>
      <c r="E353" s="84" t="b">
        <v>0</v>
      </c>
      <c r="F353" s="84" t="b">
        <v>0</v>
      </c>
      <c r="G353" s="84" t="b">
        <v>0</v>
      </c>
    </row>
    <row r="354" spans="1:7" ht="15">
      <c r="A354" s="84" t="s">
        <v>5166</v>
      </c>
      <c r="B354" s="84">
        <v>3</v>
      </c>
      <c r="C354" s="122">
        <v>0.001012874810429151</v>
      </c>
      <c r="D354" s="84" t="s">
        <v>5571</v>
      </c>
      <c r="E354" s="84" t="b">
        <v>0</v>
      </c>
      <c r="F354" s="84" t="b">
        <v>0</v>
      </c>
      <c r="G354" s="84" t="b">
        <v>0</v>
      </c>
    </row>
    <row r="355" spans="1:7" ht="15">
      <c r="A355" s="84" t="s">
        <v>5167</v>
      </c>
      <c r="B355" s="84">
        <v>3</v>
      </c>
      <c r="C355" s="122">
        <v>0.001012874810429151</v>
      </c>
      <c r="D355" s="84" t="s">
        <v>5571</v>
      </c>
      <c r="E355" s="84" t="b">
        <v>0</v>
      </c>
      <c r="F355" s="84" t="b">
        <v>0</v>
      </c>
      <c r="G355" s="84" t="b">
        <v>0</v>
      </c>
    </row>
    <row r="356" spans="1:7" ht="15">
      <c r="A356" s="84" t="s">
        <v>5168</v>
      </c>
      <c r="B356" s="84">
        <v>3</v>
      </c>
      <c r="C356" s="122">
        <v>0.001098411367612934</v>
      </c>
      <c r="D356" s="84" t="s">
        <v>5571</v>
      </c>
      <c r="E356" s="84" t="b">
        <v>0</v>
      </c>
      <c r="F356" s="84" t="b">
        <v>0</v>
      </c>
      <c r="G356" s="84" t="b">
        <v>0</v>
      </c>
    </row>
    <row r="357" spans="1:7" ht="15">
      <c r="A357" s="84" t="s">
        <v>5169</v>
      </c>
      <c r="B357" s="84">
        <v>3</v>
      </c>
      <c r="C357" s="122">
        <v>0.001012874810429151</v>
      </c>
      <c r="D357" s="84" t="s">
        <v>5571</v>
      </c>
      <c r="E357" s="84" t="b">
        <v>0</v>
      </c>
      <c r="F357" s="84" t="b">
        <v>0</v>
      </c>
      <c r="G357" s="84" t="b">
        <v>0</v>
      </c>
    </row>
    <row r="358" spans="1:7" ht="15">
      <c r="A358" s="84" t="s">
        <v>5170</v>
      </c>
      <c r="B358" s="84">
        <v>3</v>
      </c>
      <c r="C358" s="122">
        <v>0.001012874810429151</v>
      </c>
      <c r="D358" s="84" t="s">
        <v>5571</v>
      </c>
      <c r="E358" s="84" t="b">
        <v>0</v>
      </c>
      <c r="F358" s="84" t="b">
        <v>1</v>
      </c>
      <c r="G358" s="84" t="b">
        <v>0</v>
      </c>
    </row>
    <row r="359" spans="1:7" ht="15">
      <c r="A359" s="84" t="s">
        <v>5171</v>
      </c>
      <c r="B359" s="84">
        <v>3</v>
      </c>
      <c r="C359" s="122">
        <v>0.0012446370779419403</v>
      </c>
      <c r="D359" s="84" t="s">
        <v>5571</v>
      </c>
      <c r="E359" s="84" t="b">
        <v>0</v>
      </c>
      <c r="F359" s="84" t="b">
        <v>0</v>
      </c>
      <c r="G359" s="84" t="b">
        <v>0</v>
      </c>
    </row>
    <row r="360" spans="1:7" ht="15">
      <c r="A360" s="84" t="s">
        <v>5172</v>
      </c>
      <c r="B360" s="84">
        <v>3</v>
      </c>
      <c r="C360" s="122">
        <v>0.001098411367612934</v>
      </c>
      <c r="D360" s="84" t="s">
        <v>5571</v>
      </c>
      <c r="E360" s="84" t="b">
        <v>0</v>
      </c>
      <c r="F360" s="84" t="b">
        <v>0</v>
      </c>
      <c r="G360" s="84" t="b">
        <v>0</v>
      </c>
    </row>
    <row r="361" spans="1:7" ht="15">
      <c r="A361" s="84" t="s">
        <v>5173</v>
      </c>
      <c r="B361" s="84">
        <v>3</v>
      </c>
      <c r="C361" s="122">
        <v>0.001012874810429151</v>
      </c>
      <c r="D361" s="84" t="s">
        <v>5571</v>
      </c>
      <c r="E361" s="84" t="b">
        <v>0</v>
      </c>
      <c r="F361" s="84" t="b">
        <v>0</v>
      </c>
      <c r="G361" s="84" t="b">
        <v>0</v>
      </c>
    </row>
    <row r="362" spans="1:7" ht="15">
      <c r="A362" s="84" t="s">
        <v>5174</v>
      </c>
      <c r="B362" s="84">
        <v>3</v>
      </c>
      <c r="C362" s="122">
        <v>0.001098411367612934</v>
      </c>
      <c r="D362" s="84" t="s">
        <v>5571</v>
      </c>
      <c r="E362" s="84" t="b">
        <v>0</v>
      </c>
      <c r="F362" s="84" t="b">
        <v>0</v>
      </c>
      <c r="G362" s="84" t="b">
        <v>0</v>
      </c>
    </row>
    <row r="363" spans="1:7" ht="15">
      <c r="A363" s="84" t="s">
        <v>5175</v>
      </c>
      <c r="B363" s="84">
        <v>3</v>
      </c>
      <c r="C363" s="122">
        <v>0.001012874810429151</v>
      </c>
      <c r="D363" s="84" t="s">
        <v>5571</v>
      </c>
      <c r="E363" s="84" t="b">
        <v>0</v>
      </c>
      <c r="F363" s="84" t="b">
        <v>0</v>
      </c>
      <c r="G363" s="84" t="b">
        <v>0</v>
      </c>
    </row>
    <row r="364" spans="1:7" ht="15">
      <c r="A364" s="84" t="s">
        <v>5176</v>
      </c>
      <c r="B364" s="84">
        <v>3</v>
      </c>
      <c r="C364" s="122">
        <v>0.001012874810429151</v>
      </c>
      <c r="D364" s="84" t="s">
        <v>5571</v>
      </c>
      <c r="E364" s="84" t="b">
        <v>0</v>
      </c>
      <c r="F364" s="84" t="b">
        <v>0</v>
      </c>
      <c r="G364" s="84" t="b">
        <v>0</v>
      </c>
    </row>
    <row r="365" spans="1:7" ht="15">
      <c r="A365" s="84" t="s">
        <v>5177</v>
      </c>
      <c r="B365" s="84">
        <v>3</v>
      </c>
      <c r="C365" s="122">
        <v>0.001012874810429151</v>
      </c>
      <c r="D365" s="84" t="s">
        <v>5571</v>
      </c>
      <c r="E365" s="84" t="b">
        <v>0</v>
      </c>
      <c r="F365" s="84" t="b">
        <v>0</v>
      </c>
      <c r="G365" s="84" t="b">
        <v>0</v>
      </c>
    </row>
    <row r="366" spans="1:7" ht="15">
      <c r="A366" s="84" t="s">
        <v>5178</v>
      </c>
      <c r="B366" s="84">
        <v>3</v>
      </c>
      <c r="C366" s="122">
        <v>0.001012874810429151</v>
      </c>
      <c r="D366" s="84" t="s">
        <v>5571</v>
      </c>
      <c r="E366" s="84" t="b">
        <v>0</v>
      </c>
      <c r="F366" s="84" t="b">
        <v>0</v>
      </c>
      <c r="G366" s="84" t="b">
        <v>0</v>
      </c>
    </row>
    <row r="367" spans="1:7" ht="15">
      <c r="A367" s="84" t="s">
        <v>5179</v>
      </c>
      <c r="B367" s="84">
        <v>3</v>
      </c>
      <c r="C367" s="122">
        <v>0.001012874810429151</v>
      </c>
      <c r="D367" s="84" t="s">
        <v>5571</v>
      </c>
      <c r="E367" s="84" t="b">
        <v>0</v>
      </c>
      <c r="F367" s="84" t="b">
        <v>0</v>
      </c>
      <c r="G367" s="84" t="b">
        <v>0</v>
      </c>
    </row>
    <row r="368" spans="1:7" ht="15">
      <c r="A368" s="84" t="s">
        <v>5180</v>
      </c>
      <c r="B368" s="84">
        <v>3</v>
      </c>
      <c r="C368" s="122">
        <v>0.001012874810429151</v>
      </c>
      <c r="D368" s="84" t="s">
        <v>5571</v>
      </c>
      <c r="E368" s="84" t="b">
        <v>0</v>
      </c>
      <c r="F368" s="84" t="b">
        <v>0</v>
      </c>
      <c r="G368" s="84" t="b">
        <v>0</v>
      </c>
    </row>
    <row r="369" spans="1:7" ht="15">
      <c r="A369" s="84" t="s">
        <v>5181</v>
      </c>
      <c r="B369" s="84">
        <v>3</v>
      </c>
      <c r="C369" s="122">
        <v>0.001012874810429151</v>
      </c>
      <c r="D369" s="84" t="s">
        <v>5571</v>
      </c>
      <c r="E369" s="84" t="b">
        <v>0</v>
      </c>
      <c r="F369" s="84" t="b">
        <v>0</v>
      </c>
      <c r="G369" s="84" t="b">
        <v>0</v>
      </c>
    </row>
    <row r="370" spans="1:7" ht="15">
      <c r="A370" s="84" t="s">
        <v>5182</v>
      </c>
      <c r="B370" s="84">
        <v>3</v>
      </c>
      <c r="C370" s="122">
        <v>0.001012874810429151</v>
      </c>
      <c r="D370" s="84" t="s">
        <v>5571</v>
      </c>
      <c r="E370" s="84" t="b">
        <v>0</v>
      </c>
      <c r="F370" s="84" t="b">
        <v>0</v>
      </c>
      <c r="G370" s="84" t="b">
        <v>0</v>
      </c>
    </row>
    <row r="371" spans="1:7" ht="15">
      <c r="A371" s="84" t="s">
        <v>5183</v>
      </c>
      <c r="B371" s="84">
        <v>3</v>
      </c>
      <c r="C371" s="122">
        <v>0.001012874810429151</v>
      </c>
      <c r="D371" s="84" t="s">
        <v>5571</v>
      </c>
      <c r="E371" s="84" t="b">
        <v>0</v>
      </c>
      <c r="F371" s="84" t="b">
        <v>0</v>
      </c>
      <c r="G371" s="84" t="b">
        <v>0</v>
      </c>
    </row>
    <row r="372" spans="1:7" ht="15">
      <c r="A372" s="84" t="s">
        <v>5184</v>
      </c>
      <c r="B372" s="84">
        <v>3</v>
      </c>
      <c r="C372" s="122">
        <v>0.001012874810429151</v>
      </c>
      <c r="D372" s="84" t="s">
        <v>5571</v>
      </c>
      <c r="E372" s="84" t="b">
        <v>0</v>
      </c>
      <c r="F372" s="84" t="b">
        <v>0</v>
      </c>
      <c r="G372" s="84" t="b">
        <v>0</v>
      </c>
    </row>
    <row r="373" spans="1:7" ht="15">
      <c r="A373" s="84" t="s">
        <v>5185</v>
      </c>
      <c r="B373" s="84">
        <v>3</v>
      </c>
      <c r="C373" s="122">
        <v>0.001012874810429151</v>
      </c>
      <c r="D373" s="84" t="s">
        <v>5571</v>
      </c>
      <c r="E373" s="84" t="b">
        <v>0</v>
      </c>
      <c r="F373" s="84" t="b">
        <v>0</v>
      </c>
      <c r="G373" s="84" t="b">
        <v>0</v>
      </c>
    </row>
    <row r="374" spans="1:7" ht="15">
      <c r="A374" s="84" t="s">
        <v>5186</v>
      </c>
      <c r="B374" s="84">
        <v>3</v>
      </c>
      <c r="C374" s="122">
        <v>0.001012874810429151</v>
      </c>
      <c r="D374" s="84" t="s">
        <v>5571</v>
      </c>
      <c r="E374" s="84" t="b">
        <v>0</v>
      </c>
      <c r="F374" s="84" t="b">
        <v>0</v>
      </c>
      <c r="G374" s="84" t="b">
        <v>0</v>
      </c>
    </row>
    <row r="375" spans="1:7" ht="15">
      <c r="A375" s="84" t="s">
        <v>5187</v>
      </c>
      <c r="B375" s="84">
        <v>3</v>
      </c>
      <c r="C375" s="122">
        <v>0.001012874810429151</v>
      </c>
      <c r="D375" s="84" t="s">
        <v>5571</v>
      </c>
      <c r="E375" s="84" t="b">
        <v>0</v>
      </c>
      <c r="F375" s="84" t="b">
        <v>0</v>
      </c>
      <c r="G375" s="84" t="b">
        <v>0</v>
      </c>
    </row>
    <row r="376" spans="1:7" ht="15">
      <c r="A376" s="84" t="s">
        <v>5188</v>
      </c>
      <c r="B376" s="84">
        <v>3</v>
      </c>
      <c r="C376" s="122">
        <v>0.001012874810429151</v>
      </c>
      <c r="D376" s="84" t="s">
        <v>5571</v>
      </c>
      <c r="E376" s="84" t="b">
        <v>0</v>
      </c>
      <c r="F376" s="84" t="b">
        <v>0</v>
      </c>
      <c r="G376" s="84" t="b">
        <v>0</v>
      </c>
    </row>
    <row r="377" spans="1:7" ht="15">
      <c r="A377" s="84" t="s">
        <v>5189</v>
      </c>
      <c r="B377" s="84">
        <v>3</v>
      </c>
      <c r="C377" s="122">
        <v>0.001012874810429151</v>
      </c>
      <c r="D377" s="84" t="s">
        <v>5571</v>
      </c>
      <c r="E377" s="84" t="b">
        <v>0</v>
      </c>
      <c r="F377" s="84" t="b">
        <v>0</v>
      </c>
      <c r="G377" s="84" t="b">
        <v>0</v>
      </c>
    </row>
    <row r="378" spans="1:7" ht="15">
      <c r="A378" s="84" t="s">
        <v>5190</v>
      </c>
      <c r="B378" s="84">
        <v>3</v>
      </c>
      <c r="C378" s="122">
        <v>0.001012874810429151</v>
      </c>
      <c r="D378" s="84" t="s">
        <v>5571</v>
      </c>
      <c r="E378" s="84" t="b">
        <v>0</v>
      </c>
      <c r="F378" s="84" t="b">
        <v>0</v>
      </c>
      <c r="G378" s="84" t="b">
        <v>0</v>
      </c>
    </row>
    <row r="379" spans="1:7" ht="15">
      <c r="A379" s="84" t="s">
        <v>5191</v>
      </c>
      <c r="B379" s="84">
        <v>3</v>
      </c>
      <c r="C379" s="122">
        <v>0.001012874810429151</v>
      </c>
      <c r="D379" s="84" t="s">
        <v>5571</v>
      </c>
      <c r="E379" s="84" t="b">
        <v>0</v>
      </c>
      <c r="F379" s="84" t="b">
        <v>0</v>
      </c>
      <c r="G379" s="84" t="b">
        <v>0</v>
      </c>
    </row>
    <row r="380" spans="1:7" ht="15">
      <c r="A380" s="84" t="s">
        <v>5192</v>
      </c>
      <c r="B380" s="84">
        <v>3</v>
      </c>
      <c r="C380" s="122">
        <v>0.001012874810429151</v>
      </c>
      <c r="D380" s="84" t="s">
        <v>5571</v>
      </c>
      <c r="E380" s="84" t="b">
        <v>0</v>
      </c>
      <c r="F380" s="84" t="b">
        <v>0</v>
      </c>
      <c r="G380" s="84" t="b">
        <v>0</v>
      </c>
    </row>
    <row r="381" spans="1:7" ht="15">
      <c r="A381" s="84" t="s">
        <v>5193</v>
      </c>
      <c r="B381" s="84">
        <v>3</v>
      </c>
      <c r="C381" s="122">
        <v>0.001012874810429151</v>
      </c>
      <c r="D381" s="84" t="s">
        <v>5571</v>
      </c>
      <c r="E381" s="84" t="b">
        <v>0</v>
      </c>
      <c r="F381" s="84" t="b">
        <v>0</v>
      </c>
      <c r="G381" s="84" t="b">
        <v>0</v>
      </c>
    </row>
    <row r="382" spans="1:7" ht="15">
      <c r="A382" s="84" t="s">
        <v>5194</v>
      </c>
      <c r="B382" s="84">
        <v>3</v>
      </c>
      <c r="C382" s="122">
        <v>0.001012874810429151</v>
      </c>
      <c r="D382" s="84" t="s">
        <v>5571</v>
      </c>
      <c r="E382" s="84" t="b">
        <v>0</v>
      </c>
      <c r="F382" s="84" t="b">
        <v>0</v>
      </c>
      <c r="G382" s="84" t="b">
        <v>0</v>
      </c>
    </row>
    <row r="383" spans="1:7" ht="15">
      <c r="A383" s="84" t="s">
        <v>5195</v>
      </c>
      <c r="B383" s="84">
        <v>3</v>
      </c>
      <c r="C383" s="122">
        <v>0.001012874810429151</v>
      </c>
      <c r="D383" s="84" t="s">
        <v>5571</v>
      </c>
      <c r="E383" s="84" t="b">
        <v>0</v>
      </c>
      <c r="F383" s="84" t="b">
        <v>0</v>
      </c>
      <c r="G383" s="84" t="b">
        <v>0</v>
      </c>
    </row>
    <row r="384" spans="1:7" ht="15">
      <c r="A384" s="84" t="s">
        <v>5196</v>
      </c>
      <c r="B384" s="84">
        <v>3</v>
      </c>
      <c r="C384" s="122">
        <v>0.001012874810429151</v>
      </c>
      <c r="D384" s="84" t="s">
        <v>5571</v>
      </c>
      <c r="E384" s="84" t="b">
        <v>0</v>
      </c>
      <c r="F384" s="84" t="b">
        <v>0</v>
      </c>
      <c r="G384" s="84" t="b">
        <v>0</v>
      </c>
    </row>
    <row r="385" spans="1:7" ht="15">
      <c r="A385" s="84" t="s">
        <v>5197</v>
      </c>
      <c r="B385" s="84">
        <v>3</v>
      </c>
      <c r="C385" s="122">
        <v>0.001012874810429151</v>
      </c>
      <c r="D385" s="84" t="s">
        <v>5571</v>
      </c>
      <c r="E385" s="84" t="b">
        <v>0</v>
      </c>
      <c r="F385" s="84" t="b">
        <v>0</v>
      </c>
      <c r="G385" s="84" t="b">
        <v>0</v>
      </c>
    </row>
    <row r="386" spans="1:7" ht="15">
      <c r="A386" s="84" t="s">
        <v>5198</v>
      </c>
      <c r="B386" s="84">
        <v>3</v>
      </c>
      <c r="C386" s="122">
        <v>0.001012874810429151</v>
      </c>
      <c r="D386" s="84" t="s">
        <v>5571</v>
      </c>
      <c r="E386" s="84" t="b">
        <v>0</v>
      </c>
      <c r="F386" s="84" t="b">
        <v>0</v>
      </c>
      <c r="G386" s="84" t="b">
        <v>0</v>
      </c>
    </row>
    <row r="387" spans="1:7" ht="15">
      <c r="A387" s="84" t="s">
        <v>5199</v>
      </c>
      <c r="B387" s="84">
        <v>3</v>
      </c>
      <c r="C387" s="122">
        <v>0.001012874810429151</v>
      </c>
      <c r="D387" s="84" t="s">
        <v>5571</v>
      </c>
      <c r="E387" s="84" t="b">
        <v>0</v>
      </c>
      <c r="F387" s="84" t="b">
        <v>0</v>
      </c>
      <c r="G387" s="84" t="b">
        <v>0</v>
      </c>
    </row>
    <row r="388" spans="1:7" ht="15">
      <c r="A388" s="84" t="s">
        <v>5200</v>
      </c>
      <c r="B388" s="84">
        <v>3</v>
      </c>
      <c r="C388" s="122">
        <v>0.001012874810429151</v>
      </c>
      <c r="D388" s="84" t="s">
        <v>5571</v>
      </c>
      <c r="E388" s="84" t="b">
        <v>0</v>
      </c>
      <c r="F388" s="84" t="b">
        <v>0</v>
      </c>
      <c r="G388" s="84" t="b">
        <v>0</v>
      </c>
    </row>
    <row r="389" spans="1:7" ht="15">
      <c r="A389" s="84" t="s">
        <v>5201</v>
      </c>
      <c r="B389" s="84">
        <v>3</v>
      </c>
      <c r="C389" s="122">
        <v>0.001012874810429151</v>
      </c>
      <c r="D389" s="84" t="s">
        <v>5571</v>
      </c>
      <c r="E389" s="84" t="b">
        <v>0</v>
      </c>
      <c r="F389" s="84" t="b">
        <v>0</v>
      </c>
      <c r="G389" s="84" t="b">
        <v>0</v>
      </c>
    </row>
    <row r="390" spans="1:7" ht="15">
      <c r="A390" s="84" t="s">
        <v>5202</v>
      </c>
      <c r="B390" s="84">
        <v>3</v>
      </c>
      <c r="C390" s="122">
        <v>0.001012874810429151</v>
      </c>
      <c r="D390" s="84" t="s">
        <v>5571</v>
      </c>
      <c r="E390" s="84" t="b">
        <v>0</v>
      </c>
      <c r="F390" s="84" t="b">
        <v>0</v>
      </c>
      <c r="G390" s="84" t="b">
        <v>0</v>
      </c>
    </row>
    <row r="391" spans="1:7" ht="15">
      <c r="A391" s="84" t="s">
        <v>5203</v>
      </c>
      <c r="B391" s="84">
        <v>3</v>
      </c>
      <c r="C391" s="122">
        <v>0.001098411367612934</v>
      </c>
      <c r="D391" s="84" t="s">
        <v>5571</v>
      </c>
      <c r="E391" s="84" t="b">
        <v>0</v>
      </c>
      <c r="F391" s="84" t="b">
        <v>0</v>
      </c>
      <c r="G391" s="84" t="b">
        <v>0</v>
      </c>
    </row>
    <row r="392" spans="1:7" ht="15">
      <c r="A392" s="84" t="s">
        <v>5204</v>
      </c>
      <c r="B392" s="84">
        <v>3</v>
      </c>
      <c r="C392" s="122">
        <v>0.001012874810429151</v>
      </c>
      <c r="D392" s="84" t="s">
        <v>5571</v>
      </c>
      <c r="E392" s="84" t="b">
        <v>0</v>
      </c>
      <c r="F392" s="84" t="b">
        <v>0</v>
      </c>
      <c r="G392" s="84" t="b">
        <v>0</v>
      </c>
    </row>
    <row r="393" spans="1:7" ht="15">
      <c r="A393" s="84" t="s">
        <v>5205</v>
      </c>
      <c r="B393" s="84">
        <v>3</v>
      </c>
      <c r="C393" s="122">
        <v>0.001012874810429151</v>
      </c>
      <c r="D393" s="84" t="s">
        <v>5571</v>
      </c>
      <c r="E393" s="84" t="b">
        <v>0</v>
      </c>
      <c r="F393" s="84" t="b">
        <v>0</v>
      </c>
      <c r="G393" s="84" t="b">
        <v>0</v>
      </c>
    </row>
    <row r="394" spans="1:7" ht="15">
      <c r="A394" s="84" t="s">
        <v>5206</v>
      </c>
      <c r="B394" s="84">
        <v>3</v>
      </c>
      <c r="C394" s="122">
        <v>0.001012874810429151</v>
      </c>
      <c r="D394" s="84" t="s">
        <v>5571</v>
      </c>
      <c r="E394" s="84" t="b">
        <v>0</v>
      </c>
      <c r="F394" s="84" t="b">
        <v>0</v>
      </c>
      <c r="G394" s="84" t="b">
        <v>0</v>
      </c>
    </row>
    <row r="395" spans="1:7" ht="15">
      <c r="A395" s="84" t="s">
        <v>5207</v>
      </c>
      <c r="B395" s="84">
        <v>3</v>
      </c>
      <c r="C395" s="122">
        <v>0.001012874810429151</v>
      </c>
      <c r="D395" s="84" t="s">
        <v>5571</v>
      </c>
      <c r="E395" s="84" t="b">
        <v>0</v>
      </c>
      <c r="F395" s="84" t="b">
        <v>0</v>
      </c>
      <c r="G395" s="84" t="b">
        <v>0</v>
      </c>
    </row>
    <row r="396" spans="1:7" ht="15">
      <c r="A396" s="84" t="s">
        <v>5208</v>
      </c>
      <c r="B396" s="84">
        <v>3</v>
      </c>
      <c r="C396" s="122">
        <v>0.001012874810429151</v>
      </c>
      <c r="D396" s="84" t="s">
        <v>5571</v>
      </c>
      <c r="E396" s="84" t="b">
        <v>0</v>
      </c>
      <c r="F396" s="84" t="b">
        <v>0</v>
      </c>
      <c r="G396" s="84" t="b">
        <v>0</v>
      </c>
    </row>
    <row r="397" spans="1:7" ht="15">
      <c r="A397" s="84" t="s">
        <v>5209</v>
      </c>
      <c r="B397" s="84">
        <v>3</v>
      </c>
      <c r="C397" s="122">
        <v>0.001012874810429151</v>
      </c>
      <c r="D397" s="84" t="s">
        <v>5571</v>
      </c>
      <c r="E397" s="84" t="b">
        <v>0</v>
      </c>
      <c r="F397" s="84" t="b">
        <v>0</v>
      </c>
      <c r="G397" s="84" t="b">
        <v>0</v>
      </c>
    </row>
    <row r="398" spans="1:7" ht="15">
      <c r="A398" s="84" t="s">
        <v>5210</v>
      </c>
      <c r="B398" s="84">
        <v>3</v>
      </c>
      <c r="C398" s="122">
        <v>0.001012874810429151</v>
      </c>
      <c r="D398" s="84" t="s">
        <v>5571</v>
      </c>
      <c r="E398" s="84" t="b">
        <v>1</v>
      </c>
      <c r="F398" s="84" t="b">
        <v>0</v>
      </c>
      <c r="G398" s="84" t="b">
        <v>0</v>
      </c>
    </row>
    <row r="399" spans="1:7" ht="15">
      <c r="A399" s="84" t="s">
        <v>5211</v>
      </c>
      <c r="B399" s="84">
        <v>3</v>
      </c>
      <c r="C399" s="122">
        <v>0.001012874810429151</v>
      </c>
      <c r="D399" s="84" t="s">
        <v>5571</v>
      </c>
      <c r="E399" s="84" t="b">
        <v>1</v>
      </c>
      <c r="F399" s="84" t="b">
        <v>0</v>
      </c>
      <c r="G399" s="84" t="b">
        <v>0</v>
      </c>
    </row>
    <row r="400" spans="1:7" ht="15">
      <c r="A400" s="84" t="s">
        <v>5212</v>
      </c>
      <c r="B400" s="84">
        <v>3</v>
      </c>
      <c r="C400" s="122">
        <v>0.001012874810429151</v>
      </c>
      <c r="D400" s="84" t="s">
        <v>5571</v>
      </c>
      <c r="E400" s="84" t="b">
        <v>0</v>
      </c>
      <c r="F400" s="84" t="b">
        <v>0</v>
      </c>
      <c r="G400" s="84" t="b">
        <v>0</v>
      </c>
    </row>
    <row r="401" spans="1:7" ht="15">
      <c r="A401" s="84" t="s">
        <v>5213</v>
      </c>
      <c r="B401" s="84">
        <v>3</v>
      </c>
      <c r="C401" s="122">
        <v>0.001012874810429151</v>
      </c>
      <c r="D401" s="84" t="s">
        <v>5571</v>
      </c>
      <c r="E401" s="84" t="b">
        <v>0</v>
      </c>
      <c r="F401" s="84" t="b">
        <v>0</v>
      </c>
      <c r="G401" s="84" t="b">
        <v>0</v>
      </c>
    </row>
    <row r="402" spans="1:7" ht="15">
      <c r="A402" s="84" t="s">
        <v>519</v>
      </c>
      <c r="B402" s="84">
        <v>3</v>
      </c>
      <c r="C402" s="122">
        <v>0.001012874810429151</v>
      </c>
      <c r="D402" s="84" t="s">
        <v>5571</v>
      </c>
      <c r="E402" s="84" t="b">
        <v>0</v>
      </c>
      <c r="F402" s="84" t="b">
        <v>0</v>
      </c>
      <c r="G402" s="84" t="b">
        <v>0</v>
      </c>
    </row>
    <row r="403" spans="1:7" ht="15">
      <c r="A403" s="84" t="s">
        <v>490</v>
      </c>
      <c r="B403" s="84">
        <v>3</v>
      </c>
      <c r="C403" s="122">
        <v>0.001012874810429151</v>
      </c>
      <c r="D403" s="84" t="s">
        <v>5571</v>
      </c>
      <c r="E403" s="84" t="b">
        <v>0</v>
      </c>
      <c r="F403" s="84" t="b">
        <v>0</v>
      </c>
      <c r="G403" s="84" t="b">
        <v>0</v>
      </c>
    </row>
    <row r="404" spans="1:7" ht="15">
      <c r="A404" s="84" t="s">
        <v>5214</v>
      </c>
      <c r="B404" s="84">
        <v>3</v>
      </c>
      <c r="C404" s="122">
        <v>0.001012874810429151</v>
      </c>
      <c r="D404" s="84" t="s">
        <v>5571</v>
      </c>
      <c r="E404" s="84" t="b">
        <v>0</v>
      </c>
      <c r="F404" s="84" t="b">
        <v>0</v>
      </c>
      <c r="G404" s="84" t="b">
        <v>0</v>
      </c>
    </row>
    <row r="405" spans="1:7" ht="15">
      <c r="A405" s="84" t="s">
        <v>5215</v>
      </c>
      <c r="B405" s="84">
        <v>3</v>
      </c>
      <c r="C405" s="122">
        <v>0.001012874810429151</v>
      </c>
      <c r="D405" s="84" t="s">
        <v>5571</v>
      </c>
      <c r="E405" s="84" t="b">
        <v>0</v>
      </c>
      <c r="F405" s="84" t="b">
        <v>0</v>
      </c>
      <c r="G405" s="84" t="b">
        <v>0</v>
      </c>
    </row>
    <row r="406" spans="1:7" ht="15">
      <c r="A406" s="84" t="s">
        <v>5216</v>
      </c>
      <c r="B406" s="84">
        <v>3</v>
      </c>
      <c r="C406" s="122">
        <v>0.001012874810429151</v>
      </c>
      <c r="D406" s="84" t="s">
        <v>5571</v>
      </c>
      <c r="E406" s="84" t="b">
        <v>0</v>
      </c>
      <c r="F406" s="84" t="b">
        <v>0</v>
      </c>
      <c r="G406" s="84" t="b">
        <v>0</v>
      </c>
    </row>
    <row r="407" spans="1:7" ht="15">
      <c r="A407" s="84" t="s">
        <v>5217</v>
      </c>
      <c r="B407" s="84">
        <v>3</v>
      </c>
      <c r="C407" s="122">
        <v>0.001012874810429151</v>
      </c>
      <c r="D407" s="84" t="s">
        <v>5571</v>
      </c>
      <c r="E407" s="84" t="b">
        <v>0</v>
      </c>
      <c r="F407" s="84" t="b">
        <v>0</v>
      </c>
      <c r="G407" s="84" t="b">
        <v>0</v>
      </c>
    </row>
    <row r="408" spans="1:7" ht="15">
      <c r="A408" s="84" t="s">
        <v>4206</v>
      </c>
      <c r="B408" s="84">
        <v>3</v>
      </c>
      <c r="C408" s="122">
        <v>0.001012874810429151</v>
      </c>
      <c r="D408" s="84" t="s">
        <v>5571</v>
      </c>
      <c r="E408" s="84" t="b">
        <v>0</v>
      </c>
      <c r="F408" s="84" t="b">
        <v>0</v>
      </c>
      <c r="G408" s="84" t="b">
        <v>0</v>
      </c>
    </row>
    <row r="409" spans="1:7" ht="15">
      <c r="A409" s="84" t="s">
        <v>5218</v>
      </c>
      <c r="B409" s="84">
        <v>3</v>
      </c>
      <c r="C409" s="122">
        <v>0.001012874810429151</v>
      </c>
      <c r="D409" s="84" t="s">
        <v>5571</v>
      </c>
      <c r="E409" s="84" t="b">
        <v>0</v>
      </c>
      <c r="F409" s="84" t="b">
        <v>0</v>
      </c>
      <c r="G409" s="84" t="b">
        <v>0</v>
      </c>
    </row>
    <row r="410" spans="1:7" ht="15">
      <c r="A410" s="84" t="s">
        <v>5219</v>
      </c>
      <c r="B410" s="84">
        <v>3</v>
      </c>
      <c r="C410" s="122">
        <v>0.001012874810429151</v>
      </c>
      <c r="D410" s="84" t="s">
        <v>5571</v>
      </c>
      <c r="E410" s="84" t="b">
        <v>0</v>
      </c>
      <c r="F410" s="84" t="b">
        <v>0</v>
      </c>
      <c r="G410" s="84" t="b">
        <v>0</v>
      </c>
    </row>
    <row r="411" spans="1:7" ht="15">
      <c r="A411" s="84" t="s">
        <v>5220</v>
      </c>
      <c r="B411" s="84">
        <v>3</v>
      </c>
      <c r="C411" s="122">
        <v>0.001012874810429151</v>
      </c>
      <c r="D411" s="84" t="s">
        <v>5571</v>
      </c>
      <c r="E411" s="84" t="b">
        <v>0</v>
      </c>
      <c r="F411" s="84" t="b">
        <v>0</v>
      </c>
      <c r="G411" s="84" t="b">
        <v>0</v>
      </c>
    </row>
    <row r="412" spans="1:7" ht="15">
      <c r="A412" s="84" t="s">
        <v>5221</v>
      </c>
      <c r="B412" s="84">
        <v>3</v>
      </c>
      <c r="C412" s="122">
        <v>0.001012874810429151</v>
      </c>
      <c r="D412" s="84" t="s">
        <v>5571</v>
      </c>
      <c r="E412" s="84" t="b">
        <v>0</v>
      </c>
      <c r="F412" s="84" t="b">
        <v>0</v>
      </c>
      <c r="G412" s="84" t="b">
        <v>0</v>
      </c>
    </row>
    <row r="413" spans="1:7" ht="15">
      <c r="A413" s="84" t="s">
        <v>5222</v>
      </c>
      <c r="B413" s="84">
        <v>3</v>
      </c>
      <c r="C413" s="122">
        <v>0.001012874810429151</v>
      </c>
      <c r="D413" s="84" t="s">
        <v>5571</v>
      </c>
      <c r="E413" s="84" t="b">
        <v>0</v>
      </c>
      <c r="F413" s="84" t="b">
        <v>0</v>
      </c>
      <c r="G413" s="84" t="b">
        <v>0</v>
      </c>
    </row>
    <row r="414" spans="1:7" ht="15">
      <c r="A414" s="84" t="s">
        <v>5223</v>
      </c>
      <c r="B414" s="84">
        <v>3</v>
      </c>
      <c r="C414" s="122">
        <v>0.001012874810429151</v>
      </c>
      <c r="D414" s="84" t="s">
        <v>5571</v>
      </c>
      <c r="E414" s="84" t="b">
        <v>0</v>
      </c>
      <c r="F414" s="84" t="b">
        <v>0</v>
      </c>
      <c r="G414" s="84" t="b">
        <v>0</v>
      </c>
    </row>
    <row r="415" spans="1:7" ht="15">
      <c r="A415" s="84" t="s">
        <v>5224</v>
      </c>
      <c r="B415" s="84">
        <v>3</v>
      </c>
      <c r="C415" s="122">
        <v>0.001012874810429151</v>
      </c>
      <c r="D415" s="84" t="s">
        <v>5571</v>
      </c>
      <c r="E415" s="84" t="b">
        <v>0</v>
      </c>
      <c r="F415" s="84" t="b">
        <v>0</v>
      </c>
      <c r="G415" s="84" t="b">
        <v>0</v>
      </c>
    </row>
    <row r="416" spans="1:7" ht="15">
      <c r="A416" s="84" t="s">
        <v>5225</v>
      </c>
      <c r="B416" s="84">
        <v>3</v>
      </c>
      <c r="C416" s="122">
        <v>0.001012874810429151</v>
      </c>
      <c r="D416" s="84" t="s">
        <v>5571</v>
      </c>
      <c r="E416" s="84" t="b">
        <v>0</v>
      </c>
      <c r="F416" s="84" t="b">
        <v>0</v>
      </c>
      <c r="G416" s="84" t="b">
        <v>0</v>
      </c>
    </row>
    <row r="417" spans="1:7" ht="15">
      <c r="A417" s="84" t="s">
        <v>5226</v>
      </c>
      <c r="B417" s="84">
        <v>3</v>
      </c>
      <c r="C417" s="122">
        <v>0.001012874810429151</v>
      </c>
      <c r="D417" s="84" t="s">
        <v>5571</v>
      </c>
      <c r="E417" s="84" t="b">
        <v>0</v>
      </c>
      <c r="F417" s="84" t="b">
        <v>0</v>
      </c>
      <c r="G417" s="84" t="b">
        <v>0</v>
      </c>
    </row>
    <row r="418" spans="1:7" ht="15">
      <c r="A418" s="84" t="s">
        <v>5227</v>
      </c>
      <c r="B418" s="84">
        <v>3</v>
      </c>
      <c r="C418" s="122">
        <v>0.001012874810429151</v>
      </c>
      <c r="D418" s="84" t="s">
        <v>5571</v>
      </c>
      <c r="E418" s="84" t="b">
        <v>1</v>
      </c>
      <c r="F418" s="84" t="b">
        <v>0</v>
      </c>
      <c r="G418" s="84" t="b">
        <v>0</v>
      </c>
    </row>
    <row r="419" spans="1:7" ht="15">
      <c r="A419" s="84" t="s">
        <v>5228</v>
      </c>
      <c r="B419" s="84">
        <v>3</v>
      </c>
      <c r="C419" s="122">
        <v>0.001012874810429151</v>
      </c>
      <c r="D419" s="84" t="s">
        <v>5571</v>
      </c>
      <c r="E419" s="84" t="b">
        <v>0</v>
      </c>
      <c r="F419" s="84" t="b">
        <v>0</v>
      </c>
      <c r="G419" s="84" t="b">
        <v>0</v>
      </c>
    </row>
    <row r="420" spans="1:7" ht="15">
      <c r="A420" s="84" t="s">
        <v>5229</v>
      </c>
      <c r="B420" s="84">
        <v>3</v>
      </c>
      <c r="C420" s="122">
        <v>0.001012874810429151</v>
      </c>
      <c r="D420" s="84" t="s">
        <v>5571</v>
      </c>
      <c r="E420" s="84" t="b">
        <v>0</v>
      </c>
      <c r="F420" s="84" t="b">
        <v>0</v>
      </c>
      <c r="G420" s="84" t="b">
        <v>0</v>
      </c>
    </row>
    <row r="421" spans="1:7" ht="15">
      <c r="A421" s="84" t="s">
        <v>5230</v>
      </c>
      <c r="B421" s="84">
        <v>3</v>
      </c>
      <c r="C421" s="122">
        <v>0.001012874810429151</v>
      </c>
      <c r="D421" s="84" t="s">
        <v>5571</v>
      </c>
      <c r="E421" s="84" t="b">
        <v>0</v>
      </c>
      <c r="F421" s="84" t="b">
        <v>0</v>
      </c>
      <c r="G421" s="84" t="b">
        <v>0</v>
      </c>
    </row>
    <row r="422" spans="1:7" ht="15">
      <c r="A422" s="84" t="s">
        <v>5231</v>
      </c>
      <c r="B422" s="84">
        <v>3</v>
      </c>
      <c r="C422" s="122">
        <v>0.001012874810429151</v>
      </c>
      <c r="D422" s="84" t="s">
        <v>5571</v>
      </c>
      <c r="E422" s="84" t="b">
        <v>0</v>
      </c>
      <c r="F422" s="84" t="b">
        <v>0</v>
      </c>
      <c r="G422" s="84" t="b">
        <v>0</v>
      </c>
    </row>
    <row r="423" spans="1:7" ht="15">
      <c r="A423" s="84" t="s">
        <v>5232</v>
      </c>
      <c r="B423" s="84">
        <v>3</v>
      </c>
      <c r="C423" s="122">
        <v>0.001012874810429151</v>
      </c>
      <c r="D423" s="84" t="s">
        <v>5571</v>
      </c>
      <c r="E423" s="84" t="b">
        <v>0</v>
      </c>
      <c r="F423" s="84" t="b">
        <v>0</v>
      </c>
      <c r="G423" s="84" t="b">
        <v>0</v>
      </c>
    </row>
    <row r="424" spans="1:7" ht="15">
      <c r="A424" s="84" t="s">
        <v>5233</v>
      </c>
      <c r="B424" s="84">
        <v>3</v>
      </c>
      <c r="C424" s="122">
        <v>0.001012874810429151</v>
      </c>
      <c r="D424" s="84" t="s">
        <v>5571</v>
      </c>
      <c r="E424" s="84" t="b">
        <v>0</v>
      </c>
      <c r="F424" s="84" t="b">
        <v>0</v>
      </c>
      <c r="G424" s="84" t="b">
        <v>0</v>
      </c>
    </row>
    <row r="425" spans="1:7" ht="15">
      <c r="A425" s="84" t="s">
        <v>5234</v>
      </c>
      <c r="B425" s="84">
        <v>3</v>
      </c>
      <c r="C425" s="122">
        <v>0.001012874810429151</v>
      </c>
      <c r="D425" s="84" t="s">
        <v>5571</v>
      </c>
      <c r="E425" s="84" t="b">
        <v>0</v>
      </c>
      <c r="F425" s="84" t="b">
        <v>0</v>
      </c>
      <c r="G425" s="84" t="b">
        <v>0</v>
      </c>
    </row>
    <row r="426" spans="1:7" ht="15">
      <c r="A426" s="84" t="s">
        <v>5235</v>
      </c>
      <c r="B426" s="84">
        <v>3</v>
      </c>
      <c r="C426" s="122">
        <v>0.001012874810429151</v>
      </c>
      <c r="D426" s="84" t="s">
        <v>5571</v>
      </c>
      <c r="E426" s="84" t="b">
        <v>0</v>
      </c>
      <c r="F426" s="84" t="b">
        <v>0</v>
      </c>
      <c r="G426" s="84" t="b">
        <v>0</v>
      </c>
    </row>
    <row r="427" spans="1:7" ht="15">
      <c r="A427" s="84" t="s">
        <v>5236</v>
      </c>
      <c r="B427" s="84">
        <v>3</v>
      </c>
      <c r="C427" s="122">
        <v>0.001012874810429151</v>
      </c>
      <c r="D427" s="84" t="s">
        <v>5571</v>
      </c>
      <c r="E427" s="84" t="b">
        <v>0</v>
      </c>
      <c r="F427" s="84" t="b">
        <v>0</v>
      </c>
      <c r="G427" s="84" t="b">
        <v>0</v>
      </c>
    </row>
    <row r="428" spans="1:7" ht="15">
      <c r="A428" s="84" t="s">
        <v>5237</v>
      </c>
      <c r="B428" s="84">
        <v>3</v>
      </c>
      <c r="C428" s="122">
        <v>0.001098411367612934</v>
      </c>
      <c r="D428" s="84" t="s">
        <v>5571</v>
      </c>
      <c r="E428" s="84" t="b">
        <v>0</v>
      </c>
      <c r="F428" s="84" t="b">
        <v>1</v>
      </c>
      <c r="G428" s="84" t="b">
        <v>0</v>
      </c>
    </row>
    <row r="429" spans="1:7" ht="15">
      <c r="A429" s="84" t="s">
        <v>5238</v>
      </c>
      <c r="B429" s="84">
        <v>3</v>
      </c>
      <c r="C429" s="122">
        <v>0.001012874810429151</v>
      </c>
      <c r="D429" s="84" t="s">
        <v>5571</v>
      </c>
      <c r="E429" s="84" t="b">
        <v>0</v>
      </c>
      <c r="F429" s="84" t="b">
        <v>0</v>
      </c>
      <c r="G429" s="84" t="b">
        <v>0</v>
      </c>
    </row>
    <row r="430" spans="1:7" ht="15">
      <c r="A430" s="84" t="s">
        <v>5239</v>
      </c>
      <c r="B430" s="84">
        <v>3</v>
      </c>
      <c r="C430" s="122">
        <v>0.001012874810429151</v>
      </c>
      <c r="D430" s="84" t="s">
        <v>5571</v>
      </c>
      <c r="E430" s="84" t="b">
        <v>0</v>
      </c>
      <c r="F430" s="84" t="b">
        <v>0</v>
      </c>
      <c r="G430" s="84" t="b">
        <v>0</v>
      </c>
    </row>
    <row r="431" spans="1:7" ht="15">
      <c r="A431" s="84" t="s">
        <v>5240</v>
      </c>
      <c r="B431" s="84">
        <v>3</v>
      </c>
      <c r="C431" s="122">
        <v>0.001012874810429151</v>
      </c>
      <c r="D431" s="84" t="s">
        <v>5571</v>
      </c>
      <c r="E431" s="84" t="b">
        <v>0</v>
      </c>
      <c r="F431" s="84" t="b">
        <v>0</v>
      </c>
      <c r="G431" s="84" t="b">
        <v>0</v>
      </c>
    </row>
    <row r="432" spans="1:7" ht="15">
      <c r="A432" s="84" t="s">
        <v>5241</v>
      </c>
      <c r="B432" s="84">
        <v>3</v>
      </c>
      <c r="C432" s="122">
        <v>0.001012874810429151</v>
      </c>
      <c r="D432" s="84" t="s">
        <v>5571</v>
      </c>
      <c r="E432" s="84" t="b">
        <v>0</v>
      </c>
      <c r="F432" s="84" t="b">
        <v>0</v>
      </c>
      <c r="G432" s="84" t="b">
        <v>0</v>
      </c>
    </row>
    <row r="433" spans="1:7" ht="15">
      <c r="A433" s="84" t="s">
        <v>5242</v>
      </c>
      <c r="B433" s="84">
        <v>3</v>
      </c>
      <c r="C433" s="122">
        <v>0.001012874810429151</v>
      </c>
      <c r="D433" s="84" t="s">
        <v>5571</v>
      </c>
      <c r="E433" s="84" t="b">
        <v>0</v>
      </c>
      <c r="F433" s="84" t="b">
        <v>0</v>
      </c>
      <c r="G433" s="84" t="b">
        <v>0</v>
      </c>
    </row>
    <row r="434" spans="1:7" ht="15">
      <c r="A434" s="84" t="s">
        <v>5243</v>
      </c>
      <c r="B434" s="84">
        <v>3</v>
      </c>
      <c r="C434" s="122">
        <v>0.001012874810429151</v>
      </c>
      <c r="D434" s="84" t="s">
        <v>5571</v>
      </c>
      <c r="E434" s="84" t="b">
        <v>0</v>
      </c>
      <c r="F434" s="84" t="b">
        <v>0</v>
      </c>
      <c r="G434" s="84" t="b">
        <v>0</v>
      </c>
    </row>
    <row r="435" spans="1:7" ht="15">
      <c r="A435" s="84" t="s">
        <v>5244</v>
      </c>
      <c r="B435" s="84">
        <v>3</v>
      </c>
      <c r="C435" s="122">
        <v>0.001012874810429151</v>
      </c>
      <c r="D435" s="84" t="s">
        <v>5571</v>
      </c>
      <c r="E435" s="84" t="b">
        <v>0</v>
      </c>
      <c r="F435" s="84" t="b">
        <v>0</v>
      </c>
      <c r="G435" s="84" t="b">
        <v>0</v>
      </c>
    </row>
    <row r="436" spans="1:7" ht="15">
      <c r="A436" s="84" t="s">
        <v>5245</v>
      </c>
      <c r="B436" s="84">
        <v>3</v>
      </c>
      <c r="C436" s="122">
        <v>0.001012874810429151</v>
      </c>
      <c r="D436" s="84" t="s">
        <v>5571</v>
      </c>
      <c r="E436" s="84" t="b">
        <v>0</v>
      </c>
      <c r="F436" s="84" t="b">
        <v>0</v>
      </c>
      <c r="G436" s="84" t="b">
        <v>0</v>
      </c>
    </row>
    <row r="437" spans="1:7" ht="15">
      <c r="A437" s="84" t="s">
        <v>5246</v>
      </c>
      <c r="B437" s="84">
        <v>3</v>
      </c>
      <c r="C437" s="122">
        <v>0.001012874810429151</v>
      </c>
      <c r="D437" s="84" t="s">
        <v>5571</v>
      </c>
      <c r="E437" s="84" t="b">
        <v>1</v>
      </c>
      <c r="F437" s="84" t="b">
        <v>0</v>
      </c>
      <c r="G437" s="84" t="b">
        <v>0</v>
      </c>
    </row>
    <row r="438" spans="1:7" ht="15">
      <c r="A438" s="84" t="s">
        <v>5247</v>
      </c>
      <c r="B438" s="84">
        <v>3</v>
      </c>
      <c r="C438" s="122">
        <v>0.001012874810429151</v>
      </c>
      <c r="D438" s="84" t="s">
        <v>5571</v>
      </c>
      <c r="E438" s="84" t="b">
        <v>0</v>
      </c>
      <c r="F438" s="84" t="b">
        <v>0</v>
      </c>
      <c r="G438" s="84" t="b">
        <v>0</v>
      </c>
    </row>
    <row r="439" spans="1:7" ht="15">
      <c r="A439" s="84" t="s">
        <v>5248</v>
      </c>
      <c r="B439" s="84">
        <v>3</v>
      </c>
      <c r="C439" s="122">
        <v>0.001012874810429151</v>
      </c>
      <c r="D439" s="84" t="s">
        <v>5571</v>
      </c>
      <c r="E439" s="84" t="b">
        <v>0</v>
      </c>
      <c r="F439" s="84" t="b">
        <v>0</v>
      </c>
      <c r="G439" s="84" t="b">
        <v>0</v>
      </c>
    </row>
    <row r="440" spans="1:7" ht="15">
      <c r="A440" s="84" t="s">
        <v>381</v>
      </c>
      <c r="B440" s="84">
        <v>3</v>
      </c>
      <c r="C440" s="122">
        <v>0.001012874810429151</v>
      </c>
      <c r="D440" s="84" t="s">
        <v>5571</v>
      </c>
      <c r="E440" s="84" t="b">
        <v>0</v>
      </c>
      <c r="F440" s="84" t="b">
        <v>0</v>
      </c>
      <c r="G440" s="84" t="b">
        <v>0</v>
      </c>
    </row>
    <row r="441" spans="1:7" ht="15">
      <c r="A441" s="84" t="s">
        <v>5249</v>
      </c>
      <c r="B441" s="84">
        <v>3</v>
      </c>
      <c r="C441" s="122">
        <v>0.001012874810429151</v>
      </c>
      <c r="D441" s="84" t="s">
        <v>5571</v>
      </c>
      <c r="E441" s="84" t="b">
        <v>0</v>
      </c>
      <c r="F441" s="84" t="b">
        <v>0</v>
      </c>
      <c r="G441" s="84" t="b">
        <v>0</v>
      </c>
    </row>
    <row r="442" spans="1:7" ht="15">
      <c r="A442" s="84" t="s">
        <v>5250</v>
      </c>
      <c r="B442" s="84">
        <v>3</v>
      </c>
      <c r="C442" s="122">
        <v>0.001012874810429151</v>
      </c>
      <c r="D442" s="84" t="s">
        <v>5571</v>
      </c>
      <c r="E442" s="84" t="b">
        <v>0</v>
      </c>
      <c r="F442" s="84" t="b">
        <v>0</v>
      </c>
      <c r="G442" s="84" t="b">
        <v>0</v>
      </c>
    </row>
    <row r="443" spans="1:7" ht="15">
      <c r="A443" s="84" t="s">
        <v>5251</v>
      </c>
      <c r="B443" s="84">
        <v>3</v>
      </c>
      <c r="C443" s="122">
        <v>0.001012874810429151</v>
      </c>
      <c r="D443" s="84" t="s">
        <v>5571</v>
      </c>
      <c r="E443" s="84" t="b">
        <v>0</v>
      </c>
      <c r="F443" s="84" t="b">
        <v>0</v>
      </c>
      <c r="G443" s="84" t="b">
        <v>0</v>
      </c>
    </row>
    <row r="444" spans="1:7" ht="15">
      <c r="A444" s="84" t="s">
        <v>5252</v>
      </c>
      <c r="B444" s="84">
        <v>3</v>
      </c>
      <c r="C444" s="122">
        <v>0.001012874810429151</v>
      </c>
      <c r="D444" s="84" t="s">
        <v>5571</v>
      </c>
      <c r="E444" s="84" t="b">
        <v>0</v>
      </c>
      <c r="F444" s="84" t="b">
        <v>0</v>
      </c>
      <c r="G444" s="84" t="b">
        <v>0</v>
      </c>
    </row>
    <row r="445" spans="1:7" ht="15">
      <c r="A445" s="84" t="s">
        <v>5253</v>
      </c>
      <c r="B445" s="84">
        <v>3</v>
      </c>
      <c r="C445" s="122">
        <v>0.001012874810429151</v>
      </c>
      <c r="D445" s="84" t="s">
        <v>5571</v>
      </c>
      <c r="E445" s="84" t="b">
        <v>0</v>
      </c>
      <c r="F445" s="84" t="b">
        <v>0</v>
      </c>
      <c r="G445" s="84" t="b">
        <v>0</v>
      </c>
    </row>
    <row r="446" spans="1:7" ht="15">
      <c r="A446" s="84" t="s">
        <v>504</v>
      </c>
      <c r="B446" s="84">
        <v>3</v>
      </c>
      <c r="C446" s="122">
        <v>0.001012874810429151</v>
      </c>
      <c r="D446" s="84" t="s">
        <v>5571</v>
      </c>
      <c r="E446" s="84" t="b">
        <v>0</v>
      </c>
      <c r="F446" s="84" t="b">
        <v>0</v>
      </c>
      <c r="G446" s="84" t="b">
        <v>0</v>
      </c>
    </row>
    <row r="447" spans="1:7" ht="15">
      <c r="A447" s="84" t="s">
        <v>5254</v>
      </c>
      <c r="B447" s="84">
        <v>3</v>
      </c>
      <c r="C447" s="122">
        <v>0.001012874810429151</v>
      </c>
      <c r="D447" s="84" t="s">
        <v>5571</v>
      </c>
      <c r="E447" s="84" t="b">
        <v>0</v>
      </c>
      <c r="F447" s="84" t="b">
        <v>0</v>
      </c>
      <c r="G447" s="84" t="b">
        <v>0</v>
      </c>
    </row>
    <row r="448" spans="1:7" ht="15">
      <c r="A448" s="84" t="s">
        <v>339</v>
      </c>
      <c r="B448" s="84">
        <v>3</v>
      </c>
      <c r="C448" s="122">
        <v>0.001012874810429151</v>
      </c>
      <c r="D448" s="84" t="s">
        <v>5571</v>
      </c>
      <c r="E448" s="84" t="b">
        <v>0</v>
      </c>
      <c r="F448" s="84" t="b">
        <v>0</v>
      </c>
      <c r="G448" s="84" t="b">
        <v>0</v>
      </c>
    </row>
    <row r="449" spans="1:7" ht="15">
      <c r="A449" s="84" t="s">
        <v>5255</v>
      </c>
      <c r="B449" s="84">
        <v>3</v>
      </c>
      <c r="C449" s="122">
        <v>0.001012874810429151</v>
      </c>
      <c r="D449" s="84" t="s">
        <v>5571</v>
      </c>
      <c r="E449" s="84" t="b">
        <v>0</v>
      </c>
      <c r="F449" s="84" t="b">
        <v>0</v>
      </c>
      <c r="G449" s="84" t="b">
        <v>0</v>
      </c>
    </row>
    <row r="450" spans="1:7" ht="15">
      <c r="A450" s="84" t="s">
        <v>5256</v>
      </c>
      <c r="B450" s="84">
        <v>3</v>
      </c>
      <c r="C450" s="122">
        <v>0.001098411367612934</v>
      </c>
      <c r="D450" s="84" t="s">
        <v>5571</v>
      </c>
      <c r="E450" s="84" t="b">
        <v>0</v>
      </c>
      <c r="F450" s="84" t="b">
        <v>0</v>
      </c>
      <c r="G450" s="84" t="b">
        <v>0</v>
      </c>
    </row>
    <row r="451" spans="1:7" ht="15">
      <c r="A451" s="84" t="s">
        <v>5257</v>
      </c>
      <c r="B451" s="84">
        <v>3</v>
      </c>
      <c r="C451" s="122">
        <v>0.001012874810429151</v>
      </c>
      <c r="D451" s="84" t="s">
        <v>5571</v>
      </c>
      <c r="E451" s="84" t="b">
        <v>0</v>
      </c>
      <c r="F451" s="84" t="b">
        <v>0</v>
      </c>
      <c r="G451" s="84" t="b">
        <v>0</v>
      </c>
    </row>
    <row r="452" spans="1:7" ht="15">
      <c r="A452" s="84" t="s">
        <v>5258</v>
      </c>
      <c r="B452" s="84">
        <v>3</v>
      </c>
      <c r="C452" s="122">
        <v>0.001012874810429151</v>
      </c>
      <c r="D452" s="84" t="s">
        <v>5571</v>
      </c>
      <c r="E452" s="84" t="b">
        <v>0</v>
      </c>
      <c r="F452" s="84" t="b">
        <v>0</v>
      </c>
      <c r="G452" s="84" t="b">
        <v>0</v>
      </c>
    </row>
    <row r="453" spans="1:7" ht="15">
      <c r="A453" s="84" t="s">
        <v>5259</v>
      </c>
      <c r="B453" s="84">
        <v>3</v>
      </c>
      <c r="C453" s="122">
        <v>0.001012874810429151</v>
      </c>
      <c r="D453" s="84" t="s">
        <v>5571</v>
      </c>
      <c r="E453" s="84" t="b">
        <v>0</v>
      </c>
      <c r="F453" s="84" t="b">
        <v>0</v>
      </c>
      <c r="G453" s="84" t="b">
        <v>0</v>
      </c>
    </row>
    <row r="454" spans="1:7" ht="15">
      <c r="A454" s="84" t="s">
        <v>5260</v>
      </c>
      <c r="B454" s="84">
        <v>3</v>
      </c>
      <c r="C454" s="122">
        <v>0.001012874810429151</v>
      </c>
      <c r="D454" s="84" t="s">
        <v>5571</v>
      </c>
      <c r="E454" s="84" t="b">
        <v>0</v>
      </c>
      <c r="F454" s="84" t="b">
        <v>0</v>
      </c>
      <c r="G454" s="84" t="b">
        <v>0</v>
      </c>
    </row>
    <row r="455" spans="1:7" ht="15">
      <c r="A455" s="84" t="s">
        <v>5261</v>
      </c>
      <c r="B455" s="84">
        <v>3</v>
      </c>
      <c r="C455" s="122">
        <v>0.001012874810429151</v>
      </c>
      <c r="D455" s="84" t="s">
        <v>5571</v>
      </c>
      <c r="E455" s="84" t="b">
        <v>0</v>
      </c>
      <c r="F455" s="84" t="b">
        <v>0</v>
      </c>
      <c r="G455" s="84" t="b">
        <v>0</v>
      </c>
    </row>
    <row r="456" spans="1:7" ht="15">
      <c r="A456" s="84" t="s">
        <v>5262</v>
      </c>
      <c r="B456" s="84">
        <v>3</v>
      </c>
      <c r="C456" s="122">
        <v>0.0012446370779419403</v>
      </c>
      <c r="D456" s="84" t="s">
        <v>5571</v>
      </c>
      <c r="E456" s="84" t="b">
        <v>0</v>
      </c>
      <c r="F456" s="84" t="b">
        <v>0</v>
      </c>
      <c r="G456" s="84" t="b">
        <v>0</v>
      </c>
    </row>
    <row r="457" spans="1:7" ht="15">
      <c r="A457" s="84" t="s">
        <v>5263</v>
      </c>
      <c r="B457" s="84">
        <v>3</v>
      </c>
      <c r="C457" s="122">
        <v>0.0012446370779419403</v>
      </c>
      <c r="D457" s="84" t="s">
        <v>5571</v>
      </c>
      <c r="E457" s="84" t="b">
        <v>0</v>
      </c>
      <c r="F457" s="84" t="b">
        <v>1</v>
      </c>
      <c r="G457" s="84" t="b">
        <v>0</v>
      </c>
    </row>
    <row r="458" spans="1:7" ht="15">
      <c r="A458" s="84" t="s">
        <v>5264</v>
      </c>
      <c r="B458" s="84">
        <v>3</v>
      </c>
      <c r="C458" s="122">
        <v>0.001012874810429151</v>
      </c>
      <c r="D458" s="84" t="s">
        <v>5571</v>
      </c>
      <c r="E458" s="84" t="b">
        <v>0</v>
      </c>
      <c r="F458" s="84" t="b">
        <v>0</v>
      </c>
      <c r="G458" s="84" t="b">
        <v>0</v>
      </c>
    </row>
    <row r="459" spans="1:7" ht="15">
      <c r="A459" s="84" t="s">
        <v>5265</v>
      </c>
      <c r="B459" s="84">
        <v>3</v>
      </c>
      <c r="C459" s="122">
        <v>0.001012874810429151</v>
      </c>
      <c r="D459" s="84" t="s">
        <v>5571</v>
      </c>
      <c r="E459" s="84" t="b">
        <v>0</v>
      </c>
      <c r="F459" s="84" t="b">
        <v>0</v>
      </c>
      <c r="G459" s="84" t="b">
        <v>0</v>
      </c>
    </row>
    <row r="460" spans="1:7" ht="15">
      <c r="A460" s="84" t="s">
        <v>5266</v>
      </c>
      <c r="B460" s="84">
        <v>3</v>
      </c>
      <c r="C460" s="122">
        <v>0.001012874810429151</v>
      </c>
      <c r="D460" s="84" t="s">
        <v>5571</v>
      </c>
      <c r="E460" s="84" t="b">
        <v>0</v>
      </c>
      <c r="F460" s="84" t="b">
        <v>0</v>
      </c>
      <c r="G460" s="84" t="b">
        <v>0</v>
      </c>
    </row>
    <row r="461" spans="1:7" ht="15">
      <c r="A461" s="84" t="s">
        <v>5267</v>
      </c>
      <c r="B461" s="84">
        <v>3</v>
      </c>
      <c r="C461" s="122">
        <v>0.001012874810429151</v>
      </c>
      <c r="D461" s="84" t="s">
        <v>5571</v>
      </c>
      <c r="E461" s="84" t="b">
        <v>0</v>
      </c>
      <c r="F461" s="84" t="b">
        <v>0</v>
      </c>
      <c r="G461" s="84" t="b">
        <v>0</v>
      </c>
    </row>
    <row r="462" spans="1:7" ht="15">
      <c r="A462" s="84" t="s">
        <v>5268</v>
      </c>
      <c r="B462" s="84">
        <v>3</v>
      </c>
      <c r="C462" s="122">
        <v>0.001012874810429151</v>
      </c>
      <c r="D462" s="84" t="s">
        <v>5571</v>
      </c>
      <c r="E462" s="84" t="b">
        <v>0</v>
      </c>
      <c r="F462" s="84" t="b">
        <v>1</v>
      </c>
      <c r="G462" s="84" t="b">
        <v>0</v>
      </c>
    </row>
    <row r="463" spans="1:7" ht="15">
      <c r="A463" s="84" t="s">
        <v>5269</v>
      </c>
      <c r="B463" s="84">
        <v>3</v>
      </c>
      <c r="C463" s="122">
        <v>0.001012874810429151</v>
      </c>
      <c r="D463" s="84" t="s">
        <v>5571</v>
      </c>
      <c r="E463" s="84" t="b">
        <v>0</v>
      </c>
      <c r="F463" s="84" t="b">
        <v>0</v>
      </c>
      <c r="G463" s="84" t="b">
        <v>0</v>
      </c>
    </row>
    <row r="464" spans="1:7" ht="15">
      <c r="A464" s="84" t="s">
        <v>5270</v>
      </c>
      <c r="B464" s="84">
        <v>3</v>
      </c>
      <c r="C464" s="122">
        <v>0.0012446370779419403</v>
      </c>
      <c r="D464" s="84" t="s">
        <v>5571</v>
      </c>
      <c r="E464" s="84" t="b">
        <v>0</v>
      </c>
      <c r="F464" s="84" t="b">
        <v>0</v>
      </c>
      <c r="G464" s="84" t="b">
        <v>0</v>
      </c>
    </row>
    <row r="465" spans="1:7" ht="15">
      <c r="A465" s="84" t="s">
        <v>5271</v>
      </c>
      <c r="B465" s="84">
        <v>3</v>
      </c>
      <c r="C465" s="122">
        <v>0.001012874810429151</v>
      </c>
      <c r="D465" s="84" t="s">
        <v>5571</v>
      </c>
      <c r="E465" s="84" t="b">
        <v>0</v>
      </c>
      <c r="F465" s="84" t="b">
        <v>0</v>
      </c>
      <c r="G465" s="84" t="b">
        <v>0</v>
      </c>
    </row>
    <row r="466" spans="1:7" ht="15">
      <c r="A466" s="84" t="s">
        <v>5272</v>
      </c>
      <c r="B466" s="84">
        <v>3</v>
      </c>
      <c r="C466" s="122">
        <v>0.001012874810429151</v>
      </c>
      <c r="D466" s="84" t="s">
        <v>5571</v>
      </c>
      <c r="E466" s="84" t="b">
        <v>0</v>
      </c>
      <c r="F466" s="84" t="b">
        <v>0</v>
      </c>
      <c r="G466" s="84" t="b">
        <v>0</v>
      </c>
    </row>
    <row r="467" spans="1:7" ht="15">
      <c r="A467" s="84" t="s">
        <v>5273</v>
      </c>
      <c r="B467" s="84">
        <v>3</v>
      </c>
      <c r="C467" s="122">
        <v>0.001012874810429151</v>
      </c>
      <c r="D467" s="84" t="s">
        <v>5571</v>
      </c>
      <c r="E467" s="84" t="b">
        <v>0</v>
      </c>
      <c r="F467" s="84" t="b">
        <v>0</v>
      </c>
      <c r="G467" s="84" t="b">
        <v>0</v>
      </c>
    </row>
    <row r="468" spans="1:7" ht="15">
      <c r="A468" s="84" t="s">
        <v>5274</v>
      </c>
      <c r="B468" s="84">
        <v>3</v>
      </c>
      <c r="C468" s="122">
        <v>0.001098411367612934</v>
      </c>
      <c r="D468" s="84" t="s">
        <v>5571</v>
      </c>
      <c r="E468" s="84" t="b">
        <v>0</v>
      </c>
      <c r="F468" s="84" t="b">
        <v>0</v>
      </c>
      <c r="G468" s="84" t="b">
        <v>0</v>
      </c>
    </row>
    <row r="469" spans="1:7" ht="15">
      <c r="A469" s="84" t="s">
        <v>5275</v>
      </c>
      <c r="B469" s="84">
        <v>3</v>
      </c>
      <c r="C469" s="122">
        <v>0.001012874810429151</v>
      </c>
      <c r="D469" s="84" t="s">
        <v>5571</v>
      </c>
      <c r="E469" s="84" t="b">
        <v>0</v>
      </c>
      <c r="F469" s="84" t="b">
        <v>0</v>
      </c>
      <c r="G469" s="84" t="b">
        <v>0</v>
      </c>
    </row>
    <row r="470" spans="1:7" ht="15">
      <c r="A470" s="84" t="s">
        <v>4237</v>
      </c>
      <c r="B470" s="84">
        <v>3</v>
      </c>
      <c r="C470" s="122">
        <v>0.0012446370779419403</v>
      </c>
      <c r="D470" s="84" t="s">
        <v>5571</v>
      </c>
      <c r="E470" s="84" t="b">
        <v>0</v>
      </c>
      <c r="F470" s="84" t="b">
        <v>0</v>
      </c>
      <c r="G470" s="84" t="b">
        <v>0</v>
      </c>
    </row>
    <row r="471" spans="1:7" ht="15">
      <c r="A471" s="84" t="s">
        <v>5276</v>
      </c>
      <c r="B471" s="84">
        <v>3</v>
      </c>
      <c r="C471" s="122">
        <v>0.001098411367612934</v>
      </c>
      <c r="D471" s="84" t="s">
        <v>5571</v>
      </c>
      <c r="E471" s="84" t="b">
        <v>0</v>
      </c>
      <c r="F471" s="84" t="b">
        <v>0</v>
      </c>
      <c r="G471" s="84" t="b">
        <v>0</v>
      </c>
    </row>
    <row r="472" spans="1:7" ht="15">
      <c r="A472" s="84" t="s">
        <v>5277</v>
      </c>
      <c r="B472" s="84">
        <v>3</v>
      </c>
      <c r="C472" s="122">
        <v>0.001098411367612934</v>
      </c>
      <c r="D472" s="84" t="s">
        <v>5571</v>
      </c>
      <c r="E472" s="84" t="b">
        <v>0</v>
      </c>
      <c r="F472" s="84" t="b">
        <v>0</v>
      </c>
      <c r="G472" s="84" t="b">
        <v>0</v>
      </c>
    </row>
    <row r="473" spans="1:7" ht="15">
      <c r="A473" s="84" t="s">
        <v>5278</v>
      </c>
      <c r="B473" s="84">
        <v>3</v>
      </c>
      <c r="C473" s="122">
        <v>0.001098411367612934</v>
      </c>
      <c r="D473" s="84" t="s">
        <v>5571</v>
      </c>
      <c r="E473" s="84" t="b">
        <v>0</v>
      </c>
      <c r="F473" s="84" t="b">
        <v>0</v>
      </c>
      <c r="G473" s="84" t="b">
        <v>0</v>
      </c>
    </row>
    <row r="474" spans="1:7" ht="15">
      <c r="A474" s="84" t="s">
        <v>5279</v>
      </c>
      <c r="B474" s="84">
        <v>2</v>
      </c>
      <c r="C474" s="122">
        <v>0.0007322742450752894</v>
      </c>
      <c r="D474" s="84" t="s">
        <v>5571</v>
      </c>
      <c r="E474" s="84" t="b">
        <v>0</v>
      </c>
      <c r="F474" s="84" t="b">
        <v>0</v>
      </c>
      <c r="G474" s="84" t="b">
        <v>0</v>
      </c>
    </row>
    <row r="475" spans="1:7" ht="15">
      <c r="A475" s="84" t="s">
        <v>5280</v>
      </c>
      <c r="B475" s="84">
        <v>2</v>
      </c>
      <c r="C475" s="122">
        <v>0.0007322742450752894</v>
      </c>
      <c r="D475" s="84" t="s">
        <v>5571</v>
      </c>
      <c r="E475" s="84" t="b">
        <v>0</v>
      </c>
      <c r="F475" s="84" t="b">
        <v>0</v>
      </c>
      <c r="G475" s="84" t="b">
        <v>0</v>
      </c>
    </row>
    <row r="476" spans="1:7" ht="15">
      <c r="A476" s="84" t="s">
        <v>5281</v>
      </c>
      <c r="B476" s="84">
        <v>2</v>
      </c>
      <c r="C476" s="122">
        <v>0.0007322742450752894</v>
      </c>
      <c r="D476" s="84" t="s">
        <v>5571</v>
      </c>
      <c r="E476" s="84" t="b">
        <v>0</v>
      </c>
      <c r="F476" s="84" t="b">
        <v>0</v>
      </c>
      <c r="G476" s="84" t="b">
        <v>0</v>
      </c>
    </row>
    <row r="477" spans="1:7" ht="15">
      <c r="A477" s="84" t="s">
        <v>5282</v>
      </c>
      <c r="B477" s="84">
        <v>2</v>
      </c>
      <c r="C477" s="122">
        <v>0.0008297580519612937</v>
      </c>
      <c r="D477" s="84" t="s">
        <v>5571</v>
      </c>
      <c r="E477" s="84" t="b">
        <v>0</v>
      </c>
      <c r="F477" s="84" t="b">
        <v>0</v>
      </c>
      <c r="G477" s="84" t="b">
        <v>0</v>
      </c>
    </row>
    <row r="478" spans="1:7" ht="15">
      <c r="A478" s="84" t="s">
        <v>5283</v>
      </c>
      <c r="B478" s="84">
        <v>2</v>
      </c>
      <c r="C478" s="122">
        <v>0.0007322742450752894</v>
      </c>
      <c r="D478" s="84" t="s">
        <v>5571</v>
      </c>
      <c r="E478" s="84" t="b">
        <v>0</v>
      </c>
      <c r="F478" s="84" t="b">
        <v>0</v>
      </c>
      <c r="G478" s="84" t="b">
        <v>0</v>
      </c>
    </row>
    <row r="479" spans="1:7" ht="15">
      <c r="A479" s="84" t="s">
        <v>5284</v>
      </c>
      <c r="B479" s="84">
        <v>2</v>
      </c>
      <c r="C479" s="122">
        <v>0.0007322742450752894</v>
      </c>
      <c r="D479" s="84" t="s">
        <v>5571</v>
      </c>
      <c r="E479" s="84" t="b">
        <v>0</v>
      </c>
      <c r="F479" s="84" t="b">
        <v>0</v>
      </c>
      <c r="G479" s="84" t="b">
        <v>0</v>
      </c>
    </row>
    <row r="480" spans="1:7" ht="15">
      <c r="A480" s="84" t="s">
        <v>5285</v>
      </c>
      <c r="B480" s="84">
        <v>2</v>
      </c>
      <c r="C480" s="122">
        <v>0.0007322742450752894</v>
      </c>
      <c r="D480" s="84" t="s">
        <v>5571</v>
      </c>
      <c r="E480" s="84" t="b">
        <v>0</v>
      </c>
      <c r="F480" s="84" t="b">
        <v>0</v>
      </c>
      <c r="G480" s="84" t="b">
        <v>0</v>
      </c>
    </row>
    <row r="481" spans="1:7" ht="15">
      <c r="A481" s="84" t="s">
        <v>5286</v>
      </c>
      <c r="B481" s="84">
        <v>2</v>
      </c>
      <c r="C481" s="122">
        <v>0.0007322742450752894</v>
      </c>
      <c r="D481" s="84" t="s">
        <v>5571</v>
      </c>
      <c r="E481" s="84" t="b">
        <v>0</v>
      </c>
      <c r="F481" s="84" t="b">
        <v>0</v>
      </c>
      <c r="G481" s="84" t="b">
        <v>0</v>
      </c>
    </row>
    <row r="482" spans="1:7" ht="15">
      <c r="A482" s="84" t="s">
        <v>5287</v>
      </c>
      <c r="B482" s="84">
        <v>2</v>
      </c>
      <c r="C482" s="122">
        <v>0.0007322742450752894</v>
      </c>
      <c r="D482" s="84" t="s">
        <v>5571</v>
      </c>
      <c r="E482" s="84" t="b">
        <v>0</v>
      </c>
      <c r="F482" s="84" t="b">
        <v>1</v>
      </c>
      <c r="G482" s="84" t="b">
        <v>0</v>
      </c>
    </row>
    <row r="483" spans="1:7" ht="15">
      <c r="A483" s="84" t="s">
        <v>5288</v>
      </c>
      <c r="B483" s="84">
        <v>2</v>
      </c>
      <c r="C483" s="122">
        <v>0.0007322742450752894</v>
      </c>
      <c r="D483" s="84" t="s">
        <v>5571</v>
      </c>
      <c r="E483" s="84" t="b">
        <v>0</v>
      </c>
      <c r="F483" s="84" t="b">
        <v>0</v>
      </c>
      <c r="G483" s="84" t="b">
        <v>0</v>
      </c>
    </row>
    <row r="484" spans="1:7" ht="15">
      <c r="A484" s="84" t="s">
        <v>5289</v>
      </c>
      <c r="B484" s="84">
        <v>2</v>
      </c>
      <c r="C484" s="122">
        <v>0.0007322742450752894</v>
      </c>
      <c r="D484" s="84" t="s">
        <v>5571</v>
      </c>
      <c r="E484" s="84" t="b">
        <v>0</v>
      </c>
      <c r="F484" s="84" t="b">
        <v>0</v>
      </c>
      <c r="G484" s="84" t="b">
        <v>0</v>
      </c>
    </row>
    <row r="485" spans="1:7" ht="15">
      <c r="A485" s="84" t="s">
        <v>5290</v>
      </c>
      <c r="B485" s="84">
        <v>2</v>
      </c>
      <c r="C485" s="122">
        <v>0.0007322742450752894</v>
      </c>
      <c r="D485" s="84" t="s">
        <v>5571</v>
      </c>
      <c r="E485" s="84" t="b">
        <v>0</v>
      </c>
      <c r="F485" s="84" t="b">
        <v>0</v>
      </c>
      <c r="G485" s="84" t="b">
        <v>0</v>
      </c>
    </row>
    <row r="486" spans="1:7" ht="15">
      <c r="A486" s="84" t="s">
        <v>5291</v>
      </c>
      <c r="B486" s="84">
        <v>2</v>
      </c>
      <c r="C486" s="122">
        <v>0.0008297580519612937</v>
      </c>
      <c r="D486" s="84" t="s">
        <v>5571</v>
      </c>
      <c r="E486" s="84" t="b">
        <v>0</v>
      </c>
      <c r="F486" s="84" t="b">
        <v>0</v>
      </c>
      <c r="G486" s="84" t="b">
        <v>0</v>
      </c>
    </row>
    <row r="487" spans="1:7" ht="15">
      <c r="A487" s="84" t="s">
        <v>5292</v>
      </c>
      <c r="B487" s="84">
        <v>2</v>
      </c>
      <c r="C487" s="122">
        <v>0.0007322742450752894</v>
      </c>
      <c r="D487" s="84" t="s">
        <v>5571</v>
      </c>
      <c r="E487" s="84" t="b">
        <v>0</v>
      </c>
      <c r="F487" s="84" t="b">
        <v>0</v>
      </c>
      <c r="G487" s="84" t="b">
        <v>0</v>
      </c>
    </row>
    <row r="488" spans="1:7" ht="15">
      <c r="A488" s="84" t="s">
        <v>5293</v>
      </c>
      <c r="B488" s="84">
        <v>2</v>
      </c>
      <c r="C488" s="122">
        <v>0.0007322742450752894</v>
      </c>
      <c r="D488" s="84" t="s">
        <v>5571</v>
      </c>
      <c r="E488" s="84" t="b">
        <v>0</v>
      </c>
      <c r="F488" s="84" t="b">
        <v>0</v>
      </c>
      <c r="G488" s="84" t="b">
        <v>0</v>
      </c>
    </row>
    <row r="489" spans="1:7" ht="15">
      <c r="A489" s="84" t="s">
        <v>5294</v>
      </c>
      <c r="B489" s="84">
        <v>2</v>
      </c>
      <c r="C489" s="122">
        <v>0.0008297580519612937</v>
      </c>
      <c r="D489" s="84" t="s">
        <v>5571</v>
      </c>
      <c r="E489" s="84" t="b">
        <v>0</v>
      </c>
      <c r="F489" s="84" t="b">
        <v>0</v>
      </c>
      <c r="G489" s="84" t="b">
        <v>0</v>
      </c>
    </row>
    <row r="490" spans="1:7" ht="15">
      <c r="A490" s="84" t="s">
        <v>5295</v>
      </c>
      <c r="B490" s="84">
        <v>2</v>
      </c>
      <c r="C490" s="122">
        <v>0.0008297580519612937</v>
      </c>
      <c r="D490" s="84" t="s">
        <v>5571</v>
      </c>
      <c r="E490" s="84" t="b">
        <v>0</v>
      </c>
      <c r="F490" s="84" t="b">
        <v>0</v>
      </c>
      <c r="G490" s="84" t="b">
        <v>0</v>
      </c>
    </row>
    <row r="491" spans="1:7" ht="15">
      <c r="A491" s="84" t="s">
        <v>5296</v>
      </c>
      <c r="B491" s="84">
        <v>2</v>
      </c>
      <c r="C491" s="122">
        <v>0.0007322742450752894</v>
      </c>
      <c r="D491" s="84" t="s">
        <v>5571</v>
      </c>
      <c r="E491" s="84" t="b">
        <v>0</v>
      </c>
      <c r="F491" s="84" t="b">
        <v>0</v>
      </c>
      <c r="G491" s="84" t="b">
        <v>0</v>
      </c>
    </row>
    <row r="492" spans="1:7" ht="15">
      <c r="A492" s="84" t="s">
        <v>5297</v>
      </c>
      <c r="B492" s="84">
        <v>2</v>
      </c>
      <c r="C492" s="122">
        <v>0.0007322742450752894</v>
      </c>
      <c r="D492" s="84" t="s">
        <v>5571</v>
      </c>
      <c r="E492" s="84" t="b">
        <v>0</v>
      </c>
      <c r="F492" s="84" t="b">
        <v>0</v>
      </c>
      <c r="G492" s="84" t="b">
        <v>0</v>
      </c>
    </row>
    <row r="493" spans="1:7" ht="15">
      <c r="A493" s="84" t="s">
        <v>5298</v>
      </c>
      <c r="B493" s="84">
        <v>2</v>
      </c>
      <c r="C493" s="122">
        <v>0.0007322742450752894</v>
      </c>
      <c r="D493" s="84" t="s">
        <v>5571</v>
      </c>
      <c r="E493" s="84" t="b">
        <v>0</v>
      </c>
      <c r="F493" s="84" t="b">
        <v>0</v>
      </c>
      <c r="G493" s="84" t="b">
        <v>0</v>
      </c>
    </row>
    <row r="494" spans="1:7" ht="15">
      <c r="A494" s="84" t="s">
        <v>5299</v>
      </c>
      <c r="B494" s="84">
        <v>2</v>
      </c>
      <c r="C494" s="122">
        <v>0.0007322742450752894</v>
      </c>
      <c r="D494" s="84" t="s">
        <v>5571</v>
      </c>
      <c r="E494" s="84" t="b">
        <v>0</v>
      </c>
      <c r="F494" s="84" t="b">
        <v>0</v>
      </c>
      <c r="G494" s="84" t="b">
        <v>0</v>
      </c>
    </row>
    <row r="495" spans="1:7" ht="15">
      <c r="A495" s="84" t="s">
        <v>5300</v>
      </c>
      <c r="B495" s="84">
        <v>2</v>
      </c>
      <c r="C495" s="122">
        <v>0.0007322742450752894</v>
      </c>
      <c r="D495" s="84" t="s">
        <v>5571</v>
      </c>
      <c r="E495" s="84" t="b">
        <v>0</v>
      </c>
      <c r="F495" s="84" t="b">
        <v>0</v>
      </c>
      <c r="G495" s="84" t="b">
        <v>0</v>
      </c>
    </row>
    <row r="496" spans="1:7" ht="15">
      <c r="A496" s="84" t="s">
        <v>5301</v>
      </c>
      <c r="B496" s="84">
        <v>2</v>
      </c>
      <c r="C496" s="122">
        <v>0.0007322742450752894</v>
      </c>
      <c r="D496" s="84" t="s">
        <v>5571</v>
      </c>
      <c r="E496" s="84" t="b">
        <v>0</v>
      </c>
      <c r="F496" s="84" t="b">
        <v>0</v>
      </c>
      <c r="G496" s="84" t="b">
        <v>0</v>
      </c>
    </row>
    <row r="497" spans="1:7" ht="15">
      <c r="A497" s="84" t="s">
        <v>5302</v>
      </c>
      <c r="B497" s="84">
        <v>2</v>
      </c>
      <c r="C497" s="122">
        <v>0.0007322742450752894</v>
      </c>
      <c r="D497" s="84" t="s">
        <v>5571</v>
      </c>
      <c r="E497" s="84" t="b">
        <v>0</v>
      </c>
      <c r="F497" s="84" t="b">
        <v>0</v>
      </c>
      <c r="G497" s="84" t="b">
        <v>0</v>
      </c>
    </row>
    <row r="498" spans="1:7" ht="15">
      <c r="A498" s="84" t="s">
        <v>5303</v>
      </c>
      <c r="B498" s="84">
        <v>2</v>
      </c>
      <c r="C498" s="122">
        <v>0.0007322742450752894</v>
      </c>
      <c r="D498" s="84" t="s">
        <v>5571</v>
      </c>
      <c r="E498" s="84" t="b">
        <v>0</v>
      </c>
      <c r="F498" s="84" t="b">
        <v>0</v>
      </c>
      <c r="G498" s="84" t="b">
        <v>0</v>
      </c>
    </row>
    <row r="499" spans="1:7" ht="15">
      <c r="A499" s="84" t="s">
        <v>5304</v>
      </c>
      <c r="B499" s="84">
        <v>2</v>
      </c>
      <c r="C499" s="122">
        <v>0.0007322742450752894</v>
      </c>
      <c r="D499" s="84" t="s">
        <v>5571</v>
      </c>
      <c r="E499" s="84" t="b">
        <v>0</v>
      </c>
      <c r="F499" s="84" t="b">
        <v>0</v>
      </c>
      <c r="G499" s="84" t="b">
        <v>0</v>
      </c>
    </row>
    <row r="500" spans="1:7" ht="15">
      <c r="A500" s="84" t="s">
        <v>5305</v>
      </c>
      <c r="B500" s="84">
        <v>2</v>
      </c>
      <c r="C500" s="122">
        <v>0.0007322742450752894</v>
      </c>
      <c r="D500" s="84" t="s">
        <v>5571</v>
      </c>
      <c r="E500" s="84" t="b">
        <v>0</v>
      </c>
      <c r="F500" s="84" t="b">
        <v>0</v>
      </c>
      <c r="G500" s="84" t="b">
        <v>0</v>
      </c>
    </row>
    <row r="501" spans="1:7" ht="15">
      <c r="A501" s="84" t="s">
        <v>5306</v>
      </c>
      <c r="B501" s="84">
        <v>2</v>
      </c>
      <c r="C501" s="122">
        <v>0.0007322742450752894</v>
      </c>
      <c r="D501" s="84" t="s">
        <v>5571</v>
      </c>
      <c r="E501" s="84" t="b">
        <v>0</v>
      </c>
      <c r="F501" s="84" t="b">
        <v>0</v>
      </c>
      <c r="G501" s="84" t="b">
        <v>0</v>
      </c>
    </row>
    <row r="502" spans="1:7" ht="15">
      <c r="A502" s="84" t="s">
        <v>5307</v>
      </c>
      <c r="B502" s="84">
        <v>2</v>
      </c>
      <c r="C502" s="122">
        <v>0.0007322742450752894</v>
      </c>
      <c r="D502" s="84" t="s">
        <v>5571</v>
      </c>
      <c r="E502" s="84" t="b">
        <v>0</v>
      </c>
      <c r="F502" s="84" t="b">
        <v>0</v>
      </c>
      <c r="G502" s="84" t="b">
        <v>0</v>
      </c>
    </row>
    <row r="503" spans="1:7" ht="15">
      <c r="A503" s="84" t="s">
        <v>539</v>
      </c>
      <c r="B503" s="84">
        <v>2</v>
      </c>
      <c r="C503" s="122">
        <v>0.0007322742450752894</v>
      </c>
      <c r="D503" s="84" t="s">
        <v>5571</v>
      </c>
      <c r="E503" s="84" t="b">
        <v>0</v>
      </c>
      <c r="F503" s="84" t="b">
        <v>0</v>
      </c>
      <c r="G503" s="84" t="b">
        <v>0</v>
      </c>
    </row>
    <row r="504" spans="1:7" ht="15">
      <c r="A504" s="84" t="s">
        <v>5308</v>
      </c>
      <c r="B504" s="84">
        <v>2</v>
      </c>
      <c r="C504" s="122">
        <v>0.0007322742450752894</v>
      </c>
      <c r="D504" s="84" t="s">
        <v>5571</v>
      </c>
      <c r="E504" s="84" t="b">
        <v>0</v>
      </c>
      <c r="F504" s="84" t="b">
        <v>0</v>
      </c>
      <c r="G504" s="84" t="b">
        <v>0</v>
      </c>
    </row>
    <row r="505" spans="1:7" ht="15">
      <c r="A505" s="84" t="s">
        <v>5309</v>
      </c>
      <c r="B505" s="84">
        <v>2</v>
      </c>
      <c r="C505" s="122">
        <v>0.0007322742450752894</v>
      </c>
      <c r="D505" s="84" t="s">
        <v>5571</v>
      </c>
      <c r="E505" s="84" t="b">
        <v>0</v>
      </c>
      <c r="F505" s="84" t="b">
        <v>0</v>
      </c>
      <c r="G505" s="84" t="b">
        <v>0</v>
      </c>
    </row>
    <row r="506" spans="1:7" ht="15">
      <c r="A506" s="84" t="s">
        <v>5310</v>
      </c>
      <c r="B506" s="84">
        <v>2</v>
      </c>
      <c r="C506" s="122">
        <v>0.0007322742450752894</v>
      </c>
      <c r="D506" s="84" t="s">
        <v>5571</v>
      </c>
      <c r="E506" s="84" t="b">
        <v>0</v>
      </c>
      <c r="F506" s="84" t="b">
        <v>0</v>
      </c>
      <c r="G506" s="84" t="b">
        <v>0</v>
      </c>
    </row>
    <row r="507" spans="1:7" ht="15">
      <c r="A507" s="84" t="s">
        <v>5311</v>
      </c>
      <c r="B507" s="84">
        <v>2</v>
      </c>
      <c r="C507" s="122">
        <v>0.0008297580519612937</v>
      </c>
      <c r="D507" s="84" t="s">
        <v>5571</v>
      </c>
      <c r="E507" s="84" t="b">
        <v>0</v>
      </c>
      <c r="F507" s="84" t="b">
        <v>0</v>
      </c>
      <c r="G507" s="84" t="b">
        <v>0</v>
      </c>
    </row>
    <row r="508" spans="1:7" ht="15">
      <c r="A508" s="84" t="s">
        <v>5312</v>
      </c>
      <c r="B508" s="84">
        <v>2</v>
      </c>
      <c r="C508" s="122">
        <v>0.0007322742450752894</v>
      </c>
      <c r="D508" s="84" t="s">
        <v>5571</v>
      </c>
      <c r="E508" s="84" t="b">
        <v>0</v>
      </c>
      <c r="F508" s="84" t="b">
        <v>0</v>
      </c>
      <c r="G508" s="84" t="b">
        <v>0</v>
      </c>
    </row>
    <row r="509" spans="1:7" ht="15">
      <c r="A509" s="84" t="s">
        <v>3285</v>
      </c>
      <c r="B509" s="84">
        <v>2</v>
      </c>
      <c r="C509" s="122">
        <v>0.0007322742450752894</v>
      </c>
      <c r="D509" s="84" t="s">
        <v>5571</v>
      </c>
      <c r="E509" s="84" t="b">
        <v>0</v>
      </c>
      <c r="F509" s="84" t="b">
        <v>0</v>
      </c>
      <c r="G509" s="84" t="b">
        <v>0</v>
      </c>
    </row>
    <row r="510" spans="1:7" ht="15">
      <c r="A510" s="84" t="s">
        <v>5313</v>
      </c>
      <c r="B510" s="84">
        <v>2</v>
      </c>
      <c r="C510" s="122">
        <v>0.0008297580519612937</v>
      </c>
      <c r="D510" s="84" t="s">
        <v>5571</v>
      </c>
      <c r="E510" s="84" t="b">
        <v>0</v>
      </c>
      <c r="F510" s="84" t="b">
        <v>0</v>
      </c>
      <c r="G510" s="84" t="b">
        <v>0</v>
      </c>
    </row>
    <row r="511" spans="1:7" ht="15">
      <c r="A511" s="84" t="s">
        <v>5314</v>
      </c>
      <c r="B511" s="84">
        <v>2</v>
      </c>
      <c r="C511" s="122">
        <v>0.0007322742450752894</v>
      </c>
      <c r="D511" s="84" t="s">
        <v>5571</v>
      </c>
      <c r="E511" s="84" t="b">
        <v>0</v>
      </c>
      <c r="F511" s="84" t="b">
        <v>0</v>
      </c>
      <c r="G511" s="84" t="b">
        <v>0</v>
      </c>
    </row>
    <row r="512" spans="1:7" ht="15">
      <c r="A512" s="84" t="s">
        <v>5315</v>
      </c>
      <c r="B512" s="84">
        <v>2</v>
      </c>
      <c r="C512" s="122">
        <v>0.0007322742450752894</v>
      </c>
      <c r="D512" s="84" t="s">
        <v>5571</v>
      </c>
      <c r="E512" s="84" t="b">
        <v>0</v>
      </c>
      <c r="F512" s="84" t="b">
        <v>0</v>
      </c>
      <c r="G512" s="84" t="b">
        <v>0</v>
      </c>
    </row>
    <row r="513" spans="1:7" ht="15">
      <c r="A513" s="84" t="s">
        <v>5316</v>
      </c>
      <c r="B513" s="84">
        <v>2</v>
      </c>
      <c r="C513" s="122">
        <v>0.0007322742450752894</v>
      </c>
      <c r="D513" s="84" t="s">
        <v>5571</v>
      </c>
      <c r="E513" s="84" t="b">
        <v>0</v>
      </c>
      <c r="F513" s="84" t="b">
        <v>0</v>
      </c>
      <c r="G513" s="84" t="b">
        <v>0</v>
      </c>
    </row>
    <row r="514" spans="1:7" ht="15">
      <c r="A514" s="84" t="s">
        <v>5317</v>
      </c>
      <c r="B514" s="84">
        <v>2</v>
      </c>
      <c r="C514" s="122">
        <v>0.0007322742450752894</v>
      </c>
      <c r="D514" s="84" t="s">
        <v>5571</v>
      </c>
      <c r="E514" s="84" t="b">
        <v>0</v>
      </c>
      <c r="F514" s="84" t="b">
        <v>0</v>
      </c>
      <c r="G514" s="84" t="b">
        <v>0</v>
      </c>
    </row>
    <row r="515" spans="1:7" ht="15">
      <c r="A515" s="84" t="s">
        <v>5318</v>
      </c>
      <c r="B515" s="84">
        <v>2</v>
      </c>
      <c r="C515" s="122">
        <v>0.0007322742450752894</v>
      </c>
      <c r="D515" s="84" t="s">
        <v>5571</v>
      </c>
      <c r="E515" s="84" t="b">
        <v>0</v>
      </c>
      <c r="F515" s="84" t="b">
        <v>0</v>
      </c>
      <c r="G515" s="84" t="b">
        <v>0</v>
      </c>
    </row>
    <row r="516" spans="1:7" ht="15">
      <c r="A516" s="84" t="s">
        <v>5319</v>
      </c>
      <c r="B516" s="84">
        <v>2</v>
      </c>
      <c r="C516" s="122">
        <v>0.0007322742450752894</v>
      </c>
      <c r="D516" s="84" t="s">
        <v>5571</v>
      </c>
      <c r="E516" s="84" t="b">
        <v>0</v>
      </c>
      <c r="F516" s="84" t="b">
        <v>0</v>
      </c>
      <c r="G516" s="84" t="b">
        <v>0</v>
      </c>
    </row>
    <row r="517" spans="1:7" ht="15">
      <c r="A517" s="84" t="s">
        <v>5320</v>
      </c>
      <c r="B517" s="84">
        <v>2</v>
      </c>
      <c r="C517" s="122">
        <v>0.0008297580519612937</v>
      </c>
      <c r="D517" s="84" t="s">
        <v>5571</v>
      </c>
      <c r="E517" s="84" t="b">
        <v>0</v>
      </c>
      <c r="F517" s="84" t="b">
        <v>0</v>
      </c>
      <c r="G517" s="84" t="b">
        <v>0</v>
      </c>
    </row>
    <row r="518" spans="1:7" ht="15">
      <c r="A518" s="84" t="s">
        <v>5321</v>
      </c>
      <c r="B518" s="84">
        <v>2</v>
      </c>
      <c r="C518" s="122">
        <v>0.0007322742450752894</v>
      </c>
      <c r="D518" s="84" t="s">
        <v>5571</v>
      </c>
      <c r="E518" s="84" t="b">
        <v>0</v>
      </c>
      <c r="F518" s="84" t="b">
        <v>0</v>
      </c>
      <c r="G518" s="84" t="b">
        <v>0</v>
      </c>
    </row>
    <row r="519" spans="1:7" ht="15">
      <c r="A519" s="84" t="s">
        <v>5322</v>
      </c>
      <c r="B519" s="84">
        <v>2</v>
      </c>
      <c r="C519" s="122">
        <v>0.0007322742450752894</v>
      </c>
      <c r="D519" s="84" t="s">
        <v>5571</v>
      </c>
      <c r="E519" s="84" t="b">
        <v>0</v>
      </c>
      <c r="F519" s="84" t="b">
        <v>0</v>
      </c>
      <c r="G519" s="84" t="b">
        <v>0</v>
      </c>
    </row>
    <row r="520" spans="1:7" ht="15">
      <c r="A520" s="84" t="s">
        <v>5323</v>
      </c>
      <c r="B520" s="84">
        <v>2</v>
      </c>
      <c r="C520" s="122">
        <v>0.0008297580519612937</v>
      </c>
      <c r="D520" s="84" t="s">
        <v>5571</v>
      </c>
      <c r="E520" s="84" t="b">
        <v>0</v>
      </c>
      <c r="F520" s="84" t="b">
        <v>0</v>
      </c>
      <c r="G520" s="84" t="b">
        <v>0</v>
      </c>
    </row>
    <row r="521" spans="1:7" ht="15">
      <c r="A521" s="84" t="s">
        <v>5324</v>
      </c>
      <c r="B521" s="84">
        <v>2</v>
      </c>
      <c r="C521" s="122">
        <v>0.0007322742450752894</v>
      </c>
      <c r="D521" s="84" t="s">
        <v>5571</v>
      </c>
      <c r="E521" s="84" t="b">
        <v>0</v>
      </c>
      <c r="F521" s="84" t="b">
        <v>0</v>
      </c>
      <c r="G521" s="84" t="b">
        <v>0</v>
      </c>
    </row>
    <row r="522" spans="1:7" ht="15">
      <c r="A522" s="84" t="s">
        <v>5325</v>
      </c>
      <c r="B522" s="84">
        <v>2</v>
      </c>
      <c r="C522" s="122">
        <v>0.0008297580519612937</v>
      </c>
      <c r="D522" s="84" t="s">
        <v>5571</v>
      </c>
      <c r="E522" s="84" t="b">
        <v>0</v>
      </c>
      <c r="F522" s="84" t="b">
        <v>0</v>
      </c>
      <c r="G522" s="84" t="b">
        <v>0</v>
      </c>
    </row>
    <row r="523" spans="1:7" ht="15">
      <c r="A523" s="84" t="s">
        <v>5326</v>
      </c>
      <c r="B523" s="84">
        <v>2</v>
      </c>
      <c r="C523" s="122">
        <v>0.0007322742450752894</v>
      </c>
      <c r="D523" s="84" t="s">
        <v>5571</v>
      </c>
      <c r="E523" s="84" t="b">
        <v>0</v>
      </c>
      <c r="F523" s="84" t="b">
        <v>0</v>
      </c>
      <c r="G523" s="84" t="b">
        <v>0</v>
      </c>
    </row>
    <row r="524" spans="1:7" ht="15">
      <c r="A524" s="84" t="s">
        <v>5327</v>
      </c>
      <c r="B524" s="84">
        <v>2</v>
      </c>
      <c r="C524" s="122">
        <v>0.0007322742450752894</v>
      </c>
      <c r="D524" s="84" t="s">
        <v>5571</v>
      </c>
      <c r="E524" s="84" t="b">
        <v>0</v>
      </c>
      <c r="F524" s="84" t="b">
        <v>0</v>
      </c>
      <c r="G524" s="84" t="b">
        <v>0</v>
      </c>
    </row>
    <row r="525" spans="1:7" ht="15">
      <c r="A525" s="84" t="s">
        <v>534</v>
      </c>
      <c r="B525" s="84">
        <v>2</v>
      </c>
      <c r="C525" s="122">
        <v>0.0007322742450752894</v>
      </c>
      <c r="D525" s="84" t="s">
        <v>5571</v>
      </c>
      <c r="E525" s="84" t="b">
        <v>0</v>
      </c>
      <c r="F525" s="84" t="b">
        <v>0</v>
      </c>
      <c r="G525" s="84" t="b">
        <v>0</v>
      </c>
    </row>
    <row r="526" spans="1:7" ht="15">
      <c r="A526" s="84" t="s">
        <v>5328</v>
      </c>
      <c r="B526" s="84">
        <v>2</v>
      </c>
      <c r="C526" s="122">
        <v>0.0007322742450752894</v>
      </c>
      <c r="D526" s="84" t="s">
        <v>5571</v>
      </c>
      <c r="E526" s="84" t="b">
        <v>0</v>
      </c>
      <c r="F526" s="84" t="b">
        <v>0</v>
      </c>
      <c r="G526" s="84" t="b">
        <v>0</v>
      </c>
    </row>
    <row r="527" spans="1:7" ht="15">
      <c r="A527" s="84" t="s">
        <v>5329</v>
      </c>
      <c r="B527" s="84">
        <v>2</v>
      </c>
      <c r="C527" s="122">
        <v>0.0007322742450752894</v>
      </c>
      <c r="D527" s="84" t="s">
        <v>5571</v>
      </c>
      <c r="E527" s="84" t="b">
        <v>0</v>
      </c>
      <c r="F527" s="84" t="b">
        <v>0</v>
      </c>
      <c r="G527" s="84" t="b">
        <v>0</v>
      </c>
    </row>
    <row r="528" spans="1:7" ht="15">
      <c r="A528" s="84" t="s">
        <v>5330</v>
      </c>
      <c r="B528" s="84">
        <v>2</v>
      </c>
      <c r="C528" s="122">
        <v>0.0007322742450752894</v>
      </c>
      <c r="D528" s="84" t="s">
        <v>5571</v>
      </c>
      <c r="E528" s="84" t="b">
        <v>0</v>
      </c>
      <c r="F528" s="84" t="b">
        <v>0</v>
      </c>
      <c r="G528" s="84" t="b">
        <v>0</v>
      </c>
    </row>
    <row r="529" spans="1:7" ht="15">
      <c r="A529" s="84" t="s">
        <v>5331</v>
      </c>
      <c r="B529" s="84">
        <v>2</v>
      </c>
      <c r="C529" s="122">
        <v>0.0007322742450752894</v>
      </c>
      <c r="D529" s="84" t="s">
        <v>5571</v>
      </c>
      <c r="E529" s="84" t="b">
        <v>0</v>
      </c>
      <c r="F529" s="84" t="b">
        <v>0</v>
      </c>
      <c r="G529" s="84" t="b">
        <v>0</v>
      </c>
    </row>
    <row r="530" spans="1:7" ht="15">
      <c r="A530" s="84" t="s">
        <v>5332</v>
      </c>
      <c r="B530" s="84">
        <v>2</v>
      </c>
      <c r="C530" s="122">
        <v>0.0007322742450752894</v>
      </c>
      <c r="D530" s="84" t="s">
        <v>5571</v>
      </c>
      <c r="E530" s="84" t="b">
        <v>0</v>
      </c>
      <c r="F530" s="84" t="b">
        <v>0</v>
      </c>
      <c r="G530" s="84" t="b">
        <v>0</v>
      </c>
    </row>
    <row r="531" spans="1:7" ht="15">
      <c r="A531" s="84" t="s">
        <v>5333</v>
      </c>
      <c r="B531" s="84">
        <v>2</v>
      </c>
      <c r="C531" s="122">
        <v>0.0007322742450752894</v>
      </c>
      <c r="D531" s="84" t="s">
        <v>5571</v>
      </c>
      <c r="E531" s="84" t="b">
        <v>0</v>
      </c>
      <c r="F531" s="84" t="b">
        <v>0</v>
      </c>
      <c r="G531" s="84" t="b">
        <v>0</v>
      </c>
    </row>
    <row r="532" spans="1:7" ht="15">
      <c r="A532" s="84" t="s">
        <v>5334</v>
      </c>
      <c r="B532" s="84">
        <v>2</v>
      </c>
      <c r="C532" s="122">
        <v>0.0007322742450752894</v>
      </c>
      <c r="D532" s="84" t="s">
        <v>5571</v>
      </c>
      <c r="E532" s="84" t="b">
        <v>1</v>
      </c>
      <c r="F532" s="84" t="b">
        <v>0</v>
      </c>
      <c r="G532" s="84" t="b">
        <v>0</v>
      </c>
    </row>
    <row r="533" spans="1:7" ht="15">
      <c r="A533" s="84" t="s">
        <v>5335</v>
      </c>
      <c r="B533" s="84">
        <v>2</v>
      </c>
      <c r="C533" s="122">
        <v>0.0007322742450752894</v>
      </c>
      <c r="D533" s="84" t="s">
        <v>5571</v>
      </c>
      <c r="E533" s="84" t="b">
        <v>0</v>
      </c>
      <c r="F533" s="84" t="b">
        <v>0</v>
      </c>
      <c r="G533" s="84" t="b">
        <v>0</v>
      </c>
    </row>
    <row r="534" spans="1:7" ht="15">
      <c r="A534" s="84" t="s">
        <v>5336</v>
      </c>
      <c r="B534" s="84">
        <v>2</v>
      </c>
      <c r="C534" s="122">
        <v>0.0007322742450752894</v>
      </c>
      <c r="D534" s="84" t="s">
        <v>5571</v>
      </c>
      <c r="E534" s="84" t="b">
        <v>0</v>
      </c>
      <c r="F534" s="84" t="b">
        <v>0</v>
      </c>
      <c r="G534" s="84" t="b">
        <v>0</v>
      </c>
    </row>
    <row r="535" spans="1:7" ht="15">
      <c r="A535" s="84" t="s">
        <v>5337</v>
      </c>
      <c r="B535" s="84">
        <v>2</v>
      </c>
      <c r="C535" s="122">
        <v>0.0007322742450752894</v>
      </c>
      <c r="D535" s="84" t="s">
        <v>5571</v>
      </c>
      <c r="E535" s="84" t="b">
        <v>0</v>
      </c>
      <c r="F535" s="84" t="b">
        <v>0</v>
      </c>
      <c r="G535" s="84" t="b">
        <v>0</v>
      </c>
    </row>
    <row r="536" spans="1:7" ht="15">
      <c r="A536" s="84" t="s">
        <v>5338</v>
      </c>
      <c r="B536" s="84">
        <v>2</v>
      </c>
      <c r="C536" s="122">
        <v>0.0007322742450752894</v>
      </c>
      <c r="D536" s="84" t="s">
        <v>5571</v>
      </c>
      <c r="E536" s="84" t="b">
        <v>0</v>
      </c>
      <c r="F536" s="84" t="b">
        <v>0</v>
      </c>
      <c r="G536" s="84" t="b">
        <v>0</v>
      </c>
    </row>
    <row r="537" spans="1:7" ht="15">
      <c r="A537" s="84" t="s">
        <v>5339</v>
      </c>
      <c r="B537" s="84">
        <v>2</v>
      </c>
      <c r="C537" s="122">
        <v>0.0007322742450752894</v>
      </c>
      <c r="D537" s="84" t="s">
        <v>5571</v>
      </c>
      <c r="E537" s="84" t="b">
        <v>0</v>
      </c>
      <c r="F537" s="84" t="b">
        <v>0</v>
      </c>
      <c r="G537" s="84" t="b">
        <v>0</v>
      </c>
    </row>
    <row r="538" spans="1:7" ht="15">
      <c r="A538" s="84" t="s">
        <v>5340</v>
      </c>
      <c r="B538" s="84">
        <v>2</v>
      </c>
      <c r="C538" s="122">
        <v>0.0007322742450752894</v>
      </c>
      <c r="D538" s="84" t="s">
        <v>5571</v>
      </c>
      <c r="E538" s="84" t="b">
        <v>0</v>
      </c>
      <c r="F538" s="84" t="b">
        <v>0</v>
      </c>
      <c r="G538" s="84" t="b">
        <v>0</v>
      </c>
    </row>
    <row r="539" spans="1:7" ht="15">
      <c r="A539" s="84" t="s">
        <v>5341</v>
      </c>
      <c r="B539" s="84">
        <v>2</v>
      </c>
      <c r="C539" s="122">
        <v>0.0007322742450752894</v>
      </c>
      <c r="D539" s="84" t="s">
        <v>5571</v>
      </c>
      <c r="E539" s="84" t="b">
        <v>0</v>
      </c>
      <c r="F539" s="84" t="b">
        <v>0</v>
      </c>
      <c r="G539" s="84" t="b">
        <v>0</v>
      </c>
    </row>
    <row r="540" spans="1:7" ht="15">
      <c r="A540" s="84" t="s">
        <v>5342</v>
      </c>
      <c r="B540" s="84">
        <v>2</v>
      </c>
      <c r="C540" s="122">
        <v>0.0007322742450752894</v>
      </c>
      <c r="D540" s="84" t="s">
        <v>5571</v>
      </c>
      <c r="E540" s="84" t="b">
        <v>0</v>
      </c>
      <c r="F540" s="84" t="b">
        <v>1</v>
      </c>
      <c r="G540" s="84" t="b">
        <v>0</v>
      </c>
    </row>
    <row r="541" spans="1:7" ht="15">
      <c r="A541" s="84" t="s">
        <v>5343</v>
      </c>
      <c r="B541" s="84">
        <v>2</v>
      </c>
      <c r="C541" s="122">
        <v>0.0007322742450752894</v>
      </c>
      <c r="D541" s="84" t="s">
        <v>5571</v>
      </c>
      <c r="E541" s="84" t="b">
        <v>0</v>
      </c>
      <c r="F541" s="84" t="b">
        <v>0</v>
      </c>
      <c r="G541" s="84" t="b">
        <v>0</v>
      </c>
    </row>
    <row r="542" spans="1:7" ht="15">
      <c r="A542" s="84" t="s">
        <v>5344</v>
      </c>
      <c r="B542" s="84">
        <v>2</v>
      </c>
      <c r="C542" s="122">
        <v>0.0007322742450752894</v>
      </c>
      <c r="D542" s="84" t="s">
        <v>5571</v>
      </c>
      <c r="E542" s="84" t="b">
        <v>0</v>
      </c>
      <c r="F542" s="84" t="b">
        <v>0</v>
      </c>
      <c r="G542" s="84" t="b">
        <v>0</v>
      </c>
    </row>
    <row r="543" spans="1:7" ht="15">
      <c r="A543" s="84" t="s">
        <v>5345</v>
      </c>
      <c r="B543" s="84">
        <v>2</v>
      </c>
      <c r="C543" s="122">
        <v>0.0007322742450752894</v>
      </c>
      <c r="D543" s="84" t="s">
        <v>5571</v>
      </c>
      <c r="E543" s="84" t="b">
        <v>0</v>
      </c>
      <c r="F543" s="84" t="b">
        <v>0</v>
      </c>
      <c r="G543" s="84" t="b">
        <v>0</v>
      </c>
    </row>
    <row r="544" spans="1:7" ht="15">
      <c r="A544" s="84" t="s">
        <v>5346</v>
      </c>
      <c r="B544" s="84">
        <v>2</v>
      </c>
      <c r="C544" s="122">
        <v>0.0007322742450752894</v>
      </c>
      <c r="D544" s="84" t="s">
        <v>5571</v>
      </c>
      <c r="E544" s="84" t="b">
        <v>0</v>
      </c>
      <c r="F544" s="84" t="b">
        <v>0</v>
      </c>
      <c r="G544" s="84" t="b">
        <v>0</v>
      </c>
    </row>
    <row r="545" spans="1:7" ht="15">
      <c r="A545" s="84" t="s">
        <v>529</v>
      </c>
      <c r="B545" s="84">
        <v>2</v>
      </c>
      <c r="C545" s="122">
        <v>0.0007322742450752894</v>
      </c>
      <c r="D545" s="84" t="s">
        <v>5571</v>
      </c>
      <c r="E545" s="84" t="b">
        <v>0</v>
      </c>
      <c r="F545" s="84" t="b">
        <v>0</v>
      </c>
      <c r="G545" s="84" t="b">
        <v>0</v>
      </c>
    </row>
    <row r="546" spans="1:7" ht="15">
      <c r="A546" s="84" t="s">
        <v>405</v>
      </c>
      <c r="B546" s="84">
        <v>2</v>
      </c>
      <c r="C546" s="122">
        <v>0.0007322742450752894</v>
      </c>
      <c r="D546" s="84" t="s">
        <v>5571</v>
      </c>
      <c r="E546" s="84" t="b">
        <v>0</v>
      </c>
      <c r="F546" s="84" t="b">
        <v>0</v>
      </c>
      <c r="G546" s="84" t="b">
        <v>0</v>
      </c>
    </row>
    <row r="547" spans="1:7" ht="15">
      <c r="A547" s="84" t="s">
        <v>528</v>
      </c>
      <c r="B547" s="84">
        <v>2</v>
      </c>
      <c r="C547" s="122">
        <v>0.0007322742450752894</v>
      </c>
      <c r="D547" s="84" t="s">
        <v>5571</v>
      </c>
      <c r="E547" s="84" t="b">
        <v>0</v>
      </c>
      <c r="F547" s="84" t="b">
        <v>0</v>
      </c>
      <c r="G547" s="84" t="b">
        <v>0</v>
      </c>
    </row>
    <row r="548" spans="1:7" ht="15">
      <c r="A548" s="84" t="s">
        <v>527</v>
      </c>
      <c r="B548" s="84">
        <v>2</v>
      </c>
      <c r="C548" s="122">
        <v>0.0007322742450752894</v>
      </c>
      <c r="D548" s="84" t="s">
        <v>5571</v>
      </c>
      <c r="E548" s="84" t="b">
        <v>0</v>
      </c>
      <c r="F548" s="84" t="b">
        <v>0</v>
      </c>
      <c r="G548" s="84" t="b">
        <v>0</v>
      </c>
    </row>
    <row r="549" spans="1:7" ht="15">
      <c r="A549" s="84" t="s">
        <v>526</v>
      </c>
      <c r="B549" s="84">
        <v>2</v>
      </c>
      <c r="C549" s="122">
        <v>0.0007322742450752894</v>
      </c>
      <c r="D549" s="84" t="s">
        <v>5571</v>
      </c>
      <c r="E549" s="84" t="b">
        <v>0</v>
      </c>
      <c r="F549" s="84" t="b">
        <v>0</v>
      </c>
      <c r="G549" s="84" t="b">
        <v>0</v>
      </c>
    </row>
    <row r="550" spans="1:7" ht="15">
      <c r="A550" s="84" t="s">
        <v>5347</v>
      </c>
      <c r="B550" s="84">
        <v>2</v>
      </c>
      <c r="C550" s="122">
        <v>0.0007322742450752894</v>
      </c>
      <c r="D550" s="84" t="s">
        <v>5571</v>
      </c>
      <c r="E550" s="84" t="b">
        <v>0</v>
      </c>
      <c r="F550" s="84" t="b">
        <v>0</v>
      </c>
      <c r="G550" s="84" t="b">
        <v>0</v>
      </c>
    </row>
    <row r="551" spans="1:7" ht="15">
      <c r="A551" s="84" t="s">
        <v>5348</v>
      </c>
      <c r="B551" s="84">
        <v>2</v>
      </c>
      <c r="C551" s="122">
        <v>0.0007322742450752894</v>
      </c>
      <c r="D551" s="84" t="s">
        <v>5571</v>
      </c>
      <c r="E551" s="84" t="b">
        <v>0</v>
      </c>
      <c r="F551" s="84" t="b">
        <v>0</v>
      </c>
      <c r="G551" s="84" t="b">
        <v>0</v>
      </c>
    </row>
    <row r="552" spans="1:7" ht="15">
      <c r="A552" s="84" t="s">
        <v>5349</v>
      </c>
      <c r="B552" s="84">
        <v>2</v>
      </c>
      <c r="C552" s="122">
        <v>0.0007322742450752894</v>
      </c>
      <c r="D552" s="84" t="s">
        <v>5571</v>
      </c>
      <c r="E552" s="84" t="b">
        <v>0</v>
      </c>
      <c r="F552" s="84" t="b">
        <v>0</v>
      </c>
      <c r="G552" s="84" t="b">
        <v>0</v>
      </c>
    </row>
    <row r="553" spans="1:7" ht="15">
      <c r="A553" s="84" t="s">
        <v>5350</v>
      </c>
      <c r="B553" s="84">
        <v>2</v>
      </c>
      <c r="C553" s="122">
        <v>0.0007322742450752894</v>
      </c>
      <c r="D553" s="84" t="s">
        <v>5571</v>
      </c>
      <c r="E553" s="84" t="b">
        <v>0</v>
      </c>
      <c r="F553" s="84" t="b">
        <v>0</v>
      </c>
      <c r="G553" s="84" t="b">
        <v>0</v>
      </c>
    </row>
    <row r="554" spans="1:7" ht="15">
      <c r="A554" s="84" t="s">
        <v>5351</v>
      </c>
      <c r="B554" s="84">
        <v>2</v>
      </c>
      <c r="C554" s="122">
        <v>0.0007322742450752894</v>
      </c>
      <c r="D554" s="84" t="s">
        <v>5571</v>
      </c>
      <c r="E554" s="84" t="b">
        <v>1</v>
      </c>
      <c r="F554" s="84" t="b">
        <v>0</v>
      </c>
      <c r="G554" s="84" t="b">
        <v>0</v>
      </c>
    </row>
    <row r="555" spans="1:7" ht="15">
      <c r="A555" s="84" t="s">
        <v>5352</v>
      </c>
      <c r="B555" s="84">
        <v>2</v>
      </c>
      <c r="C555" s="122">
        <v>0.0007322742450752894</v>
      </c>
      <c r="D555" s="84" t="s">
        <v>5571</v>
      </c>
      <c r="E555" s="84" t="b">
        <v>0</v>
      </c>
      <c r="F555" s="84" t="b">
        <v>0</v>
      </c>
      <c r="G555" s="84" t="b">
        <v>0</v>
      </c>
    </row>
    <row r="556" spans="1:7" ht="15">
      <c r="A556" s="84" t="s">
        <v>5353</v>
      </c>
      <c r="B556" s="84">
        <v>2</v>
      </c>
      <c r="C556" s="122">
        <v>0.0007322742450752894</v>
      </c>
      <c r="D556" s="84" t="s">
        <v>5571</v>
      </c>
      <c r="E556" s="84" t="b">
        <v>0</v>
      </c>
      <c r="F556" s="84" t="b">
        <v>0</v>
      </c>
      <c r="G556" s="84" t="b">
        <v>0</v>
      </c>
    </row>
    <row r="557" spans="1:7" ht="15">
      <c r="A557" s="84" t="s">
        <v>455</v>
      </c>
      <c r="B557" s="84">
        <v>2</v>
      </c>
      <c r="C557" s="122">
        <v>0.0007322742450752894</v>
      </c>
      <c r="D557" s="84" t="s">
        <v>5571</v>
      </c>
      <c r="E557" s="84" t="b">
        <v>0</v>
      </c>
      <c r="F557" s="84" t="b">
        <v>0</v>
      </c>
      <c r="G557" s="84" t="b">
        <v>0</v>
      </c>
    </row>
    <row r="558" spans="1:7" ht="15">
      <c r="A558" s="84" t="s">
        <v>5354</v>
      </c>
      <c r="B558" s="84">
        <v>2</v>
      </c>
      <c r="C558" s="122">
        <v>0.0007322742450752894</v>
      </c>
      <c r="D558" s="84" t="s">
        <v>5571</v>
      </c>
      <c r="E558" s="84" t="b">
        <v>0</v>
      </c>
      <c r="F558" s="84" t="b">
        <v>0</v>
      </c>
      <c r="G558" s="84" t="b">
        <v>0</v>
      </c>
    </row>
    <row r="559" spans="1:7" ht="15">
      <c r="A559" s="84" t="s">
        <v>5355</v>
      </c>
      <c r="B559" s="84">
        <v>2</v>
      </c>
      <c r="C559" s="122">
        <v>0.0007322742450752894</v>
      </c>
      <c r="D559" s="84" t="s">
        <v>5571</v>
      </c>
      <c r="E559" s="84" t="b">
        <v>0</v>
      </c>
      <c r="F559" s="84" t="b">
        <v>0</v>
      </c>
      <c r="G559" s="84" t="b">
        <v>0</v>
      </c>
    </row>
    <row r="560" spans="1:7" ht="15">
      <c r="A560" s="84" t="s">
        <v>5356</v>
      </c>
      <c r="B560" s="84">
        <v>2</v>
      </c>
      <c r="C560" s="122">
        <v>0.0007322742450752894</v>
      </c>
      <c r="D560" s="84" t="s">
        <v>5571</v>
      </c>
      <c r="E560" s="84" t="b">
        <v>0</v>
      </c>
      <c r="F560" s="84" t="b">
        <v>0</v>
      </c>
      <c r="G560" s="84" t="b">
        <v>0</v>
      </c>
    </row>
    <row r="561" spans="1:7" ht="15">
      <c r="A561" s="84" t="s">
        <v>5357</v>
      </c>
      <c r="B561" s="84">
        <v>2</v>
      </c>
      <c r="C561" s="122">
        <v>0.0007322742450752894</v>
      </c>
      <c r="D561" s="84" t="s">
        <v>5571</v>
      </c>
      <c r="E561" s="84" t="b">
        <v>0</v>
      </c>
      <c r="F561" s="84" t="b">
        <v>0</v>
      </c>
      <c r="G561" s="84" t="b">
        <v>0</v>
      </c>
    </row>
    <row r="562" spans="1:7" ht="15">
      <c r="A562" s="84" t="s">
        <v>5358</v>
      </c>
      <c r="B562" s="84">
        <v>2</v>
      </c>
      <c r="C562" s="122">
        <v>0.0007322742450752894</v>
      </c>
      <c r="D562" s="84" t="s">
        <v>5571</v>
      </c>
      <c r="E562" s="84" t="b">
        <v>0</v>
      </c>
      <c r="F562" s="84" t="b">
        <v>0</v>
      </c>
      <c r="G562" s="84" t="b">
        <v>0</v>
      </c>
    </row>
    <row r="563" spans="1:7" ht="15">
      <c r="A563" s="84" t="s">
        <v>5359</v>
      </c>
      <c r="B563" s="84">
        <v>2</v>
      </c>
      <c r="C563" s="122">
        <v>0.0007322742450752894</v>
      </c>
      <c r="D563" s="84" t="s">
        <v>5571</v>
      </c>
      <c r="E563" s="84" t="b">
        <v>0</v>
      </c>
      <c r="F563" s="84" t="b">
        <v>1</v>
      </c>
      <c r="G563" s="84" t="b">
        <v>0</v>
      </c>
    </row>
    <row r="564" spans="1:7" ht="15">
      <c r="A564" s="84" t="s">
        <v>5360</v>
      </c>
      <c r="B564" s="84">
        <v>2</v>
      </c>
      <c r="C564" s="122">
        <v>0.0007322742450752894</v>
      </c>
      <c r="D564" s="84" t="s">
        <v>5571</v>
      </c>
      <c r="E564" s="84" t="b">
        <v>0</v>
      </c>
      <c r="F564" s="84" t="b">
        <v>0</v>
      </c>
      <c r="G564" s="84" t="b">
        <v>0</v>
      </c>
    </row>
    <row r="565" spans="1:7" ht="15">
      <c r="A565" s="84" t="s">
        <v>5361</v>
      </c>
      <c r="B565" s="84">
        <v>2</v>
      </c>
      <c r="C565" s="122">
        <v>0.0007322742450752894</v>
      </c>
      <c r="D565" s="84" t="s">
        <v>5571</v>
      </c>
      <c r="E565" s="84" t="b">
        <v>0</v>
      </c>
      <c r="F565" s="84" t="b">
        <v>0</v>
      </c>
      <c r="G565" s="84" t="b">
        <v>0</v>
      </c>
    </row>
    <row r="566" spans="1:7" ht="15">
      <c r="A566" s="84" t="s">
        <v>5362</v>
      </c>
      <c r="B566" s="84">
        <v>2</v>
      </c>
      <c r="C566" s="122">
        <v>0.0007322742450752894</v>
      </c>
      <c r="D566" s="84" t="s">
        <v>5571</v>
      </c>
      <c r="E566" s="84" t="b">
        <v>0</v>
      </c>
      <c r="F566" s="84" t="b">
        <v>0</v>
      </c>
      <c r="G566" s="84" t="b">
        <v>0</v>
      </c>
    </row>
    <row r="567" spans="1:7" ht="15">
      <c r="A567" s="84" t="s">
        <v>5363</v>
      </c>
      <c r="B567" s="84">
        <v>2</v>
      </c>
      <c r="C567" s="122">
        <v>0.0007322742450752894</v>
      </c>
      <c r="D567" s="84" t="s">
        <v>5571</v>
      </c>
      <c r="E567" s="84" t="b">
        <v>0</v>
      </c>
      <c r="F567" s="84" t="b">
        <v>0</v>
      </c>
      <c r="G567" s="84" t="b">
        <v>0</v>
      </c>
    </row>
    <row r="568" spans="1:7" ht="15">
      <c r="A568" s="84" t="s">
        <v>5364</v>
      </c>
      <c r="B568" s="84">
        <v>2</v>
      </c>
      <c r="C568" s="122">
        <v>0.0007322742450752894</v>
      </c>
      <c r="D568" s="84" t="s">
        <v>5571</v>
      </c>
      <c r="E568" s="84" t="b">
        <v>0</v>
      </c>
      <c r="F568" s="84" t="b">
        <v>0</v>
      </c>
      <c r="G568" s="84" t="b">
        <v>0</v>
      </c>
    </row>
    <row r="569" spans="1:7" ht="15">
      <c r="A569" s="84" t="s">
        <v>5365</v>
      </c>
      <c r="B569" s="84">
        <v>2</v>
      </c>
      <c r="C569" s="122">
        <v>0.0007322742450752894</v>
      </c>
      <c r="D569" s="84" t="s">
        <v>5571</v>
      </c>
      <c r="E569" s="84" t="b">
        <v>0</v>
      </c>
      <c r="F569" s="84" t="b">
        <v>0</v>
      </c>
      <c r="G569" s="84" t="b">
        <v>0</v>
      </c>
    </row>
    <row r="570" spans="1:7" ht="15">
      <c r="A570" s="84" t="s">
        <v>4234</v>
      </c>
      <c r="B570" s="84">
        <v>2</v>
      </c>
      <c r="C570" s="122">
        <v>0.0007322742450752894</v>
      </c>
      <c r="D570" s="84" t="s">
        <v>5571</v>
      </c>
      <c r="E570" s="84" t="b">
        <v>0</v>
      </c>
      <c r="F570" s="84" t="b">
        <v>0</v>
      </c>
      <c r="G570" s="84" t="b">
        <v>0</v>
      </c>
    </row>
    <row r="571" spans="1:7" ht="15">
      <c r="A571" s="84" t="s">
        <v>5366</v>
      </c>
      <c r="B571" s="84">
        <v>2</v>
      </c>
      <c r="C571" s="122">
        <v>0.0008297580519612937</v>
      </c>
      <c r="D571" s="84" t="s">
        <v>5571</v>
      </c>
      <c r="E571" s="84" t="b">
        <v>0</v>
      </c>
      <c r="F571" s="84" t="b">
        <v>0</v>
      </c>
      <c r="G571" s="84" t="b">
        <v>0</v>
      </c>
    </row>
    <row r="572" spans="1:7" ht="15">
      <c r="A572" s="84" t="s">
        <v>5367</v>
      </c>
      <c r="B572" s="84">
        <v>2</v>
      </c>
      <c r="C572" s="122">
        <v>0.0008297580519612937</v>
      </c>
      <c r="D572" s="84" t="s">
        <v>5571</v>
      </c>
      <c r="E572" s="84" t="b">
        <v>0</v>
      </c>
      <c r="F572" s="84" t="b">
        <v>0</v>
      </c>
      <c r="G572" s="84" t="b">
        <v>0</v>
      </c>
    </row>
    <row r="573" spans="1:7" ht="15">
      <c r="A573" s="84" t="s">
        <v>5368</v>
      </c>
      <c r="B573" s="84">
        <v>2</v>
      </c>
      <c r="C573" s="122">
        <v>0.0008297580519612937</v>
      </c>
      <c r="D573" s="84" t="s">
        <v>5571</v>
      </c>
      <c r="E573" s="84" t="b">
        <v>0</v>
      </c>
      <c r="F573" s="84" t="b">
        <v>0</v>
      </c>
      <c r="G573" s="84" t="b">
        <v>0</v>
      </c>
    </row>
    <row r="574" spans="1:7" ht="15">
      <c r="A574" s="84" t="s">
        <v>5369</v>
      </c>
      <c r="B574" s="84">
        <v>2</v>
      </c>
      <c r="C574" s="122">
        <v>0.0007322742450752894</v>
      </c>
      <c r="D574" s="84" t="s">
        <v>5571</v>
      </c>
      <c r="E574" s="84" t="b">
        <v>0</v>
      </c>
      <c r="F574" s="84" t="b">
        <v>0</v>
      </c>
      <c r="G574" s="84" t="b">
        <v>0</v>
      </c>
    </row>
    <row r="575" spans="1:7" ht="15">
      <c r="A575" s="84" t="s">
        <v>5370</v>
      </c>
      <c r="B575" s="84">
        <v>2</v>
      </c>
      <c r="C575" s="122">
        <v>0.0007322742450752894</v>
      </c>
      <c r="D575" s="84" t="s">
        <v>5571</v>
      </c>
      <c r="E575" s="84" t="b">
        <v>1</v>
      </c>
      <c r="F575" s="84" t="b">
        <v>0</v>
      </c>
      <c r="G575" s="84" t="b">
        <v>0</v>
      </c>
    </row>
    <row r="576" spans="1:7" ht="15">
      <c r="A576" s="84" t="s">
        <v>5371</v>
      </c>
      <c r="B576" s="84">
        <v>2</v>
      </c>
      <c r="C576" s="122">
        <v>0.0007322742450752894</v>
      </c>
      <c r="D576" s="84" t="s">
        <v>5571</v>
      </c>
      <c r="E576" s="84" t="b">
        <v>0</v>
      </c>
      <c r="F576" s="84" t="b">
        <v>0</v>
      </c>
      <c r="G576" s="84" t="b">
        <v>0</v>
      </c>
    </row>
    <row r="577" spans="1:7" ht="15">
      <c r="A577" s="84" t="s">
        <v>5372</v>
      </c>
      <c r="B577" s="84">
        <v>2</v>
      </c>
      <c r="C577" s="122">
        <v>0.0007322742450752894</v>
      </c>
      <c r="D577" s="84" t="s">
        <v>5571</v>
      </c>
      <c r="E577" s="84" t="b">
        <v>0</v>
      </c>
      <c r="F577" s="84" t="b">
        <v>0</v>
      </c>
      <c r="G577" s="84" t="b">
        <v>0</v>
      </c>
    </row>
    <row r="578" spans="1:7" ht="15">
      <c r="A578" s="84" t="s">
        <v>5373</v>
      </c>
      <c r="B578" s="84">
        <v>2</v>
      </c>
      <c r="C578" s="122">
        <v>0.0007322742450752894</v>
      </c>
      <c r="D578" s="84" t="s">
        <v>5571</v>
      </c>
      <c r="E578" s="84" t="b">
        <v>0</v>
      </c>
      <c r="F578" s="84" t="b">
        <v>1</v>
      </c>
      <c r="G578" s="84" t="b">
        <v>0</v>
      </c>
    </row>
    <row r="579" spans="1:7" ht="15">
      <c r="A579" s="84" t="s">
        <v>5374</v>
      </c>
      <c r="B579" s="84">
        <v>2</v>
      </c>
      <c r="C579" s="122">
        <v>0.0007322742450752894</v>
      </c>
      <c r="D579" s="84" t="s">
        <v>5571</v>
      </c>
      <c r="E579" s="84" t="b">
        <v>0</v>
      </c>
      <c r="F579" s="84" t="b">
        <v>0</v>
      </c>
      <c r="G579" s="84" t="b">
        <v>0</v>
      </c>
    </row>
    <row r="580" spans="1:7" ht="15">
      <c r="A580" s="84" t="s">
        <v>5375</v>
      </c>
      <c r="B580" s="84">
        <v>2</v>
      </c>
      <c r="C580" s="122">
        <v>0.0007322742450752894</v>
      </c>
      <c r="D580" s="84" t="s">
        <v>5571</v>
      </c>
      <c r="E580" s="84" t="b">
        <v>0</v>
      </c>
      <c r="F580" s="84" t="b">
        <v>0</v>
      </c>
      <c r="G580" s="84" t="b">
        <v>0</v>
      </c>
    </row>
    <row r="581" spans="1:7" ht="15">
      <c r="A581" s="84" t="s">
        <v>5376</v>
      </c>
      <c r="B581" s="84">
        <v>2</v>
      </c>
      <c r="C581" s="122">
        <v>0.0007322742450752894</v>
      </c>
      <c r="D581" s="84" t="s">
        <v>5571</v>
      </c>
      <c r="E581" s="84" t="b">
        <v>0</v>
      </c>
      <c r="F581" s="84" t="b">
        <v>0</v>
      </c>
      <c r="G581" s="84" t="b">
        <v>0</v>
      </c>
    </row>
    <row r="582" spans="1:7" ht="15">
      <c r="A582" s="84" t="s">
        <v>5377</v>
      </c>
      <c r="B582" s="84">
        <v>2</v>
      </c>
      <c r="C582" s="122">
        <v>0.0007322742450752894</v>
      </c>
      <c r="D582" s="84" t="s">
        <v>5571</v>
      </c>
      <c r="E582" s="84" t="b">
        <v>0</v>
      </c>
      <c r="F582" s="84" t="b">
        <v>0</v>
      </c>
      <c r="G582" s="84" t="b">
        <v>0</v>
      </c>
    </row>
    <row r="583" spans="1:7" ht="15">
      <c r="A583" s="84" t="s">
        <v>5378</v>
      </c>
      <c r="B583" s="84">
        <v>2</v>
      </c>
      <c r="C583" s="122">
        <v>0.0007322742450752894</v>
      </c>
      <c r="D583" s="84" t="s">
        <v>5571</v>
      </c>
      <c r="E583" s="84" t="b">
        <v>0</v>
      </c>
      <c r="F583" s="84" t="b">
        <v>0</v>
      </c>
      <c r="G583" s="84" t="b">
        <v>0</v>
      </c>
    </row>
    <row r="584" spans="1:7" ht="15">
      <c r="A584" s="84" t="s">
        <v>5379</v>
      </c>
      <c r="B584" s="84">
        <v>2</v>
      </c>
      <c r="C584" s="122">
        <v>0.0007322742450752894</v>
      </c>
      <c r="D584" s="84" t="s">
        <v>5571</v>
      </c>
      <c r="E584" s="84" t="b">
        <v>0</v>
      </c>
      <c r="F584" s="84" t="b">
        <v>0</v>
      </c>
      <c r="G584" s="84" t="b">
        <v>0</v>
      </c>
    </row>
    <row r="585" spans="1:7" ht="15">
      <c r="A585" s="84" t="s">
        <v>5380</v>
      </c>
      <c r="B585" s="84">
        <v>2</v>
      </c>
      <c r="C585" s="122">
        <v>0.0007322742450752894</v>
      </c>
      <c r="D585" s="84" t="s">
        <v>5571</v>
      </c>
      <c r="E585" s="84" t="b">
        <v>0</v>
      </c>
      <c r="F585" s="84" t="b">
        <v>0</v>
      </c>
      <c r="G585" s="84" t="b">
        <v>0</v>
      </c>
    </row>
    <row r="586" spans="1:7" ht="15">
      <c r="A586" s="84" t="s">
        <v>5381</v>
      </c>
      <c r="B586" s="84">
        <v>2</v>
      </c>
      <c r="C586" s="122">
        <v>0.0007322742450752894</v>
      </c>
      <c r="D586" s="84" t="s">
        <v>5571</v>
      </c>
      <c r="E586" s="84" t="b">
        <v>0</v>
      </c>
      <c r="F586" s="84" t="b">
        <v>0</v>
      </c>
      <c r="G586" s="84" t="b">
        <v>0</v>
      </c>
    </row>
    <row r="587" spans="1:7" ht="15">
      <c r="A587" s="84" t="s">
        <v>5382</v>
      </c>
      <c r="B587" s="84">
        <v>2</v>
      </c>
      <c r="C587" s="122">
        <v>0.0007322742450752894</v>
      </c>
      <c r="D587" s="84" t="s">
        <v>5571</v>
      </c>
      <c r="E587" s="84" t="b">
        <v>0</v>
      </c>
      <c r="F587" s="84" t="b">
        <v>0</v>
      </c>
      <c r="G587" s="84" t="b">
        <v>0</v>
      </c>
    </row>
    <row r="588" spans="1:7" ht="15">
      <c r="A588" s="84" t="s">
        <v>5383</v>
      </c>
      <c r="B588" s="84">
        <v>2</v>
      </c>
      <c r="C588" s="122">
        <v>0.0007322742450752894</v>
      </c>
      <c r="D588" s="84" t="s">
        <v>5571</v>
      </c>
      <c r="E588" s="84" t="b">
        <v>0</v>
      </c>
      <c r="F588" s="84" t="b">
        <v>0</v>
      </c>
      <c r="G588" s="84" t="b">
        <v>0</v>
      </c>
    </row>
    <row r="589" spans="1:7" ht="15">
      <c r="A589" s="84" t="s">
        <v>5384</v>
      </c>
      <c r="B589" s="84">
        <v>2</v>
      </c>
      <c r="C589" s="122">
        <v>0.0007322742450752894</v>
      </c>
      <c r="D589" s="84" t="s">
        <v>5571</v>
      </c>
      <c r="E589" s="84" t="b">
        <v>0</v>
      </c>
      <c r="F589" s="84" t="b">
        <v>0</v>
      </c>
      <c r="G589" s="84" t="b">
        <v>0</v>
      </c>
    </row>
    <row r="590" spans="1:7" ht="15">
      <c r="A590" s="84" t="s">
        <v>5385</v>
      </c>
      <c r="B590" s="84">
        <v>2</v>
      </c>
      <c r="C590" s="122">
        <v>0.0007322742450752894</v>
      </c>
      <c r="D590" s="84" t="s">
        <v>5571</v>
      </c>
      <c r="E590" s="84" t="b">
        <v>0</v>
      </c>
      <c r="F590" s="84" t="b">
        <v>0</v>
      </c>
      <c r="G590" s="84" t="b">
        <v>0</v>
      </c>
    </row>
    <row r="591" spans="1:7" ht="15">
      <c r="A591" s="84" t="s">
        <v>5386</v>
      </c>
      <c r="B591" s="84">
        <v>2</v>
      </c>
      <c r="C591" s="122">
        <v>0.0007322742450752894</v>
      </c>
      <c r="D591" s="84" t="s">
        <v>5571</v>
      </c>
      <c r="E591" s="84" t="b">
        <v>0</v>
      </c>
      <c r="F591" s="84" t="b">
        <v>0</v>
      </c>
      <c r="G591" s="84" t="b">
        <v>0</v>
      </c>
    </row>
    <row r="592" spans="1:7" ht="15">
      <c r="A592" s="84" t="s">
        <v>5387</v>
      </c>
      <c r="B592" s="84">
        <v>2</v>
      </c>
      <c r="C592" s="122">
        <v>0.0007322742450752894</v>
      </c>
      <c r="D592" s="84" t="s">
        <v>5571</v>
      </c>
      <c r="E592" s="84" t="b">
        <v>0</v>
      </c>
      <c r="F592" s="84" t="b">
        <v>0</v>
      </c>
      <c r="G592" s="84" t="b">
        <v>0</v>
      </c>
    </row>
    <row r="593" spans="1:7" ht="15">
      <c r="A593" s="84" t="s">
        <v>5388</v>
      </c>
      <c r="B593" s="84">
        <v>2</v>
      </c>
      <c r="C593" s="122">
        <v>0.0007322742450752894</v>
      </c>
      <c r="D593" s="84" t="s">
        <v>5571</v>
      </c>
      <c r="E593" s="84" t="b">
        <v>0</v>
      </c>
      <c r="F593" s="84" t="b">
        <v>0</v>
      </c>
      <c r="G593" s="84" t="b">
        <v>0</v>
      </c>
    </row>
    <row r="594" spans="1:7" ht="15">
      <c r="A594" s="84" t="s">
        <v>5389</v>
      </c>
      <c r="B594" s="84">
        <v>2</v>
      </c>
      <c r="C594" s="122">
        <v>0.0007322742450752894</v>
      </c>
      <c r="D594" s="84" t="s">
        <v>5571</v>
      </c>
      <c r="E594" s="84" t="b">
        <v>0</v>
      </c>
      <c r="F594" s="84" t="b">
        <v>0</v>
      </c>
      <c r="G594" s="84" t="b">
        <v>0</v>
      </c>
    </row>
    <row r="595" spans="1:7" ht="15">
      <c r="A595" s="84" t="s">
        <v>5390</v>
      </c>
      <c r="B595" s="84">
        <v>2</v>
      </c>
      <c r="C595" s="122">
        <v>0.0007322742450752894</v>
      </c>
      <c r="D595" s="84" t="s">
        <v>5571</v>
      </c>
      <c r="E595" s="84" t="b">
        <v>0</v>
      </c>
      <c r="F595" s="84" t="b">
        <v>0</v>
      </c>
      <c r="G595" s="84" t="b">
        <v>0</v>
      </c>
    </row>
    <row r="596" spans="1:7" ht="15">
      <c r="A596" s="84" t="s">
        <v>5391</v>
      </c>
      <c r="B596" s="84">
        <v>2</v>
      </c>
      <c r="C596" s="122">
        <v>0.0007322742450752894</v>
      </c>
      <c r="D596" s="84" t="s">
        <v>5571</v>
      </c>
      <c r="E596" s="84" t="b">
        <v>0</v>
      </c>
      <c r="F596" s="84" t="b">
        <v>0</v>
      </c>
      <c r="G596" s="84" t="b">
        <v>0</v>
      </c>
    </row>
    <row r="597" spans="1:7" ht="15">
      <c r="A597" s="84" t="s">
        <v>5392</v>
      </c>
      <c r="B597" s="84">
        <v>2</v>
      </c>
      <c r="C597" s="122">
        <v>0.0007322742450752894</v>
      </c>
      <c r="D597" s="84" t="s">
        <v>5571</v>
      </c>
      <c r="E597" s="84" t="b">
        <v>0</v>
      </c>
      <c r="F597" s="84" t="b">
        <v>0</v>
      </c>
      <c r="G597" s="84" t="b">
        <v>0</v>
      </c>
    </row>
    <row r="598" spans="1:7" ht="15">
      <c r="A598" s="84" t="s">
        <v>5393</v>
      </c>
      <c r="B598" s="84">
        <v>2</v>
      </c>
      <c r="C598" s="122">
        <v>0.0007322742450752894</v>
      </c>
      <c r="D598" s="84" t="s">
        <v>5571</v>
      </c>
      <c r="E598" s="84" t="b">
        <v>0</v>
      </c>
      <c r="F598" s="84" t="b">
        <v>0</v>
      </c>
      <c r="G598" s="84" t="b">
        <v>0</v>
      </c>
    </row>
    <row r="599" spans="1:7" ht="15">
      <c r="A599" s="84" t="s">
        <v>5394</v>
      </c>
      <c r="B599" s="84">
        <v>2</v>
      </c>
      <c r="C599" s="122">
        <v>0.0007322742450752894</v>
      </c>
      <c r="D599" s="84" t="s">
        <v>5571</v>
      </c>
      <c r="E599" s="84" t="b">
        <v>0</v>
      </c>
      <c r="F599" s="84" t="b">
        <v>0</v>
      </c>
      <c r="G599" s="84" t="b">
        <v>0</v>
      </c>
    </row>
    <row r="600" spans="1:7" ht="15">
      <c r="A600" s="84" t="s">
        <v>5395</v>
      </c>
      <c r="B600" s="84">
        <v>2</v>
      </c>
      <c r="C600" s="122">
        <v>0.0007322742450752894</v>
      </c>
      <c r="D600" s="84" t="s">
        <v>5571</v>
      </c>
      <c r="E600" s="84" t="b">
        <v>0</v>
      </c>
      <c r="F600" s="84" t="b">
        <v>0</v>
      </c>
      <c r="G600" s="84" t="b">
        <v>0</v>
      </c>
    </row>
    <row r="601" spans="1:7" ht="15">
      <c r="A601" s="84" t="s">
        <v>5396</v>
      </c>
      <c r="B601" s="84">
        <v>2</v>
      </c>
      <c r="C601" s="122">
        <v>0.0007322742450752894</v>
      </c>
      <c r="D601" s="84" t="s">
        <v>5571</v>
      </c>
      <c r="E601" s="84" t="b">
        <v>0</v>
      </c>
      <c r="F601" s="84" t="b">
        <v>0</v>
      </c>
      <c r="G601" s="84" t="b">
        <v>0</v>
      </c>
    </row>
    <row r="602" spans="1:7" ht="15">
      <c r="A602" s="84" t="s">
        <v>5397</v>
      </c>
      <c r="B602" s="84">
        <v>2</v>
      </c>
      <c r="C602" s="122">
        <v>0.0007322742450752894</v>
      </c>
      <c r="D602" s="84" t="s">
        <v>5571</v>
      </c>
      <c r="E602" s="84" t="b">
        <v>0</v>
      </c>
      <c r="F602" s="84" t="b">
        <v>0</v>
      </c>
      <c r="G602" s="84" t="b">
        <v>0</v>
      </c>
    </row>
    <row r="603" spans="1:7" ht="15">
      <c r="A603" s="84" t="s">
        <v>5398</v>
      </c>
      <c r="B603" s="84">
        <v>2</v>
      </c>
      <c r="C603" s="122">
        <v>0.0007322742450752894</v>
      </c>
      <c r="D603" s="84" t="s">
        <v>5571</v>
      </c>
      <c r="E603" s="84" t="b">
        <v>0</v>
      </c>
      <c r="F603" s="84" t="b">
        <v>0</v>
      </c>
      <c r="G603" s="84" t="b">
        <v>0</v>
      </c>
    </row>
    <row r="604" spans="1:7" ht="15">
      <c r="A604" s="84" t="s">
        <v>5399</v>
      </c>
      <c r="B604" s="84">
        <v>2</v>
      </c>
      <c r="C604" s="122">
        <v>0.0007322742450752894</v>
      </c>
      <c r="D604" s="84" t="s">
        <v>5571</v>
      </c>
      <c r="E604" s="84" t="b">
        <v>0</v>
      </c>
      <c r="F604" s="84" t="b">
        <v>1</v>
      </c>
      <c r="G604" s="84" t="b">
        <v>0</v>
      </c>
    </row>
    <row r="605" spans="1:7" ht="15">
      <c r="A605" s="84" t="s">
        <v>5400</v>
      </c>
      <c r="B605" s="84">
        <v>2</v>
      </c>
      <c r="C605" s="122">
        <v>0.0007322742450752894</v>
      </c>
      <c r="D605" s="84" t="s">
        <v>5571</v>
      </c>
      <c r="E605" s="84" t="b">
        <v>0</v>
      </c>
      <c r="F605" s="84" t="b">
        <v>0</v>
      </c>
      <c r="G605" s="84" t="b">
        <v>0</v>
      </c>
    </row>
    <row r="606" spans="1:7" ht="15">
      <c r="A606" s="84" t="s">
        <v>5401</v>
      </c>
      <c r="B606" s="84">
        <v>2</v>
      </c>
      <c r="C606" s="122">
        <v>0.0007322742450752894</v>
      </c>
      <c r="D606" s="84" t="s">
        <v>5571</v>
      </c>
      <c r="E606" s="84" t="b">
        <v>0</v>
      </c>
      <c r="F606" s="84" t="b">
        <v>0</v>
      </c>
      <c r="G606" s="84" t="b">
        <v>0</v>
      </c>
    </row>
    <row r="607" spans="1:7" ht="15">
      <c r="A607" s="84" t="s">
        <v>5402</v>
      </c>
      <c r="B607" s="84">
        <v>2</v>
      </c>
      <c r="C607" s="122">
        <v>0.0007322742450752894</v>
      </c>
      <c r="D607" s="84" t="s">
        <v>5571</v>
      </c>
      <c r="E607" s="84" t="b">
        <v>0</v>
      </c>
      <c r="F607" s="84" t="b">
        <v>0</v>
      </c>
      <c r="G607" s="84" t="b">
        <v>0</v>
      </c>
    </row>
    <row r="608" spans="1:7" ht="15">
      <c r="A608" s="84" t="s">
        <v>5403</v>
      </c>
      <c r="B608" s="84">
        <v>2</v>
      </c>
      <c r="C608" s="122">
        <v>0.0007322742450752894</v>
      </c>
      <c r="D608" s="84" t="s">
        <v>5571</v>
      </c>
      <c r="E608" s="84" t="b">
        <v>0</v>
      </c>
      <c r="F608" s="84" t="b">
        <v>0</v>
      </c>
      <c r="G608" s="84" t="b">
        <v>0</v>
      </c>
    </row>
    <row r="609" spans="1:7" ht="15">
      <c r="A609" s="84" t="s">
        <v>5404</v>
      </c>
      <c r="B609" s="84">
        <v>2</v>
      </c>
      <c r="C609" s="122">
        <v>0.0008297580519612937</v>
      </c>
      <c r="D609" s="84" t="s">
        <v>5571</v>
      </c>
      <c r="E609" s="84" t="b">
        <v>0</v>
      </c>
      <c r="F609" s="84" t="b">
        <v>0</v>
      </c>
      <c r="G609" s="84" t="b">
        <v>0</v>
      </c>
    </row>
    <row r="610" spans="1:7" ht="15">
      <c r="A610" s="84" t="s">
        <v>4245</v>
      </c>
      <c r="B610" s="84">
        <v>2</v>
      </c>
      <c r="C610" s="122">
        <v>0.0007322742450752894</v>
      </c>
      <c r="D610" s="84" t="s">
        <v>5571</v>
      </c>
      <c r="E610" s="84" t="b">
        <v>0</v>
      </c>
      <c r="F610" s="84" t="b">
        <v>0</v>
      </c>
      <c r="G610" s="84" t="b">
        <v>0</v>
      </c>
    </row>
    <row r="611" spans="1:7" ht="15">
      <c r="A611" s="84" t="s">
        <v>5405</v>
      </c>
      <c r="B611" s="84">
        <v>2</v>
      </c>
      <c r="C611" s="122">
        <v>0.0007322742450752894</v>
      </c>
      <c r="D611" s="84" t="s">
        <v>5571</v>
      </c>
      <c r="E611" s="84" t="b">
        <v>0</v>
      </c>
      <c r="F611" s="84" t="b">
        <v>0</v>
      </c>
      <c r="G611" s="84" t="b">
        <v>0</v>
      </c>
    </row>
    <row r="612" spans="1:7" ht="15">
      <c r="A612" s="84" t="s">
        <v>5406</v>
      </c>
      <c r="B612" s="84">
        <v>2</v>
      </c>
      <c r="C612" s="122">
        <v>0.0007322742450752894</v>
      </c>
      <c r="D612" s="84" t="s">
        <v>5571</v>
      </c>
      <c r="E612" s="84" t="b">
        <v>0</v>
      </c>
      <c r="F612" s="84" t="b">
        <v>0</v>
      </c>
      <c r="G612" s="84" t="b">
        <v>0</v>
      </c>
    </row>
    <row r="613" spans="1:7" ht="15">
      <c r="A613" s="84" t="s">
        <v>5407</v>
      </c>
      <c r="B613" s="84">
        <v>2</v>
      </c>
      <c r="C613" s="122">
        <v>0.0007322742450752894</v>
      </c>
      <c r="D613" s="84" t="s">
        <v>5571</v>
      </c>
      <c r="E613" s="84" t="b">
        <v>0</v>
      </c>
      <c r="F613" s="84" t="b">
        <v>0</v>
      </c>
      <c r="G613" s="84" t="b">
        <v>0</v>
      </c>
    </row>
    <row r="614" spans="1:7" ht="15">
      <c r="A614" s="84" t="s">
        <v>5408</v>
      </c>
      <c r="B614" s="84">
        <v>2</v>
      </c>
      <c r="C614" s="122">
        <v>0.0007322742450752894</v>
      </c>
      <c r="D614" s="84" t="s">
        <v>5571</v>
      </c>
      <c r="E614" s="84" t="b">
        <v>0</v>
      </c>
      <c r="F614" s="84" t="b">
        <v>0</v>
      </c>
      <c r="G614" s="84" t="b">
        <v>0</v>
      </c>
    </row>
    <row r="615" spans="1:7" ht="15">
      <c r="A615" s="84" t="s">
        <v>5409</v>
      </c>
      <c r="B615" s="84">
        <v>2</v>
      </c>
      <c r="C615" s="122">
        <v>0.0007322742450752894</v>
      </c>
      <c r="D615" s="84" t="s">
        <v>5571</v>
      </c>
      <c r="E615" s="84" t="b">
        <v>0</v>
      </c>
      <c r="F615" s="84" t="b">
        <v>0</v>
      </c>
      <c r="G615" s="84" t="b">
        <v>0</v>
      </c>
    </row>
    <row r="616" spans="1:7" ht="15">
      <c r="A616" s="84" t="s">
        <v>5410</v>
      </c>
      <c r="B616" s="84">
        <v>2</v>
      </c>
      <c r="C616" s="122">
        <v>0.0007322742450752894</v>
      </c>
      <c r="D616" s="84" t="s">
        <v>5571</v>
      </c>
      <c r="E616" s="84" t="b">
        <v>0</v>
      </c>
      <c r="F616" s="84" t="b">
        <v>0</v>
      </c>
      <c r="G616" s="84" t="b">
        <v>0</v>
      </c>
    </row>
    <row r="617" spans="1:7" ht="15">
      <c r="A617" s="84" t="s">
        <v>5411</v>
      </c>
      <c r="B617" s="84">
        <v>2</v>
      </c>
      <c r="C617" s="122">
        <v>0.0007322742450752894</v>
      </c>
      <c r="D617" s="84" t="s">
        <v>5571</v>
      </c>
      <c r="E617" s="84" t="b">
        <v>0</v>
      </c>
      <c r="F617" s="84" t="b">
        <v>0</v>
      </c>
      <c r="G617" s="84" t="b">
        <v>0</v>
      </c>
    </row>
    <row r="618" spans="1:7" ht="15">
      <c r="A618" s="84" t="s">
        <v>5412</v>
      </c>
      <c r="B618" s="84">
        <v>2</v>
      </c>
      <c r="C618" s="122">
        <v>0.0007322742450752894</v>
      </c>
      <c r="D618" s="84" t="s">
        <v>5571</v>
      </c>
      <c r="E618" s="84" t="b">
        <v>0</v>
      </c>
      <c r="F618" s="84" t="b">
        <v>0</v>
      </c>
      <c r="G618" s="84" t="b">
        <v>0</v>
      </c>
    </row>
    <row r="619" spans="1:7" ht="15">
      <c r="A619" s="84" t="s">
        <v>5413</v>
      </c>
      <c r="B619" s="84">
        <v>2</v>
      </c>
      <c r="C619" s="122">
        <v>0.0007322742450752894</v>
      </c>
      <c r="D619" s="84" t="s">
        <v>5571</v>
      </c>
      <c r="E619" s="84" t="b">
        <v>0</v>
      </c>
      <c r="F619" s="84" t="b">
        <v>1</v>
      </c>
      <c r="G619" s="84" t="b">
        <v>0</v>
      </c>
    </row>
    <row r="620" spans="1:7" ht="15">
      <c r="A620" s="84" t="s">
        <v>5414</v>
      </c>
      <c r="B620" s="84">
        <v>2</v>
      </c>
      <c r="C620" s="122">
        <v>0.0007322742450752894</v>
      </c>
      <c r="D620" s="84" t="s">
        <v>5571</v>
      </c>
      <c r="E620" s="84" t="b">
        <v>0</v>
      </c>
      <c r="F620" s="84" t="b">
        <v>0</v>
      </c>
      <c r="G620" s="84" t="b">
        <v>0</v>
      </c>
    </row>
    <row r="621" spans="1:7" ht="15">
      <c r="A621" s="84" t="s">
        <v>5415</v>
      </c>
      <c r="B621" s="84">
        <v>2</v>
      </c>
      <c r="C621" s="122">
        <v>0.0007322742450752894</v>
      </c>
      <c r="D621" s="84" t="s">
        <v>5571</v>
      </c>
      <c r="E621" s="84" t="b">
        <v>0</v>
      </c>
      <c r="F621" s="84" t="b">
        <v>1</v>
      </c>
      <c r="G621" s="84" t="b">
        <v>0</v>
      </c>
    </row>
    <row r="622" spans="1:7" ht="15">
      <c r="A622" s="84" t="s">
        <v>5416</v>
      </c>
      <c r="B622" s="84">
        <v>2</v>
      </c>
      <c r="C622" s="122">
        <v>0.0007322742450752894</v>
      </c>
      <c r="D622" s="84" t="s">
        <v>5571</v>
      </c>
      <c r="E622" s="84" t="b">
        <v>0</v>
      </c>
      <c r="F622" s="84" t="b">
        <v>0</v>
      </c>
      <c r="G622" s="84" t="b">
        <v>0</v>
      </c>
    </row>
    <row r="623" spans="1:7" ht="15">
      <c r="A623" s="84" t="s">
        <v>5417</v>
      </c>
      <c r="B623" s="84">
        <v>2</v>
      </c>
      <c r="C623" s="122">
        <v>0.0007322742450752894</v>
      </c>
      <c r="D623" s="84" t="s">
        <v>5571</v>
      </c>
      <c r="E623" s="84" t="b">
        <v>0</v>
      </c>
      <c r="F623" s="84" t="b">
        <v>0</v>
      </c>
      <c r="G623" s="84" t="b">
        <v>0</v>
      </c>
    </row>
    <row r="624" spans="1:7" ht="15">
      <c r="A624" s="84" t="s">
        <v>5418</v>
      </c>
      <c r="B624" s="84">
        <v>2</v>
      </c>
      <c r="C624" s="122">
        <v>0.0007322742450752894</v>
      </c>
      <c r="D624" s="84" t="s">
        <v>5571</v>
      </c>
      <c r="E624" s="84" t="b">
        <v>0</v>
      </c>
      <c r="F624" s="84" t="b">
        <v>0</v>
      </c>
      <c r="G624" s="84" t="b">
        <v>0</v>
      </c>
    </row>
    <row r="625" spans="1:7" ht="15">
      <c r="A625" s="84" t="s">
        <v>5419</v>
      </c>
      <c r="B625" s="84">
        <v>2</v>
      </c>
      <c r="C625" s="122">
        <v>0.0007322742450752894</v>
      </c>
      <c r="D625" s="84" t="s">
        <v>5571</v>
      </c>
      <c r="E625" s="84" t="b">
        <v>0</v>
      </c>
      <c r="F625" s="84" t="b">
        <v>0</v>
      </c>
      <c r="G625" s="84" t="b">
        <v>0</v>
      </c>
    </row>
    <row r="626" spans="1:7" ht="15">
      <c r="A626" s="84" t="s">
        <v>5420</v>
      </c>
      <c r="B626" s="84">
        <v>2</v>
      </c>
      <c r="C626" s="122">
        <v>0.0007322742450752894</v>
      </c>
      <c r="D626" s="84" t="s">
        <v>5571</v>
      </c>
      <c r="E626" s="84" t="b">
        <v>0</v>
      </c>
      <c r="F626" s="84" t="b">
        <v>0</v>
      </c>
      <c r="G626" s="84" t="b">
        <v>0</v>
      </c>
    </row>
    <row r="627" spans="1:7" ht="15">
      <c r="A627" s="84" t="s">
        <v>5421</v>
      </c>
      <c r="B627" s="84">
        <v>2</v>
      </c>
      <c r="C627" s="122">
        <v>0.0007322742450752894</v>
      </c>
      <c r="D627" s="84" t="s">
        <v>5571</v>
      </c>
      <c r="E627" s="84" t="b">
        <v>0</v>
      </c>
      <c r="F627" s="84" t="b">
        <v>0</v>
      </c>
      <c r="G627" s="84" t="b">
        <v>0</v>
      </c>
    </row>
    <row r="628" spans="1:7" ht="15">
      <c r="A628" s="84" t="s">
        <v>5422</v>
      </c>
      <c r="B628" s="84">
        <v>2</v>
      </c>
      <c r="C628" s="122">
        <v>0.0007322742450752894</v>
      </c>
      <c r="D628" s="84" t="s">
        <v>5571</v>
      </c>
      <c r="E628" s="84" t="b">
        <v>0</v>
      </c>
      <c r="F628" s="84" t="b">
        <v>0</v>
      </c>
      <c r="G628" s="84" t="b">
        <v>0</v>
      </c>
    </row>
    <row r="629" spans="1:7" ht="15">
      <c r="A629" s="84" t="s">
        <v>5423</v>
      </c>
      <c r="B629" s="84">
        <v>2</v>
      </c>
      <c r="C629" s="122">
        <v>0.0007322742450752894</v>
      </c>
      <c r="D629" s="84" t="s">
        <v>5571</v>
      </c>
      <c r="E629" s="84" t="b">
        <v>0</v>
      </c>
      <c r="F629" s="84" t="b">
        <v>0</v>
      </c>
      <c r="G629" s="84" t="b">
        <v>0</v>
      </c>
    </row>
    <row r="630" spans="1:7" ht="15">
      <c r="A630" s="84" t="s">
        <v>5424</v>
      </c>
      <c r="B630" s="84">
        <v>2</v>
      </c>
      <c r="C630" s="122">
        <v>0.0007322742450752894</v>
      </c>
      <c r="D630" s="84" t="s">
        <v>5571</v>
      </c>
      <c r="E630" s="84" t="b">
        <v>0</v>
      </c>
      <c r="F630" s="84" t="b">
        <v>0</v>
      </c>
      <c r="G630" s="84" t="b">
        <v>0</v>
      </c>
    </row>
    <row r="631" spans="1:7" ht="15">
      <c r="A631" s="84" t="s">
        <v>5425</v>
      </c>
      <c r="B631" s="84">
        <v>2</v>
      </c>
      <c r="C631" s="122">
        <v>0.0007322742450752894</v>
      </c>
      <c r="D631" s="84" t="s">
        <v>5571</v>
      </c>
      <c r="E631" s="84" t="b">
        <v>0</v>
      </c>
      <c r="F631" s="84" t="b">
        <v>0</v>
      </c>
      <c r="G631" s="84" t="b">
        <v>0</v>
      </c>
    </row>
    <row r="632" spans="1:7" ht="15">
      <c r="A632" s="84" t="s">
        <v>5426</v>
      </c>
      <c r="B632" s="84">
        <v>2</v>
      </c>
      <c r="C632" s="122">
        <v>0.0008297580519612937</v>
      </c>
      <c r="D632" s="84" t="s">
        <v>5571</v>
      </c>
      <c r="E632" s="84" t="b">
        <v>0</v>
      </c>
      <c r="F632" s="84" t="b">
        <v>0</v>
      </c>
      <c r="G632" s="84" t="b">
        <v>0</v>
      </c>
    </row>
    <row r="633" spans="1:7" ht="15">
      <c r="A633" s="84" t="s">
        <v>4229</v>
      </c>
      <c r="B633" s="84">
        <v>2</v>
      </c>
      <c r="C633" s="122">
        <v>0.0008297580519612937</v>
      </c>
      <c r="D633" s="84" t="s">
        <v>5571</v>
      </c>
      <c r="E633" s="84" t="b">
        <v>0</v>
      </c>
      <c r="F633" s="84" t="b">
        <v>0</v>
      </c>
      <c r="G633" s="84" t="b">
        <v>0</v>
      </c>
    </row>
    <row r="634" spans="1:7" ht="15">
      <c r="A634" s="84" t="s">
        <v>5427</v>
      </c>
      <c r="B634" s="84">
        <v>2</v>
      </c>
      <c r="C634" s="122">
        <v>0.0007322742450752894</v>
      </c>
      <c r="D634" s="84" t="s">
        <v>5571</v>
      </c>
      <c r="E634" s="84" t="b">
        <v>0</v>
      </c>
      <c r="F634" s="84" t="b">
        <v>0</v>
      </c>
      <c r="G634" s="84" t="b">
        <v>0</v>
      </c>
    </row>
    <row r="635" spans="1:7" ht="15">
      <c r="A635" s="84" t="s">
        <v>5428</v>
      </c>
      <c r="B635" s="84">
        <v>2</v>
      </c>
      <c r="C635" s="122">
        <v>0.0007322742450752894</v>
      </c>
      <c r="D635" s="84" t="s">
        <v>5571</v>
      </c>
      <c r="E635" s="84" t="b">
        <v>0</v>
      </c>
      <c r="F635" s="84" t="b">
        <v>0</v>
      </c>
      <c r="G635" s="84" t="b">
        <v>0</v>
      </c>
    </row>
    <row r="636" spans="1:7" ht="15">
      <c r="A636" s="84" t="s">
        <v>5429</v>
      </c>
      <c r="B636" s="84">
        <v>2</v>
      </c>
      <c r="C636" s="122">
        <v>0.0007322742450752894</v>
      </c>
      <c r="D636" s="84" t="s">
        <v>5571</v>
      </c>
      <c r="E636" s="84" t="b">
        <v>0</v>
      </c>
      <c r="F636" s="84" t="b">
        <v>0</v>
      </c>
      <c r="G636" s="84" t="b">
        <v>0</v>
      </c>
    </row>
    <row r="637" spans="1:7" ht="15">
      <c r="A637" s="84" t="s">
        <v>5430</v>
      </c>
      <c r="B637" s="84">
        <v>2</v>
      </c>
      <c r="C637" s="122">
        <v>0.0007322742450752894</v>
      </c>
      <c r="D637" s="84" t="s">
        <v>5571</v>
      </c>
      <c r="E637" s="84" t="b">
        <v>0</v>
      </c>
      <c r="F637" s="84" t="b">
        <v>0</v>
      </c>
      <c r="G637" s="84" t="b">
        <v>0</v>
      </c>
    </row>
    <row r="638" spans="1:7" ht="15">
      <c r="A638" s="84" t="s">
        <v>5431</v>
      </c>
      <c r="B638" s="84">
        <v>2</v>
      </c>
      <c r="C638" s="122">
        <v>0.0007322742450752894</v>
      </c>
      <c r="D638" s="84" t="s">
        <v>5571</v>
      </c>
      <c r="E638" s="84" t="b">
        <v>0</v>
      </c>
      <c r="F638" s="84" t="b">
        <v>0</v>
      </c>
      <c r="G638" s="84" t="b">
        <v>0</v>
      </c>
    </row>
    <row r="639" spans="1:7" ht="15">
      <c r="A639" s="84" t="s">
        <v>5432</v>
      </c>
      <c r="B639" s="84">
        <v>2</v>
      </c>
      <c r="C639" s="122">
        <v>0.0007322742450752894</v>
      </c>
      <c r="D639" s="84" t="s">
        <v>5571</v>
      </c>
      <c r="E639" s="84" t="b">
        <v>1</v>
      </c>
      <c r="F639" s="84" t="b">
        <v>0</v>
      </c>
      <c r="G639" s="84" t="b">
        <v>0</v>
      </c>
    </row>
    <row r="640" spans="1:7" ht="15">
      <c r="A640" s="84" t="s">
        <v>5433</v>
      </c>
      <c r="B640" s="84">
        <v>2</v>
      </c>
      <c r="C640" s="122">
        <v>0.0007322742450752894</v>
      </c>
      <c r="D640" s="84" t="s">
        <v>5571</v>
      </c>
      <c r="E640" s="84" t="b">
        <v>1</v>
      </c>
      <c r="F640" s="84" t="b">
        <v>0</v>
      </c>
      <c r="G640" s="84" t="b">
        <v>0</v>
      </c>
    </row>
    <row r="641" spans="1:7" ht="15">
      <c r="A641" s="84" t="s">
        <v>4253</v>
      </c>
      <c r="B641" s="84">
        <v>2</v>
      </c>
      <c r="C641" s="122">
        <v>0.0007322742450752894</v>
      </c>
      <c r="D641" s="84" t="s">
        <v>5571</v>
      </c>
      <c r="E641" s="84" t="b">
        <v>0</v>
      </c>
      <c r="F641" s="84" t="b">
        <v>0</v>
      </c>
      <c r="G641" s="84" t="b">
        <v>0</v>
      </c>
    </row>
    <row r="642" spans="1:7" ht="15">
      <c r="A642" s="84" t="s">
        <v>4254</v>
      </c>
      <c r="B642" s="84">
        <v>2</v>
      </c>
      <c r="C642" s="122">
        <v>0.0007322742450752894</v>
      </c>
      <c r="D642" s="84" t="s">
        <v>5571</v>
      </c>
      <c r="E642" s="84" t="b">
        <v>0</v>
      </c>
      <c r="F642" s="84" t="b">
        <v>0</v>
      </c>
      <c r="G642" s="84" t="b">
        <v>0</v>
      </c>
    </row>
    <row r="643" spans="1:7" ht="15">
      <c r="A643" s="84" t="s">
        <v>4255</v>
      </c>
      <c r="B643" s="84">
        <v>2</v>
      </c>
      <c r="C643" s="122">
        <v>0.0007322742450752894</v>
      </c>
      <c r="D643" s="84" t="s">
        <v>5571</v>
      </c>
      <c r="E643" s="84" t="b">
        <v>0</v>
      </c>
      <c r="F643" s="84" t="b">
        <v>0</v>
      </c>
      <c r="G643" s="84" t="b">
        <v>0</v>
      </c>
    </row>
    <row r="644" spans="1:7" ht="15">
      <c r="A644" s="84" t="s">
        <v>5434</v>
      </c>
      <c r="B644" s="84">
        <v>2</v>
      </c>
      <c r="C644" s="122">
        <v>0.0007322742450752894</v>
      </c>
      <c r="D644" s="84" t="s">
        <v>5571</v>
      </c>
      <c r="E644" s="84" t="b">
        <v>0</v>
      </c>
      <c r="F644" s="84" t="b">
        <v>0</v>
      </c>
      <c r="G644" s="84" t="b">
        <v>0</v>
      </c>
    </row>
    <row r="645" spans="1:7" ht="15">
      <c r="A645" s="84" t="s">
        <v>5435</v>
      </c>
      <c r="B645" s="84">
        <v>2</v>
      </c>
      <c r="C645" s="122">
        <v>0.0007322742450752894</v>
      </c>
      <c r="D645" s="84" t="s">
        <v>5571</v>
      </c>
      <c r="E645" s="84" t="b">
        <v>0</v>
      </c>
      <c r="F645" s="84" t="b">
        <v>0</v>
      </c>
      <c r="G645" s="84" t="b">
        <v>0</v>
      </c>
    </row>
    <row r="646" spans="1:7" ht="15">
      <c r="A646" s="84" t="s">
        <v>5436</v>
      </c>
      <c r="B646" s="84">
        <v>2</v>
      </c>
      <c r="C646" s="122">
        <v>0.0007322742450752894</v>
      </c>
      <c r="D646" s="84" t="s">
        <v>5571</v>
      </c>
      <c r="E646" s="84" t="b">
        <v>0</v>
      </c>
      <c r="F646" s="84" t="b">
        <v>0</v>
      </c>
      <c r="G646" s="84" t="b">
        <v>0</v>
      </c>
    </row>
    <row r="647" spans="1:7" ht="15">
      <c r="A647" s="84" t="s">
        <v>5437</v>
      </c>
      <c r="B647" s="84">
        <v>2</v>
      </c>
      <c r="C647" s="122">
        <v>0.0007322742450752894</v>
      </c>
      <c r="D647" s="84" t="s">
        <v>5571</v>
      </c>
      <c r="E647" s="84" t="b">
        <v>0</v>
      </c>
      <c r="F647" s="84" t="b">
        <v>0</v>
      </c>
      <c r="G647" s="84" t="b">
        <v>0</v>
      </c>
    </row>
    <row r="648" spans="1:7" ht="15">
      <c r="A648" s="84" t="s">
        <v>5438</v>
      </c>
      <c r="B648" s="84">
        <v>2</v>
      </c>
      <c r="C648" s="122">
        <v>0.0007322742450752894</v>
      </c>
      <c r="D648" s="84" t="s">
        <v>5571</v>
      </c>
      <c r="E648" s="84" t="b">
        <v>0</v>
      </c>
      <c r="F648" s="84" t="b">
        <v>0</v>
      </c>
      <c r="G648" s="84" t="b">
        <v>0</v>
      </c>
    </row>
    <row r="649" spans="1:7" ht="15">
      <c r="A649" s="84" t="s">
        <v>5439</v>
      </c>
      <c r="B649" s="84">
        <v>2</v>
      </c>
      <c r="C649" s="122">
        <v>0.0007322742450752894</v>
      </c>
      <c r="D649" s="84" t="s">
        <v>5571</v>
      </c>
      <c r="E649" s="84" t="b">
        <v>0</v>
      </c>
      <c r="F649" s="84" t="b">
        <v>0</v>
      </c>
      <c r="G649" s="84" t="b">
        <v>0</v>
      </c>
    </row>
    <row r="650" spans="1:7" ht="15">
      <c r="A650" s="84" t="s">
        <v>5440</v>
      </c>
      <c r="B650" s="84">
        <v>2</v>
      </c>
      <c r="C650" s="122">
        <v>0.0007322742450752894</v>
      </c>
      <c r="D650" s="84" t="s">
        <v>5571</v>
      </c>
      <c r="E650" s="84" t="b">
        <v>1</v>
      </c>
      <c r="F650" s="84" t="b">
        <v>0</v>
      </c>
      <c r="G650" s="84" t="b">
        <v>0</v>
      </c>
    </row>
    <row r="651" spans="1:7" ht="15">
      <c r="A651" s="84" t="s">
        <v>5441</v>
      </c>
      <c r="B651" s="84">
        <v>2</v>
      </c>
      <c r="C651" s="122">
        <v>0.0007322742450752894</v>
      </c>
      <c r="D651" s="84" t="s">
        <v>5571</v>
      </c>
      <c r="E651" s="84" t="b">
        <v>0</v>
      </c>
      <c r="F651" s="84" t="b">
        <v>0</v>
      </c>
      <c r="G651" s="84" t="b">
        <v>0</v>
      </c>
    </row>
    <row r="652" spans="1:7" ht="15">
      <c r="A652" s="84" t="s">
        <v>5442</v>
      </c>
      <c r="B652" s="84">
        <v>2</v>
      </c>
      <c r="C652" s="122">
        <v>0.0007322742450752894</v>
      </c>
      <c r="D652" s="84" t="s">
        <v>5571</v>
      </c>
      <c r="E652" s="84" t="b">
        <v>0</v>
      </c>
      <c r="F652" s="84" t="b">
        <v>0</v>
      </c>
      <c r="G652" s="84" t="b">
        <v>0</v>
      </c>
    </row>
    <row r="653" spans="1:7" ht="15">
      <c r="A653" s="84" t="s">
        <v>5443</v>
      </c>
      <c r="B653" s="84">
        <v>2</v>
      </c>
      <c r="C653" s="122">
        <v>0.0007322742450752894</v>
      </c>
      <c r="D653" s="84" t="s">
        <v>5571</v>
      </c>
      <c r="E653" s="84" t="b">
        <v>1</v>
      </c>
      <c r="F653" s="84" t="b">
        <v>0</v>
      </c>
      <c r="G653" s="84" t="b">
        <v>0</v>
      </c>
    </row>
    <row r="654" spans="1:7" ht="15">
      <c r="A654" s="84" t="s">
        <v>5444</v>
      </c>
      <c r="B654" s="84">
        <v>2</v>
      </c>
      <c r="C654" s="122">
        <v>0.0007322742450752894</v>
      </c>
      <c r="D654" s="84" t="s">
        <v>5571</v>
      </c>
      <c r="E654" s="84" t="b">
        <v>0</v>
      </c>
      <c r="F654" s="84" t="b">
        <v>0</v>
      </c>
      <c r="G654" s="84" t="b">
        <v>0</v>
      </c>
    </row>
    <row r="655" spans="1:7" ht="15">
      <c r="A655" s="84" t="s">
        <v>5445</v>
      </c>
      <c r="B655" s="84">
        <v>2</v>
      </c>
      <c r="C655" s="122">
        <v>0.0007322742450752894</v>
      </c>
      <c r="D655" s="84" t="s">
        <v>5571</v>
      </c>
      <c r="E655" s="84" t="b">
        <v>0</v>
      </c>
      <c r="F655" s="84" t="b">
        <v>0</v>
      </c>
      <c r="G655" s="84" t="b">
        <v>0</v>
      </c>
    </row>
    <row r="656" spans="1:7" ht="15">
      <c r="A656" s="84" t="s">
        <v>5446</v>
      </c>
      <c r="B656" s="84">
        <v>2</v>
      </c>
      <c r="C656" s="122">
        <v>0.0007322742450752894</v>
      </c>
      <c r="D656" s="84" t="s">
        <v>5571</v>
      </c>
      <c r="E656" s="84" t="b">
        <v>0</v>
      </c>
      <c r="F656" s="84" t="b">
        <v>1</v>
      </c>
      <c r="G656" s="84" t="b">
        <v>0</v>
      </c>
    </row>
    <row r="657" spans="1:7" ht="15">
      <c r="A657" s="84" t="s">
        <v>5447</v>
      </c>
      <c r="B657" s="84">
        <v>2</v>
      </c>
      <c r="C657" s="122">
        <v>0.0007322742450752894</v>
      </c>
      <c r="D657" s="84" t="s">
        <v>5571</v>
      </c>
      <c r="E657" s="84" t="b">
        <v>0</v>
      </c>
      <c r="F657" s="84" t="b">
        <v>0</v>
      </c>
      <c r="G657" s="84" t="b">
        <v>0</v>
      </c>
    </row>
    <row r="658" spans="1:7" ht="15">
      <c r="A658" s="84" t="s">
        <v>5448</v>
      </c>
      <c r="B658" s="84">
        <v>2</v>
      </c>
      <c r="C658" s="122">
        <v>0.0007322742450752894</v>
      </c>
      <c r="D658" s="84" t="s">
        <v>5571</v>
      </c>
      <c r="E658" s="84" t="b">
        <v>0</v>
      </c>
      <c r="F658" s="84" t="b">
        <v>0</v>
      </c>
      <c r="G658" s="84" t="b">
        <v>0</v>
      </c>
    </row>
    <row r="659" spans="1:7" ht="15">
      <c r="A659" s="84" t="s">
        <v>5449</v>
      </c>
      <c r="B659" s="84">
        <v>2</v>
      </c>
      <c r="C659" s="122">
        <v>0.0007322742450752894</v>
      </c>
      <c r="D659" s="84" t="s">
        <v>5571</v>
      </c>
      <c r="E659" s="84" t="b">
        <v>0</v>
      </c>
      <c r="F659" s="84" t="b">
        <v>0</v>
      </c>
      <c r="G659" s="84" t="b">
        <v>0</v>
      </c>
    </row>
    <row r="660" spans="1:7" ht="15">
      <c r="A660" s="84" t="s">
        <v>5450</v>
      </c>
      <c r="B660" s="84">
        <v>2</v>
      </c>
      <c r="C660" s="122">
        <v>0.0007322742450752894</v>
      </c>
      <c r="D660" s="84" t="s">
        <v>5571</v>
      </c>
      <c r="E660" s="84" t="b">
        <v>0</v>
      </c>
      <c r="F660" s="84" t="b">
        <v>0</v>
      </c>
      <c r="G660" s="84" t="b">
        <v>0</v>
      </c>
    </row>
    <row r="661" spans="1:7" ht="15">
      <c r="A661" s="84" t="s">
        <v>5451</v>
      </c>
      <c r="B661" s="84">
        <v>2</v>
      </c>
      <c r="C661" s="122">
        <v>0.0007322742450752894</v>
      </c>
      <c r="D661" s="84" t="s">
        <v>5571</v>
      </c>
      <c r="E661" s="84" t="b">
        <v>0</v>
      </c>
      <c r="F661" s="84" t="b">
        <v>0</v>
      </c>
      <c r="G661" s="84" t="b">
        <v>0</v>
      </c>
    </row>
    <row r="662" spans="1:7" ht="15">
      <c r="A662" s="84" t="s">
        <v>5452</v>
      </c>
      <c r="B662" s="84">
        <v>2</v>
      </c>
      <c r="C662" s="122">
        <v>0.0007322742450752894</v>
      </c>
      <c r="D662" s="84" t="s">
        <v>5571</v>
      </c>
      <c r="E662" s="84" t="b">
        <v>0</v>
      </c>
      <c r="F662" s="84" t="b">
        <v>0</v>
      </c>
      <c r="G662" s="84" t="b">
        <v>0</v>
      </c>
    </row>
    <row r="663" spans="1:7" ht="15">
      <c r="A663" s="84" t="s">
        <v>5453</v>
      </c>
      <c r="B663" s="84">
        <v>2</v>
      </c>
      <c r="C663" s="122">
        <v>0.0007322742450752894</v>
      </c>
      <c r="D663" s="84" t="s">
        <v>5571</v>
      </c>
      <c r="E663" s="84" t="b">
        <v>0</v>
      </c>
      <c r="F663" s="84" t="b">
        <v>0</v>
      </c>
      <c r="G663" s="84" t="b">
        <v>0</v>
      </c>
    </row>
    <row r="664" spans="1:7" ht="15">
      <c r="A664" s="84" t="s">
        <v>5454</v>
      </c>
      <c r="B664" s="84">
        <v>2</v>
      </c>
      <c r="C664" s="122">
        <v>0.0007322742450752894</v>
      </c>
      <c r="D664" s="84" t="s">
        <v>5571</v>
      </c>
      <c r="E664" s="84" t="b">
        <v>0</v>
      </c>
      <c r="F664" s="84" t="b">
        <v>0</v>
      </c>
      <c r="G664" s="84" t="b">
        <v>0</v>
      </c>
    </row>
    <row r="665" spans="1:7" ht="15">
      <c r="A665" s="84" t="s">
        <v>5455</v>
      </c>
      <c r="B665" s="84">
        <v>2</v>
      </c>
      <c r="C665" s="122">
        <v>0.0007322742450752894</v>
      </c>
      <c r="D665" s="84" t="s">
        <v>5571</v>
      </c>
      <c r="E665" s="84" t="b">
        <v>0</v>
      </c>
      <c r="F665" s="84" t="b">
        <v>0</v>
      </c>
      <c r="G665" s="84" t="b">
        <v>0</v>
      </c>
    </row>
    <row r="666" spans="1:7" ht="15">
      <c r="A666" s="84" t="s">
        <v>5456</v>
      </c>
      <c r="B666" s="84">
        <v>2</v>
      </c>
      <c r="C666" s="122">
        <v>0.0007322742450752894</v>
      </c>
      <c r="D666" s="84" t="s">
        <v>5571</v>
      </c>
      <c r="E666" s="84" t="b">
        <v>0</v>
      </c>
      <c r="F666" s="84" t="b">
        <v>0</v>
      </c>
      <c r="G666" s="84" t="b">
        <v>0</v>
      </c>
    </row>
    <row r="667" spans="1:7" ht="15">
      <c r="A667" s="84" t="s">
        <v>5457</v>
      </c>
      <c r="B667" s="84">
        <v>2</v>
      </c>
      <c r="C667" s="122">
        <v>0.0007322742450752894</v>
      </c>
      <c r="D667" s="84" t="s">
        <v>5571</v>
      </c>
      <c r="E667" s="84" t="b">
        <v>0</v>
      </c>
      <c r="F667" s="84" t="b">
        <v>0</v>
      </c>
      <c r="G667" s="84" t="b">
        <v>0</v>
      </c>
    </row>
    <row r="668" spans="1:7" ht="15">
      <c r="A668" s="84" t="s">
        <v>5458</v>
      </c>
      <c r="B668" s="84">
        <v>2</v>
      </c>
      <c r="C668" s="122">
        <v>0.0007322742450752894</v>
      </c>
      <c r="D668" s="84" t="s">
        <v>5571</v>
      </c>
      <c r="E668" s="84" t="b">
        <v>0</v>
      </c>
      <c r="F668" s="84" t="b">
        <v>0</v>
      </c>
      <c r="G668" s="84" t="b">
        <v>0</v>
      </c>
    </row>
    <row r="669" spans="1:7" ht="15">
      <c r="A669" s="84" t="s">
        <v>5459</v>
      </c>
      <c r="B669" s="84">
        <v>2</v>
      </c>
      <c r="C669" s="122">
        <v>0.0007322742450752894</v>
      </c>
      <c r="D669" s="84" t="s">
        <v>5571</v>
      </c>
      <c r="E669" s="84" t="b">
        <v>0</v>
      </c>
      <c r="F669" s="84" t="b">
        <v>0</v>
      </c>
      <c r="G669" s="84" t="b">
        <v>0</v>
      </c>
    </row>
    <row r="670" spans="1:7" ht="15">
      <c r="A670" s="84" t="s">
        <v>5460</v>
      </c>
      <c r="B670" s="84">
        <v>2</v>
      </c>
      <c r="C670" s="122">
        <v>0.0007322742450752894</v>
      </c>
      <c r="D670" s="84" t="s">
        <v>5571</v>
      </c>
      <c r="E670" s="84" t="b">
        <v>0</v>
      </c>
      <c r="F670" s="84" t="b">
        <v>0</v>
      </c>
      <c r="G670" s="84" t="b">
        <v>0</v>
      </c>
    </row>
    <row r="671" spans="1:7" ht="15">
      <c r="A671" s="84" t="s">
        <v>5461</v>
      </c>
      <c r="B671" s="84">
        <v>2</v>
      </c>
      <c r="C671" s="122">
        <v>0.0007322742450752894</v>
      </c>
      <c r="D671" s="84" t="s">
        <v>5571</v>
      </c>
      <c r="E671" s="84" t="b">
        <v>0</v>
      </c>
      <c r="F671" s="84" t="b">
        <v>0</v>
      </c>
      <c r="G671" s="84" t="b">
        <v>0</v>
      </c>
    </row>
    <row r="672" spans="1:7" ht="15">
      <c r="A672" s="84" t="s">
        <v>5462</v>
      </c>
      <c r="B672" s="84">
        <v>2</v>
      </c>
      <c r="C672" s="122">
        <v>0.0007322742450752894</v>
      </c>
      <c r="D672" s="84" t="s">
        <v>5571</v>
      </c>
      <c r="E672" s="84" t="b">
        <v>0</v>
      </c>
      <c r="F672" s="84" t="b">
        <v>0</v>
      </c>
      <c r="G672" s="84" t="b">
        <v>0</v>
      </c>
    </row>
    <row r="673" spans="1:7" ht="15">
      <c r="A673" s="84" t="s">
        <v>5463</v>
      </c>
      <c r="B673" s="84">
        <v>2</v>
      </c>
      <c r="C673" s="122">
        <v>0.0007322742450752894</v>
      </c>
      <c r="D673" s="84" t="s">
        <v>5571</v>
      </c>
      <c r="E673" s="84" t="b">
        <v>0</v>
      </c>
      <c r="F673" s="84" t="b">
        <v>0</v>
      </c>
      <c r="G673" s="84" t="b">
        <v>0</v>
      </c>
    </row>
    <row r="674" spans="1:7" ht="15">
      <c r="A674" s="84" t="s">
        <v>5464</v>
      </c>
      <c r="B674" s="84">
        <v>2</v>
      </c>
      <c r="C674" s="122">
        <v>0.0007322742450752894</v>
      </c>
      <c r="D674" s="84" t="s">
        <v>5571</v>
      </c>
      <c r="E674" s="84" t="b">
        <v>0</v>
      </c>
      <c r="F674" s="84" t="b">
        <v>0</v>
      </c>
      <c r="G674" s="84" t="b">
        <v>0</v>
      </c>
    </row>
    <row r="675" spans="1:7" ht="15">
      <c r="A675" s="84" t="s">
        <v>5465</v>
      </c>
      <c r="B675" s="84">
        <v>2</v>
      </c>
      <c r="C675" s="122">
        <v>0.0007322742450752894</v>
      </c>
      <c r="D675" s="84" t="s">
        <v>5571</v>
      </c>
      <c r="E675" s="84" t="b">
        <v>0</v>
      </c>
      <c r="F675" s="84" t="b">
        <v>1</v>
      </c>
      <c r="G675" s="84" t="b">
        <v>0</v>
      </c>
    </row>
    <row r="676" spans="1:7" ht="15">
      <c r="A676" s="84" t="s">
        <v>5466</v>
      </c>
      <c r="B676" s="84">
        <v>2</v>
      </c>
      <c r="C676" s="122">
        <v>0.0007322742450752894</v>
      </c>
      <c r="D676" s="84" t="s">
        <v>5571</v>
      </c>
      <c r="E676" s="84" t="b">
        <v>0</v>
      </c>
      <c r="F676" s="84" t="b">
        <v>0</v>
      </c>
      <c r="G676" s="84" t="b">
        <v>0</v>
      </c>
    </row>
    <row r="677" spans="1:7" ht="15">
      <c r="A677" s="84" t="s">
        <v>5467</v>
      </c>
      <c r="B677" s="84">
        <v>2</v>
      </c>
      <c r="C677" s="122">
        <v>0.0007322742450752894</v>
      </c>
      <c r="D677" s="84" t="s">
        <v>5571</v>
      </c>
      <c r="E677" s="84" t="b">
        <v>0</v>
      </c>
      <c r="F677" s="84" t="b">
        <v>0</v>
      </c>
      <c r="G677" s="84" t="b">
        <v>0</v>
      </c>
    </row>
    <row r="678" spans="1:7" ht="15">
      <c r="A678" s="84" t="s">
        <v>5468</v>
      </c>
      <c r="B678" s="84">
        <v>2</v>
      </c>
      <c r="C678" s="122">
        <v>0.0007322742450752894</v>
      </c>
      <c r="D678" s="84" t="s">
        <v>5571</v>
      </c>
      <c r="E678" s="84" t="b">
        <v>0</v>
      </c>
      <c r="F678" s="84" t="b">
        <v>0</v>
      </c>
      <c r="G678" s="84" t="b">
        <v>0</v>
      </c>
    </row>
    <row r="679" spans="1:7" ht="15">
      <c r="A679" s="84" t="s">
        <v>5469</v>
      </c>
      <c r="B679" s="84">
        <v>2</v>
      </c>
      <c r="C679" s="122">
        <v>0.0008297580519612937</v>
      </c>
      <c r="D679" s="84" t="s">
        <v>5571</v>
      </c>
      <c r="E679" s="84" t="b">
        <v>0</v>
      </c>
      <c r="F679" s="84" t="b">
        <v>1</v>
      </c>
      <c r="G679" s="84" t="b">
        <v>0</v>
      </c>
    </row>
    <row r="680" spans="1:7" ht="15">
      <c r="A680" s="84" t="s">
        <v>5470</v>
      </c>
      <c r="B680" s="84">
        <v>2</v>
      </c>
      <c r="C680" s="122">
        <v>0.0007322742450752894</v>
      </c>
      <c r="D680" s="84" t="s">
        <v>5571</v>
      </c>
      <c r="E680" s="84" t="b">
        <v>0</v>
      </c>
      <c r="F680" s="84" t="b">
        <v>0</v>
      </c>
      <c r="G680" s="84" t="b">
        <v>0</v>
      </c>
    </row>
    <row r="681" spans="1:7" ht="15">
      <c r="A681" s="84" t="s">
        <v>5471</v>
      </c>
      <c r="B681" s="84">
        <v>2</v>
      </c>
      <c r="C681" s="122">
        <v>0.0007322742450752894</v>
      </c>
      <c r="D681" s="84" t="s">
        <v>5571</v>
      </c>
      <c r="E681" s="84" t="b">
        <v>0</v>
      </c>
      <c r="F681" s="84" t="b">
        <v>0</v>
      </c>
      <c r="G681" s="84" t="b">
        <v>0</v>
      </c>
    </row>
    <row r="682" spans="1:7" ht="15">
      <c r="A682" s="84" t="s">
        <v>5472</v>
      </c>
      <c r="B682" s="84">
        <v>2</v>
      </c>
      <c r="C682" s="122">
        <v>0.0007322742450752894</v>
      </c>
      <c r="D682" s="84" t="s">
        <v>5571</v>
      </c>
      <c r="E682" s="84" t="b">
        <v>0</v>
      </c>
      <c r="F682" s="84" t="b">
        <v>0</v>
      </c>
      <c r="G682" s="84" t="b">
        <v>0</v>
      </c>
    </row>
    <row r="683" spans="1:7" ht="15">
      <c r="A683" s="84" t="s">
        <v>5473</v>
      </c>
      <c r="B683" s="84">
        <v>2</v>
      </c>
      <c r="C683" s="122">
        <v>0.0007322742450752894</v>
      </c>
      <c r="D683" s="84" t="s">
        <v>5571</v>
      </c>
      <c r="E683" s="84" t="b">
        <v>0</v>
      </c>
      <c r="F683" s="84" t="b">
        <v>0</v>
      </c>
      <c r="G683" s="84" t="b">
        <v>0</v>
      </c>
    </row>
    <row r="684" spans="1:7" ht="15">
      <c r="A684" s="84" t="s">
        <v>5474</v>
      </c>
      <c r="B684" s="84">
        <v>2</v>
      </c>
      <c r="C684" s="122">
        <v>0.0007322742450752894</v>
      </c>
      <c r="D684" s="84" t="s">
        <v>5571</v>
      </c>
      <c r="E684" s="84" t="b">
        <v>0</v>
      </c>
      <c r="F684" s="84" t="b">
        <v>0</v>
      </c>
      <c r="G684" s="84" t="b">
        <v>0</v>
      </c>
    </row>
    <row r="685" spans="1:7" ht="15">
      <c r="A685" s="84" t="s">
        <v>5475</v>
      </c>
      <c r="B685" s="84">
        <v>2</v>
      </c>
      <c r="C685" s="122">
        <v>0.0007322742450752894</v>
      </c>
      <c r="D685" s="84" t="s">
        <v>5571</v>
      </c>
      <c r="E685" s="84" t="b">
        <v>0</v>
      </c>
      <c r="F685" s="84" t="b">
        <v>0</v>
      </c>
      <c r="G685" s="84" t="b">
        <v>0</v>
      </c>
    </row>
    <row r="686" spans="1:7" ht="15">
      <c r="A686" s="84" t="s">
        <v>5476</v>
      </c>
      <c r="B686" s="84">
        <v>2</v>
      </c>
      <c r="C686" s="122">
        <v>0.0007322742450752894</v>
      </c>
      <c r="D686" s="84" t="s">
        <v>5571</v>
      </c>
      <c r="E686" s="84" t="b">
        <v>0</v>
      </c>
      <c r="F686" s="84" t="b">
        <v>0</v>
      </c>
      <c r="G686" s="84" t="b">
        <v>0</v>
      </c>
    </row>
    <row r="687" spans="1:7" ht="15">
      <c r="A687" s="84" t="s">
        <v>5477</v>
      </c>
      <c r="B687" s="84">
        <v>2</v>
      </c>
      <c r="C687" s="122">
        <v>0.0007322742450752894</v>
      </c>
      <c r="D687" s="84" t="s">
        <v>5571</v>
      </c>
      <c r="E687" s="84" t="b">
        <v>0</v>
      </c>
      <c r="F687" s="84" t="b">
        <v>0</v>
      </c>
      <c r="G687" s="84" t="b">
        <v>0</v>
      </c>
    </row>
    <row r="688" spans="1:7" ht="15">
      <c r="A688" s="84" t="s">
        <v>5478</v>
      </c>
      <c r="B688" s="84">
        <v>2</v>
      </c>
      <c r="C688" s="122">
        <v>0.0007322742450752894</v>
      </c>
      <c r="D688" s="84" t="s">
        <v>5571</v>
      </c>
      <c r="E688" s="84" t="b">
        <v>0</v>
      </c>
      <c r="F688" s="84" t="b">
        <v>0</v>
      </c>
      <c r="G688" s="84" t="b">
        <v>0</v>
      </c>
    </row>
    <row r="689" spans="1:7" ht="15">
      <c r="A689" s="84" t="s">
        <v>5479</v>
      </c>
      <c r="B689" s="84">
        <v>2</v>
      </c>
      <c r="C689" s="122">
        <v>0.0007322742450752894</v>
      </c>
      <c r="D689" s="84" t="s">
        <v>5571</v>
      </c>
      <c r="E689" s="84" t="b">
        <v>0</v>
      </c>
      <c r="F689" s="84" t="b">
        <v>1</v>
      </c>
      <c r="G689" s="84" t="b">
        <v>0</v>
      </c>
    </row>
    <row r="690" spans="1:7" ht="15">
      <c r="A690" s="84" t="s">
        <v>5480</v>
      </c>
      <c r="B690" s="84">
        <v>2</v>
      </c>
      <c r="C690" s="122">
        <v>0.0007322742450752894</v>
      </c>
      <c r="D690" s="84" t="s">
        <v>5571</v>
      </c>
      <c r="E690" s="84" t="b">
        <v>0</v>
      </c>
      <c r="F690" s="84" t="b">
        <v>0</v>
      </c>
      <c r="G690" s="84" t="b">
        <v>0</v>
      </c>
    </row>
    <row r="691" spans="1:7" ht="15">
      <c r="A691" s="84" t="s">
        <v>5481</v>
      </c>
      <c r="B691" s="84">
        <v>2</v>
      </c>
      <c r="C691" s="122">
        <v>0.0007322742450752894</v>
      </c>
      <c r="D691" s="84" t="s">
        <v>5571</v>
      </c>
      <c r="E691" s="84" t="b">
        <v>0</v>
      </c>
      <c r="F691" s="84" t="b">
        <v>0</v>
      </c>
      <c r="G691" s="84" t="b">
        <v>0</v>
      </c>
    </row>
    <row r="692" spans="1:7" ht="15">
      <c r="A692" s="84" t="s">
        <v>5482</v>
      </c>
      <c r="B692" s="84">
        <v>2</v>
      </c>
      <c r="C692" s="122">
        <v>0.0007322742450752894</v>
      </c>
      <c r="D692" s="84" t="s">
        <v>5571</v>
      </c>
      <c r="E692" s="84" t="b">
        <v>0</v>
      </c>
      <c r="F692" s="84" t="b">
        <v>1</v>
      </c>
      <c r="G692" s="84" t="b">
        <v>0</v>
      </c>
    </row>
    <row r="693" spans="1:7" ht="15">
      <c r="A693" s="84" t="s">
        <v>5483</v>
      </c>
      <c r="B693" s="84">
        <v>2</v>
      </c>
      <c r="C693" s="122">
        <v>0.0007322742450752894</v>
      </c>
      <c r="D693" s="84" t="s">
        <v>5571</v>
      </c>
      <c r="E693" s="84" t="b">
        <v>0</v>
      </c>
      <c r="F693" s="84" t="b">
        <v>0</v>
      </c>
      <c r="G693" s="84" t="b">
        <v>0</v>
      </c>
    </row>
    <row r="694" spans="1:7" ht="15">
      <c r="A694" s="84" t="s">
        <v>5484</v>
      </c>
      <c r="B694" s="84">
        <v>2</v>
      </c>
      <c r="C694" s="122">
        <v>0.0007322742450752894</v>
      </c>
      <c r="D694" s="84" t="s">
        <v>5571</v>
      </c>
      <c r="E694" s="84" t="b">
        <v>0</v>
      </c>
      <c r="F694" s="84" t="b">
        <v>0</v>
      </c>
      <c r="G694" s="84" t="b">
        <v>0</v>
      </c>
    </row>
    <row r="695" spans="1:7" ht="15">
      <c r="A695" s="84" t="s">
        <v>5485</v>
      </c>
      <c r="B695" s="84">
        <v>2</v>
      </c>
      <c r="C695" s="122">
        <v>0.0007322742450752894</v>
      </c>
      <c r="D695" s="84" t="s">
        <v>5571</v>
      </c>
      <c r="E695" s="84" t="b">
        <v>0</v>
      </c>
      <c r="F695" s="84" t="b">
        <v>0</v>
      </c>
      <c r="G695" s="84" t="b">
        <v>0</v>
      </c>
    </row>
    <row r="696" spans="1:7" ht="15">
      <c r="A696" s="84" t="s">
        <v>5486</v>
      </c>
      <c r="B696" s="84">
        <v>2</v>
      </c>
      <c r="C696" s="122">
        <v>0.0007322742450752894</v>
      </c>
      <c r="D696" s="84" t="s">
        <v>5571</v>
      </c>
      <c r="E696" s="84" t="b">
        <v>0</v>
      </c>
      <c r="F696" s="84" t="b">
        <v>0</v>
      </c>
      <c r="G696" s="84" t="b">
        <v>0</v>
      </c>
    </row>
    <row r="697" spans="1:7" ht="15">
      <c r="A697" s="84" t="s">
        <v>5487</v>
      </c>
      <c r="B697" s="84">
        <v>2</v>
      </c>
      <c r="C697" s="122">
        <v>0.0008297580519612937</v>
      </c>
      <c r="D697" s="84" t="s">
        <v>5571</v>
      </c>
      <c r="E697" s="84" t="b">
        <v>0</v>
      </c>
      <c r="F697" s="84" t="b">
        <v>0</v>
      </c>
      <c r="G697" s="84" t="b">
        <v>0</v>
      </c>
    </row>
    <row r="698" spans="1:7" ht="15">
      <c r="A698" s="84" t="s">
        <v>5488</v>
      </c>
      <c r="B698" s="84">
        <v>2</v>
      </c>
      <c r="C698" s="122">
        <v>0.0007322742450752894</v>
      </c>
      <c r="D698" s="84" t="s">
        <v>5571</v>
      </c>
      <c r="E698" s="84" t="b">
        <v>0</v>
      </c>
      <c r="F698" s="84" t="b">
        <v>0</v>
      </c>
      <c r="G698" s="84" t="b">
        <v>0</v>
      </c>
    </row>
    <row r="699" spans="1:7" ht="15">
      <c r="A699" s="84" t="s">
        <v>5489</v>
      </c>
      <c r="B699" s="84">
        <v>2</v>
      </c>
      <c r="C699" s="122">
        <v>0.0007322742450752894</v>
      </c>
      <c r="D699" s="84" t="s">
        <v>5571</v>
      </c>
      <c r="E699" s="84" t="b">
        <v>0</v>
      </c>
      <c r="F699" s="84" t="b">
        <v>1</v>
      </c>
      <c r="G699" s="84" t="b">
        <v>0</v>
      </c>
    </row>
    <row r="700" spans="1:7" ht="15">
      <c r="A700" s="84" t="s">
        <v>5490</v>
      </c>
      <c r="B700" s="84">
        <v>2</v>
      </c>
      <c r="C700" s="122">
        <v>0.0008297580519612937</v>
      </c>
      <c r="D700" s="84" t="s">
        <v>5571</v>
      </c>
      <c r="E700" s="84" t="b">
        <v>0</v>
      </c>
      <c r="F700" s="84" t="b">
        <v>1</v>
      </c>
      <c r="G700" s="84" t="b">
        <v>0</v>
      </c>
    </row>
    <row r="701" spans="1:7" ht="15">
      <c r="A701" s="84" t="s">
        <v>5491</v>
      </c>
      <c r="B701" s="84">
        <v>2</v>
      </c>
      <c r="C701" s="122">
        <v>0.0008297580519612937</v>
      </c>
      <c r="D701" s="84" t="s">
        <v>5571</v>
      </c>
      <c r="E701" s="84" t="b">
        <v>0</v>
      </c>
      <c r="F701" s="84" t="b">
        <v>0</v>
      </c>
      <c r="G701" s="84" t="b">
        <v>0</v>
      </c>
    </row>
    <row r="702" spans="1:7" ht="15">
      <c r="A702" s="84" t="s">
        <v>5492</v>
      </c>
      <c r="B702" s="84">
        <v>2</v>
      </c>
      <c r="C702" s="122">
        <v>0.0007322742450752894</v>
      </c>
      <c r="D702" s="84" t="s">
        <v>5571</v>
      </c>
      <c r="E702" s="84" t="b">
        <v>0</v>
      </c>
      <c r="F702" s="84" t="b">
        <v>0</v>
      </c>
      <c r="G702" s="84" t="b">
        <v>0</v>
      </c>
    </row>
    <row r="703" spans="1:7" ht="15">
      <c r="A703" s="84" t="s">
        <v>5493</v>
      </c>
      <c r="B703" s="84">
        <v>2</v>
      </c>
      <c r="C703" s="122">
        <v>0.0007322742450752894</v>
      </c>
      <c r="D703" s="84" t="s">
        <v>5571</v>
      </c>
      <c r="E703" s="84" t="b">
        <v>0</v>
      </c>
      <c r="F703" s="84" t="b">
        <v>0</v>
      </c>
      <c r="G703" s="84" t="b">
        <v>0</v>
      </c>
    </row>
    <row r="704" spans="1:7" ht="15">
      <c r="A704" s="84" t="s">
        <v>5494</v>
      </c>
      <c r="B704" s="84">
        <v>2</v>
      </c>
      <c r="C704" s="122">
        <v>0.0007322742450752894</v>
      </c>
      <c r="D704" s="84" t="s">
        <v>5571</v>
      </c>
      <c r="E704" s="84" t="b">
        <v>0</v>
      </c>
      <c r="F704" s="84" t="b">
        <v>0</v>
      </c>
      <c r="G704" s="84" t="b">
        <v>0</v>
      </c>
    </row>
    <row r="705" spans="1:7" ht="15">
      <c r="A705" s="84" t="s">
        <v>5495</v>
      </c>
      <c r="B705" s="84">
        <v>2</v>
      </c>
      <c r="C705" s="122">
        <v>0.0007322742450752894</v>
      </c>
      <c r="D705" s="84" t="s">
        <v>5571</v>
      </c>
      <c r="E705" s="84" t="b">
        <v>0</v>
      </c>
      <c r="F705" s="84" t="b">
        <v>0</v>
      </c>
      <c r="G705" s="84" t="b">
        <v>0</v>
      </c>
    </row>
    <row r="706" spans="1:7" ht="15">
      <c r="A706" s="84" t="s">
        <v>5496</v>
      </c>
      <c r="B706" s="84">
        <v>2</v>
      </c>
      <c r="C706" s="122">
        <v>0.0007322742450752894</v>
      </c>
      <c r="D706" s="84" t="s">
        <v>5571</v>
      </c>
      <c r="E706" s="84" t="b">
        <v>0</v>
      </c>
      <c r="F706" s="84" t="b">
        <v>1</v>
      </c>
      <c r="G706" s="84" t="b">
        <v>0</v>
      </c>
    </row>
    <row r="707" spans="1:7" ht="15">
      <c r="A707" s="84" t="s">
        <v>5497</v>
      </c>
      <c r="B707" s="84">
        <v>2</v>
      </c>
      <c r="C707" s="122">
        <v>0.0007322742450752894</v>
      </c>
      <c r="D707" s="84" t="s">
        <v>5571</v>
      </c>
      <c r="E707" s="84" t="b">
        <v>0</v>
      </c>
      <c r="F707" s="84" t="b">
        <v>0</v>
      </c>
      <c r="G707" s="84" t="b">
        <v>0</v>
      </c>
    </row>
    <row r="708" spans="1:7" ht="15">
      <c r="A708" s="84" t="s">
        <v>5498</v>
      </c>
      <c r="B708" s="84">
        <v>2</v>
      </c>
      <c r="C708" s="122">
        <v>0.0007322742450752894</v>
      </c>
      <c r="D708" s="84" t="s">
        <v>5571</v>
      </c>
      <c r="E708" s="84" t="b">
        <v>0</v>
      </c>
      <c r="F708" s="84" t="b">
        <v>0</v>
      </c>
      <c r="G708" s="84" t="b">
        <v>0</v>
      </c>
    </row>
    <row r="709" spans="1:7" ht="15">
      <c r="A709" s="84" t="s">
        <v>5499</v>
      </c>
      <c r="B709" s="84">
        <v>2</v>
      </c>
      <c r="C709" s="122">
        <v>0.0007322742450752894</v>
      </c>
      <c r="D709" s="84" t="s">
        <v>5571</v>
      </c>
      <c r="E709" s="84" t="b">
        <v>0</v>
      </c>
      <c r="F709" s="84" t="b">
        <v>0</v>
      </c>
      <c r="G709" s="84" t="b">
        <v>0</v>
      </c>
    </row>
    <row r="710" spans="1:7" ht="15">
      <c r="A710" s="84" t="s">
        <v>5500</v>
      </c>
      <c r="B710" s="84">
        <v>2</v>
      </c>
      <c r="C710" s="122">
        <v>0.0007322742450752894</v>
      </c>
      <c r="D710" s="84" t="s">
        <v>5571</v>
      </c>
      <c r="E710" s="84" t="b">
        <v>0</v>
      </c>
      <c r="F710" s="84" t="b">
        <v>0</v>
      </c>
      <c r="G710" s="84" t="b">
        <v>0</v>
      </c>
    </row>
    <row r="711" spans="1:7" ht="15">
      <c r="A711" s="84" t="s">
        <v>5501</v>
      </c>
      <c r="B711" s="84">
        <v>2</v>
      </c>
      <c r="C711" s="122">
        <v>0.0008297580519612937</v>
      </c>
      <c r="D711" s="84" t="s">
        <v>5571</v>
      </c>
      <c r="E711" s="84" t="b">
        <v>0</v>
      </c>
      <c r="F711" s="84" t="b">
        <v>0</v>
      </c>
      <c r="G711" s="84" t="b">
        <v>0</v>
      </c>
    </row>
    <row r="712" spans="1:7" ht="15">
      <c r="A712" s="84" t="s">
        <v>5502</v>
      </c>
      <c r="B712" s="84">
        <v>2</v>
      </c>
      <c r="C712" s="122">
        <v>0.0008297580519612937</v>
      </c>
      <c r="D712" s="84" t="s">
        <v>5571</v>
      </c>
      <c r="E712" s="84" t="b">
        <v>0</v>
      </c>
      <c r="F712" s="84" t="b">
        <v>0</v>
      </c>
      <c r="G712" s="84" t="b">
        <v>0</v>
      </c>
    </row>
    <row r="713" spans="1:7" ht="15">
      <c r="A713" s="84" t="s">
        <v>5503</v>
      </c>
      <c r="B713" s="84">
        <v>2</v>
      </c>
      <c r="C713" s="122">
        <v>0.0007322742450752894</v>
      </c>
      <c r="D713" s="84" t="s">
        <v>5571</v>
      </c>
      <c r="E713" s="84" t="b">
        <v>0</v>
      </c>
      <c r="F713" s="84" t="b">
        <v>0</v>
      </c>
      <c r="G713" s="84" t="b">
        <v>0</v>
      </c>
    </row>
    <row r="714" spans="1:7" ht="15">
      <c r="A714" s="84" t="s">
        <v>5504</v>
      </c>
      <c r="B714" s="84">
        <v>2</v>
      </c>
      <c r="C714" s="122">
        <v>0.0007322742450752894</v>
      </c>
      <c r="D714" s="84" t="s">
        <v>5571</v>
      </c>
      <c r="E714" s="84" t="b">
        <v>0</v>
      </c>
      <c r="F714" s="84" t="b">
        <v>0</v>
      </c>
      <c r="G714" s="84" t="b">
        <v>0</v>
      </c>
    </row>
    <row r="715" spans="1:7" ht="15">
      <c r="A715" s="84" t="s">
        <v>5505</v>
      </c>
      <c r="B715" s="84">
        <v>2</v>
      </c>
      <c r="C715" s="122">
        <v>0.0007322742450752894</v>
      </c>
      <c r="D715" s="84" t="s">
        <v>5571</v>
      </c>
      <c r="E715" s="84" t="b">
        <v>0</v>
      </c>
      <c r="F715" s="84" t="b">
        <v>0</v>
      </c>
      <c r="G715" s="84" t="b">
        <v>0</v>
      </c>
    </row>
    <row r="716" spans="1:7" ht="15">
      <c r="A716" s="84" t="s">
        <v>5506</v>
      </c>
      <c r="B716" s="84">
        <v>2</v>
      </c>
      <c r="C716" s="122">
        <v>0.0007322742450752894</v>
      </c>
      <c r="D716" s="84" t="s">
        <v>5571</v>
      </c>
      <c r="E716" s="84" t="b">
        <v>0</v>
      </c>
      <c r="F716" s="84" t="b">
        <v>0</v>
      </c>
      <c r="G716" s="84" t="b">
        <v>0</v>
      </c>
    </row>
    <row r="717" spans="1:7" ht="15">
      <c r="A717" s="84" t="s">
        <v>5507</v>
      </c>
      <c r="B717" s="84">
        <v>2</v>
      </c>
      <c r="C717" s="122">
        <v>0.0007322742450752894</v>
      </c>
      <c r="D717" s="84" t="s">
        <v>5571</v>
      </c>
      <c r="E717" s="84" t="b">
        <v>0</v>
      </c>
      <c r="F717" s="84" t="b">
        <v>0</v>
      </c>
      <c r="G717" s="84" t="b">
        <v>0</v>
      </c>
    </row>
    <row r="718" spans="1:7" ht="15">
      <c r="A718" s="84" t="s">
        <v>5508</v>
      </c>
      <c r="B718" s="84">
        <v>2</v>
      </c>
      <c r="C718" s="122">
        <v>0.0007322742450752894</v>
      </c>
      <c r="D718" s="84" t="s">
        <v>5571</v>
      </c>
      <c r="E718" s="84" t="b">
        <v>0</v>
      </c>
      <c r="F718" s="84" t="b">
        <v>0</v>
      </c>
      <c r="G718" s="84" t="b">
        <v>0</v>
      </c>
    </row>
    <row r="719" spans="1:7" ht="15">
      <c r="A719" s="84" t="s">
        <v>5509</v>
      </c>
      <c r="B719" s="84">
        <v>2</v>
      </c>
      <c r="C719" s="122">
        <v>0.0007322742450752894</v>
      </c>
      <c r="D719" s="84" t="s">
        <v>5571</v>
      </c>
      <c r="E719" s="84" t="b">
        <v>0</v>
      </c>
      <c r="F719" s="84" t="b">
        <v>0</v>
      </c>
      <c r="G719" s="84" t="b">
        <v>0</v>
      </c>
    </row>
    <row r="720" spans="1:7" ht="15">
      <c r="A720" s="84" t="s">
        <v>5510</v>
      </c>
      <c r="B720" s="84">
        <v>2</v>
      </c>
      <c r="C720" s="122">
        <v>0.0007322742450752894</v>
      </c>
      <c r="D720" s="84" t="s">
        <v>5571</v>
      </c>
      <c r="E720" s="84" t="b">
        <v>0</v>
      </c>
      <c r="F720" s="84" t="b">
        <v>0</v>
      </c>
      <c r="G720" s="84" t="b">
        <v>0</v>
      </c>
    </row>
    <row r="721" spans="1:7" ht="15">
      <c r="A721" s="84" t="s">
        <v>5511</v>
      </c>
      <c r="B721" s="84">
        <v>2</v>
      </c>
      <c r="C721" s="122">
        <v>0.0007322742450752894</v>
      </c>
      <c r="D721" s="84" t="s">
        <v>5571</v>
      </c>
      <c r="E721" s="84" t="b">
        <v>0</v>
      </c>
      <c r="F721" s="84" t="b">
        <v>0</v>
      </c>
      <c r="G721" s="84" t="b">
        <v>0</v>
      </c>
    </row>
    <row r="722" spans="1:7" ht="15">
      <c r="A722" s="84" t="s">
        <v>5512</v>
      </c>
      <c r="B722" s="84">
        <v>2</v>
      </c>
      <c r="C722" s="122">
        <v>0.0007322742450752894</v>
      </c>
      <c r="D722" s="84" t="s">
        <v>5571</v>
      </c>
      <c r="E722" s="84" t="b">
        <v>0</v>
      </c>
      <c r="F722" s="84" t="b">
        <v>0</v>
      </c>
      <c r="G722" s="84" t="b">
        <v>0</v>
      </c>
    </row>
    <row r="723" spans="1:7" ht="15">
      <c r="A723" s="84" t="s">
        <v>5513</v>
      </c>
      <c r="B723" s="84">
        <v>2</v>
      </c>
      <c r="C723" s="122">
        <v>0.0007322742450752894</v>
      </c>
      <c r="D723" s="84" t="s">
        <v>5571</v>
      </c>
      <c r="E723" s="84" t="b">
        <v>0</v>
      </c>
      <c r="F723" s="84" t="b">
        <v>0</v>
      </c>
      <c r="G723" s="84" t="b">
        <v>0</v>
      </c>
    </row>
    <row r="724" spans="1:7" ht="15">
      <c r="A724" s="84" t="s">
        <v>5514</v>
      </c>
      <c r="B724" s="84">
        <v>2</v>
      </c>
      <c r="C724" s="122">
        <v>0.0007322742450752894</v>
      </c>
      <c r="D724" s="84" t="s">
        <v>5571</v>
      </c>
      <c r="E724" s="84" t="b">
        <v>0</v>
      </c>
      <c r="F724" s="84" t="b">
        <v>0</v>
      </c>
      <c r="G724" s="84" t="b">
        <v>0</v>
      </c>
    </row>
    <row r="725" spans="1:7" ht="15">
      <c r="A725" s="84" t="s">
        <v>5515</v>
      </c>
      <c r="B725" s="84">
        <v>2</v>
      </c>
      <c r="C725" s="122">
        <v>0.0007322742450752894</v>
      </c>
      <c r="D725" s="84" t="s">
        <v>5571</v>
      </c>
      <c r="E725" s="84" t="b">
        <v>0</v>
      </c>
      <c r="F725" s="84" t="b">
        <v>0</v>
      </c>
      <c r="G725" s="84" t="b">
        <v>0</v>
      </c>
    </row>
    <row r="726" spans="1:7" ht="15">
      <c r="A726" s="84" t="s">
        <v>5516</v>
      </c>
      <c r="B726" s="84">
        <v>2</v>
      </c>
      <c r="C726" s="122">
        <v>0.0007322742450752894</v>
      </c>
      <c r="D726" s="84" t="s">
        <v>5571</v>
      </c>
      <c r="E726" s="84" t="b">
        <v>0</v>
      </c>
      <c r="F726" s="84" t="b">
        <v>0</v>
      </c>
      <c r="G726" s="84" t="b">
        <v>0</v>
      </c>
    </row>
    <row r="727" spans="1:7" ht="15">
      <c r="A727" s="84" t="s">
        <v>5517</v>
      </c>
      <c r="B727" s="84">
        <v>2</v>
      </c>
      <c r="C727" s="122">
        <v>0.0007322742450752894</v>
      </c>
      <c r="D727" s="84" t="s">
        <v>5571</v>
      </c>
      <c r="E727" s="84" t="b">
        <v>0</v>
      </c>
      <c r="F727" s="84" t="b">
        <v>0</v>
      </c>
      <c r="G727" s="84" t="b">
        <v>0</v>
      </c>
    </row>
    <row r="728" spans="1:7" ht="15">
      <c r="A728" s="84" t="s">
        <v>5518</v>
      </c>
      <c r="B728" s="84">
        <v>2</v>
      </c>
      <c r="C728" s="122">
        <v>0.0007322742450752894</v>
      </c>
      <c r="D728" s="84" t="s">
        <v>5571</v>
      </c>
      <c r="E728" s="84" t="b">
        <v>0</v>
      </c>
      <c r="F728" s="84" t="b">
        <v>0</v>
      </c>
      <c r="G728" s="84" t="b">
        <v>0</v>
      </c>
    </row>
    <row r="729" spans="1:7" ht="15">
      <c r="A729" s="84" t="s">
        <v>5519</v>
      </c>
      <c r="B729" s="84">
        <v>2</v>
      </c>
      <c r="C729" s="122">
        <v>0.0007322742450752894</v>
      </c>
      <c r="D729" s="84" t="s">
        <v>5571</v>
      </c>
      <c r="E729" s="84" t="b">
        <v>0</v>
      </c>
      <c r="F729" s="84" t="b">
        <v>0</v>
      </c>
      <c r="G729" s="84" t="b">
        <v>0</v>
      </c>
    </row>
    <row r="730" spans="1:7" ht="15">
      <c r="A730" s="84" t="s">
        <v>5520</v>
      </c>
      <c r="B730" s="84">
        <v>2</v>
      </c>
      <c r="C730" s="122">
        <v>0.0007322742450752894</v>
      </c>
      <c r="D730" s="84" t="s">
        <v>5571</v>
      </c>
      <c r="E730" s="84" t="b">
        <v>0</v>
      </c>
      <c r="F730" s="84" t="b">
        <v>0</v>
      </c>
      <c r="G730" s="84" t="b">
        <v>0</v>
      </c>
    </row>
    <row r="731" spans="1:7" ht="15">
      <c r="A731" s="84" t="s">
        <v>5521</v>
      </c>
      <c r="B731" s="84">
        <v>2</v>
      </c>
      <c r="C731" s="122">
        <v>0.0007322742450752894</v>
      </c>
      <c r="D731" s="84" t="s">
        <v>5571</v>
      </c>
      <c r="E731" s="84" t="b">
        <v>0</v>
      </c>
      <c r="F731" s="84" t="b">
        <v>0</v>
      </c>
      <c r="G731" s="84" t="b">
        <v>0</v>
      </c>
    </row>
    <row r="732" spans="1:7" ht="15">
      <c r="A732" s="84" t="s">
        <v>5522</v>
      </c>
      <c r="B732" s="84">
        <v>2</v>
      </c>
      <c r="C732" s="122">
        <v>0.0007322742450752894</v>
      </c>
      <c r="D732" s="84" t="s">
        <v>5571</v>
      </c>
      <c r="E732" s="84" t="b">
        <v>0</v>
      </c>
      <c r="F732" s="84" t="b">
        <v>0</v>
      </c>
      <c r="G732" s="84" t="b">
        <v>0</v>
      </c>
    </row>
    <row r="733" spans="1:7" ht="15">
      <c r="A733" s="84" t="s">
        <v>5523</v>
      </c>
      <c r="B733" s="84">
        <v>2</v>
      </c>
      <c r="C733" s="122">
        <v>0.0007322742450752894</v>
      </c>
      <c r="D733" s="84" t="s">
        <v>5571</v>
      </c>
      <c r="E733" s="84" t="b">
        <v>0</v>
      </c>
      <c r="F733" s="84" t="b">
        <v>0</v>
      </c>
      <c r="G733" s="84" t="b">
        <v>0</v>
      </c>
    </row>
    <row r="734" spans="1:7" ht="15">
      <c r="A734" s="84" t="s">
        <v>5524</v>
      </c>
      <c r="B734" s="84">
        <v>2</v>
      </c>
      <c r="C734" s="122">
        <v>0.0007322742450752894</v>
      </c>
      <c r="D734" s="84" t="s">
        <v>5571</v>
      </c>
      <c r="E734" s="84" t="b">
        <v>0</v>
      </c>
      <c r="F734" s="84" t="b">
        <v>0</v>
      </c>
      <c r="G734" s="84" t="b">
        <v>0</v>
      </c>
    </row>
    <row r="735" spans="1:7" ht="15">
      <c r="A735" s="84" t="s">
        <v>5525</v>
      </c>
      <c r="B735" s="84">
        <v>2</v>
      </c>
      <c r="C735" s="122">
        <v>0.0007322742450752894</v>
      </c>
      <c r="D735" s="84" t="s">
        <v>5571</v>
      </c>
      <c r="E735" s="84" t="b">
        <v>0</v>
      </c>
      <c r="F735" s="84" t="b">
        <v>0</v>
      </c>
      <c r="G735" s="84" t="b">
        <v>0</v>
      </c>
    </row>
    <row r="736" spans="1:7" ht="15">
      <c r="A736" s="84" t="s">
        <v>5526</v>
      </c>
      <c r="B736" s="84">
        <v>2</v>
      </c>
      <c r="C736" s="122">
        <v>0.0007322742450752894</v>
      </c>
      <c r="D736" s="84" t="s">
        <v>5571</v>
      </c>
      <c r="E736" s="84" t="b">
        <v>0</v>
      </c>
      <c r="F736" s="84" t="b">
        <v>0</v>
      </c>
      <c r="G736" s="84" t="b">
        <v>0</v>
      </c>
    </row>
    <row r="737" spans="1:7" ht="15">
      <c r="A737" s="84" t="s">
        <v>5527</v>
      </c>
      <c r="B737" s="84">
        <v>2</v>
      </c>
      <c r="C737" s="122">
        <v>0.0007322742450752894</v>
      </c>
      <c r="D737" s="84" t="s">
        <v>5571</v>
      </c>
      <c r="E737" s="84" t="b">
        <v>0</v>
      </c>
      <c r="F737" s="84" t="b">
        <v>0</v>
      </c>
      <c r="G737" s="84" t="b">
        <v>0</v>
      </c>
    </row>
    <row r="738" spans="1:7" ht="15">
      <c r="A738" s="84" t="s">
        <v>5528</v>
      </c>
      <c r="B738" s="84">
        <v>2</v>
      </c>
      <c r="C738" s="122">
        <v>0.0008297580519612937</v>
      </c>
      <c r="D738" s="84" t="s">
        <v>5571</v>
      </c>
      <c r="E738" s="84" t="b">
        <v>0</v>
      </c>
      <c r="F738" s="84" t="b">
        <v>0</v>
      </c>
      <c r="G738" s="84" t="b">
        <v>0</v>
      </c>
    </row>
    <row r="739" spans="1:7" ht="15">
      <c r="A739" s="84" t="s">
        <v>5529</v>
      </c>
      <c r="B739" s="84">
        <v>2</v>
      </c>
      <c r="C739" s="122">
        <v>0.0007322742450752894</v>
      </c>
      <c r="D739" s="84" t="s">
        <v>5571</v>
      </c>
      <c r="E739" s="84" t="b">
        <v>0</v>
      </c>
      <c r="F739" s="84" t="b">
        <v>0</v>
      </c>
      <c r="G739" s="84" t="b">
        <v>0</v>
      </c>
    </row>
    <row r="740" spans="1:7" ht="15">
      <c r="A740" s="84" t="s">
        <v>5530</v>
      </c>
      <c r="B740" s="84">
        <v>2</v>
      </c>
      <c r="C740" s="122">
        <v>0.0007322742450752894</v>
      </c>
      <c r="D740" s="84" t="s">
        <v>5571</v>
      </c>
      <c r="E740" s="84" t="b">
        <v>0</v>
      </c>
      <c r="F740" s="84" t="b">
        <v>0</v>
      </c>
      <c r="G740" s="84" t="b">
        <v>0</v>
      </c>
    </row>
    <row r="741" spans="1:7" ht="15">
      <c r="A741" s="84" t="s">
        <v>5531</v>
      </c>
      <c r="B741" s="84">
        <v>2</v>
      </c>
      <c r="C741" s="122">
        <v>0.0008297580519612937</v>
      </c>
      <c r="D741" s="84" t="s">
        <v>5571</v>
      </c>
      <c r="E741" s="84" t="b">
        <v>0</v>
      </c>
      <c r="F741" s="84" t="b">
        <v>0</v>
      </c>
      <c r="G741" s="84" t="b">
        <v>0</v>
      </c>
    </row>
    <row r="742" spans="1:7" ht="15">
      <c r="A742" s="84" t="s">
        <v>5532</v>
      </c>
      <c r="B742" s="84">
        <v>2</v>
      </c>
      <c r="C742" s="122">
        <v>0.0007322742450752894</v>
      </c>
      <c r="D742" s="84" t="s">
        <v>5571</v>
      </c>
      <c r="E742" s="84" t="b">
        <v>0</v>
      </c>
      <c r="F742" s="84" t="b">
        <v>0</v>
      </c>
      <c r="G742" s="84" t="b">
        <v>0</v>
      </c>
    </row>
    <row r="743" spans="1:7" ht="15">
      <c r="A743" s="84" t="s">
        <v>5533</v>
      </c>
      <c r="B743" s="84">
        <v>2</v>
      </c>
      <c r="C743" s="122">
        <v>0.0007322742450752894</v>
      </c>
      <c r="D743" s="84" t="s">
        <v>5571</v>
      </c>
      <c r="E743" s="84" t="b">
        <v>1</v>
      </c>
      <c r="F743" s="84" t="b">
        <v>0</v>
      </c>
      <c r="G743" s="84" t="b">
        <v>0</v>
      </c>
    </row>
    <row r="744" spans="1:7" ht="15">
      <c r="A744" s="84" t="s">
        <v>5534</v>
      </c>
      <c r="B744" s="84">
        <v>2</v>
      </c>
      <c r="C744" s="122">
        <v>0.0007322742450752894</v>
      </c>
      <c r="D744" s="84" t="s">
        <v>5571</v>
      </c>
      <c r="E744" s="84" t="b">
        <v>0</v>
      </c>
      <c r="F744" s="84" t="b">
        <v>0</v>
      </c>
      <c r="G744" s="84" t="b">
        <v>0</v>
      </c>
    </row>
    <row r="745" spans="1:7" ht="15">
      <c r="A745" s="84" t="s">
        <v>5535</v>
      </c>
      <c r="B745" s="84">
        <v>2</v>
      </c>
      <c r="C745" s="122">
        <v>0.0008297580519612937</v>
      </c>
      <c r="D745" s="84" t="s">
        <v>5571</v>
      </c>
      <c r="E745" s="84" t="b">
        <v>0</v>
      </c>
      <c r="F745" s="84" t="b">
        <v>0</v>
      </c>
      <c r="G745" s="84" t="b">
        <v>0</v>
      </c>
    </row>
    <row r="746" spans="1:7" ht="15">
      <c r="A746" s="84" t="s">
        <v>5536</v>
      </c>
      <c r="B746" s="84">
        <v>2</v>
      </c>
      <c r="C746" s="122">
        <v>0.0008297580519612937</v>
      </c>
      <c r="D746" s="84" t="s">
        <v>5571</v>
      </c>
      <c r="E746" s="84" t="b">
        <v>0</v>
      </c>
      <c r="F746" s="84" t="b">
        <v>0</v>
      </c>
      <c r="G746" s="84" t="b">
        <v>0</v>
      </c>
    </row>
    <row r="747" spans="1:7" ht="15">
      <c r="A747" s="84" t="s">
        <v>5537</v>
      </c>
      <c r="B747" s="84">
        <v>2</v>
      </c>
      <c r="C747" s="122">
        <v>0.0008297580519612937</v>
      </c>
      <c r="D747" s="84" t="s">
        <v>5571</v>
      </c>
      <c r="E747" s="84" t="b">
        <v>0</v>
      </c>
      <c r="F747" s="84" t="b">
        <v>0</v>
      </c>
      <c r="G747" s="84" t="b">
        <v>0</v>
      </c>
    </row>
    <row r="748" spans="1:7" ht="15">
      <c r="A748" s="84" t="s">
        <v>5538</v>
      </c>
      <c r="B748" s="84">
        <v>2</v>
      </c>
      <c r="C748" s="122">
        <v>0.0007322742450752894</v>
      </c>
      <c r="D748" s="84" t="s">
        <v>5571</v>
      </c>
      <c r="E748" s="84" t="b">
        <v>0</v>
      </c>
      <c r="F748" s="84" t="b">
        <v>0</v>
      </c>
      <c r="G748" s="84" t="b">
        <v>0</v>
      </c>
    </row>
    <row r="749" spans="1:7" ht="15">
      <c r="A749" s="84" t="s">
        <v>5539</v>
      </c>
      <c r="B749" s="84">
        <v>2</v>
      </c>
      <c r="C749" s="122">
        <v>0.0007322742450752894</v>
      </c>
      <c r="D749" s="84" t="s">
        <v>5571</v>
      </c>
      <c r="E749" s="84" t="b">
        <v>0</v>
      </c>
      <c r="F749" s="84" t="b">
        <v>0</v>
      </c>
      <c r="G749" s="84" t="b">
        <v>0</v>
      </c>
    </row>
    <row r="750" spans="1:7" ht="15">
      <c r="A750" s="84" t="s">
        <v>5540</v>
      </c>
      <c r="B750" s="84">
        <v>2</v>
      </c>
      <c r="C750" s="122">
        <v>0.0008297580519612937</v>
      </c>
      <c r="D750" s="84" t="s">
        <v>5571</v>
      </c>
      <c r="E750" s="84" t="b">
        <v>0</v>
      </c>
      <c r="F750" s="84" t="b">
        <v>0</v>
      </c>
      <c r="G750" s="84" t="b">
        <v>0</v>
      </c>
    </row>
    <row r="751" spans="1:7" ht="15">
      <c r="A751" s="84" t="s">
        <v>5541</v>
      </c>
      <c r="B751" s="84">
        <v>2</v>
      </c>
      <c r="C751" s="122">
        <v>0.0008297580519612937</v>
      </c>
      <c r="D751" s="84" t="s">
        <v>5571</v>
      </c>
      <c r="E751" s="84" t="b">
        <v>0</v>
      </c>
      <c r="F751" s="84" t="b">
        <v>0</v>
      </c>
      <c r="G751" s="84" t="b">
        <v>0</v>
      </c>
    </row>
    <row r="752" spans="1:7" ht="15">
      <c r="A752" s="84" t="s">
        <v>5542</v>
      </c>
      <c r="B752" s="84">
        <v>2</v>
      </c>
      <c r="C752" s="122">
        <v>0.0008297580519612937</v>
      </c>
      <c r="D752" s="84" t="s">
        <v>5571</v>
      </c>
      <c r="E752" s="84" t="b">
        <v>0</v>
      </c>
      <c r="F752" s="84" t="b">
        <v>0</v>
      </c>
      <c r="G752" s="84" t="b">
        <v>0</v>
      </c>
    </row>
    <row r="753" spans="1:7" ht="15">
      <c r="A753" s="84" t="s">
        <v>5543</v>
      </c>
      <c r="B753" s="84">
        <v>2</v>
      </c>
      <c r="C753" s="122">
        <v>0.0008297580519612937</v>
      </c>
      <c r="D753" s="84" t="s">
        <v>5571</v>
      </c>
      <c r="E753" s="84" t="b">
        <v>0</v>
      </c>
      <c r="F753" s="84" t="b">
        <v>0</v>
      </c>
      <c r="G753" s="84" t="b">
        <v>0</v>
      </c>
    </row>
    <row r="754" spans="1:7" ht="15">
      <c r="A754" s="84" t="s">
        <v>5544</v>
      </c>
      <c r="B754" s="84">
        <v>2</v>
      </c>
      <c r="C754" s="122">
        <v>0.0008297580519612937</v>
      </c>
      <c r="D754" s="84" t="s">
        <v>5571</v>
      </c>
      <c r="E754" s="84" t="b">
        <v>0</v>
      </c>
      <c r="F754" s="84" t="b">
        <v>0</v>
      </c>
      <c r="G754" s="84" t="b">
        <v>0</v>
      </c>
    </row>
    <row r="755" spans="1:7" ht="15">
      <c r="A755" s="84" t="s">
        <v>5545</v>
      </c>
      <c r="B755" s="84">
        <v>2</v>
      </c>
      <c r="C755" s="122">
        <v>0.0008297580519612937</v>
      </c>
      <c r="D755" s="84" t="s">
        <v>5571</v>
      </c>
      <c r="E755" s="84" t="b">
        <v>0</v>
      </c>
      <c r="F755" s="84" t="b">
        <v>0</v>
      </c>
      <c r="G755" s="84" t="b">
        <v>0</v>
      </c>
    </row>
    <row r="756" spans="1:7" ht="15">
      <c r="A756" s="84" t="s">
        <v>5546</v>
      </c>
      <c r="B756" s="84">
        <v>2</v>
      </c>
      <c r="C756" s="122">
        <v>0.0007322742450752894</v>
      </c>
      <c r="D756" s="84" t="s">
        <v>5571</v>
      </c>
      <c r="E756" s="84" t="b">
        <v>0</v>
      </c>
      <c r="F756" s="84" t="b">
        <v>0</v>
      </c>
      <c r="G756" s="84" t="b">
        <v>0</v>
      </c>
    </row>
    <row r="757" spans="1:7" ht="15">
      <c r="A757" s="84" t="s">
        <v>5547</v>
      </c>
      <c r="B757" s="84">
        <v>2</v>
      </c>
      <c r="C757" s="122">
        <v>0.0007322742450752894</v>
      </c>
      <c r="D757" s="84" t="s">
        <v>5571</v>
      </c>
      <c r="E757" s="84" t="b">
        <v>0</v>
      </c>
      <c r="F757" s="84" t="b">
        <v>0</v>
      </c>
      <c r="G757" s="84" t="b">
        <v>0</v>
      </c>
    </row>
    <row r="758" spans="1:7" ht="15">
      <c r="A758" s="84" t="s">
        <v>5548</v>
      </c>
      <c r="B758" s="84">
        <v>2</v>
      </c>
      <c r="C758" s="122">
        <v>0.0007322742450752894</v>
      </c>
      <c r="D758" s="84" t="s">
        <v>5571</v>
      </c>
      <c r="E758" s="84" t="b">
        <v>0</v>
      </c>
      <c r="F758" s="84" t="b">
        <v>0</v>
      </c>
      <c r="G758" s="84" t="b">
        <v>0</v>
      </c>
    </row>
    <row r="759" spans="1:7" ht="15">
      <c r="A759" s="84" t="s">
        <v>5549</v>
      </c>
      <c r="B759" s="84">
        <v>2</v>
      </c>
      <c r="C759" s="122">
        <v>0.0007322742450752894</v>
      </c>
      <c r="D759" s="84" t="s">
        <v>5571</v>
      </c>
      <c r="E759" s="84" t="b">
        <v>0</v>
      </c>
      <c r="F759" s="84" t="b">
        <v>0</v>
      </c>
      <c r="G759" s="84" t="b">
        <v>0</v>
      </c>
    </row>
    <row r="760" spans="1:7" ht="15">
      <c r="A760" s="84" t="s">
        <v>5550</v>
      </c>
      <c r="B760" s="84">
        <v>2</v>
      </c>
      <c r="C760" s="122">
        <v>0.0007322742450752894</v>
      </c>
      <c r="D760" s="84" t="s">
        <v>5571</v>
      </c>
      <c r="E760" s="84" t="b">
        <v>0</v>
      </c>
      <c r="F760" s="84" t="b">
        <v>0</v>
      </c>
      <c r="G760" s="84" t="b">
        <v>0</v>
      </c>
    </row>
    <row r="761" spans="1:7" ht="15">
      <c r="A761" s="84" t="s">
        <v>5551</v>
      </c>
      <c r="B761" s="84">
        <v>2</v>
      </c>
      <c r="C761" s="122">
        <v>0.0007322742450752894</v>
      </c>
      <c r="D761" s="84" t="s">
        <v>5571</v>
      </c>
      <c r="E761" s="84" t="b">
        <v>0</v>
      </c>
      <c r="F761" s="84" t="b">
        <v>0</v>
      </c>
      <c r="G761" s="84" t="b">
        <v>0</v>
      </c>
    </row>
    <row r="762" spans="1:7" ht="15">
      <c r="A762" s="84" t="s">
        <v>5552</v>
      </c>
      <c r="B762" s="84">
        <v>2</v>
      </c>
      <c r="C762" s="122">
        <v>0.0007322742450752894</v>
      </c>
      <c r="D762" s="84" t="s">
        <v>5571</v>
      </c>
      <c r="E762" s="84" t="b">
        <v>0</v>
      </c>
      <c r="F762" s="84" t="b">
        <v>0</v>
      </c>
      <c r="G762" s="84" t="b">
        <v>0</v>
      </c>
    </row>
    <row r="763" spans="1:7" ht="15">
      <c r="A763" s="84" t="s">
        <v>5553</v>
      </c>
      <c r="B763" s="84">
        <v>2</v>
      </c>
      <c r="C763" s="122">
        <v>0.0007322742450752894</v>
      </c>
      <c r="D763" s="84" t="s">
        <v>5571</v>
      </c>
      <c r="E763" s="84" t="b">
        <v>0</v>
      </c>
      <c r="F763" s="84" t="b">
        <v>0</v>
      </c>
      <c r="G763" s="84" t="b">
        <v>0</v>
      </c>
    </row>
    <row r="764" spans="1:7" ht="15">
      <c r="A764" s="84" t="s">
        <v>5554</v>
      </c>
      <c r="B764" s="84">
        <v>2</v>
      </c>
      <c r="C764" s="122">
        <v>0.0008297580519612937</v>
      </c>
      <c r="D764" s="84" t="s">
        <v>5571</v>
      </c>
      <c r="E764" s="84" t="b">
        <v>1</v>
      </c>
      <c r="F764" s="84" t="b">
        <v>0</v>
      </c>
      <c r="G764" s="84" t="b">
        <v>0</v>
      </c>
    </row>
    <row r="765" spans="1:7" ht="15">
      <c r="A765" s="84" t="s">
        <v>5555</v>
      </c>
      <c r="B765" s="84">
        <v>2</v>
      </c>
      <c r="C765" s="122">
        <v>0.0007322742450752894</v>
      </c>
      <c r="D765" s="84" t="s">
        <v>5571</v>
      </c>
      <c r="E765" s="84" t="b">
        <v>0</v>
      </c>
      <c r="F765" s="84" t="b">
        <v>0</v>
      </c>
      <c r="G765" s="84" t="b">
        <v>0</v>
      </c>
    </row>
    <row r="766" spans="1:7" ht="15">
      <c r="A766" s="84" t="s">
        <v>5556</v>
      </c>
      <c r="B766" s="84">
        <v>2</v>
      </c>
      <c r="C766" s="122">
        <v>0.0007322742450752894</v>
      </c>
      <c r="D766" s="84" t="s">
        <v>5571</v>
      </c>
      <c r="E766" s="84" t="b">
        <v>0</v>
      </c>
      <c r="F766" s="84" t="b">
        <v>0</v>
      </c>
      <c r="G766" s="84" t="b">
        <v>0</v>
      </c>
    </row>
    <row r="767" spans="1:7" ht="15">
      <c r="A767" s="84" t="s">
        <v>5557</v>
      </c>
      <c r="B767" s="84">
        <v>2</v>
      </c>
      <c r="C767" s="122">
        <v>0.0007322742450752894</v>
      </c>
      <c r="D767" s="84" t="s">
        <v>5571</v>
      </c>
      <c r="E767" s="84" t="b">
        <v>0</v>
      </c>
      <c r="F767" s="84" t="b">
        <v>0</v>
      </c>
      <c r="G767" s="84" t="b">
        <v>0</v>
      </c>
    </row>
    <row r="768" spans="1:7" ht="15">
      <c r="A768" s="84" t="s">
        <v>837</v>
      </c>
      <c r="B768" s="84">
        <v>2</v>
      </c>
      <c r="C768" s="122">
        <v>0.0007322742450752894</v>
      </c>
      <c r="D768" s="84" t="s">
        <v>5571</v>
      </c>
      <c r="E768" s="84" t="b">
        <v>0</v>
      </c>
      <c r="F768" s="84" t="b">
        <v>0</v>
      </c>
      <c r="G768" s="84" t="b">
        <v>0</v>
      </c>
    </row>
    <row r="769" spans="1:7" ht="15">
      <c r="A769" s="84" t="s">
        <v>5558</v>
      </c>
      <c r="B769" s="84">
        <v>2</v>
      </c>
      <c r="C769" s="122">
        <v>0.0007322742450752894</v>
      </c>
      <c r="D769" s="84" t="s">
        <v>5571</v>
      </c>
      <c r="E769" s="84" t="b">
        <v>0</v>
      </c>
      <c r="F769" s="84" t="b">
        <v>1</v>
      </c>
      <c r="G769" s="84" t="b">
        <v>0</v>
      </c>
    </row>
    <row r="770" spans="1:7" ht="15">
      <c r="A770" s="84" t="s">
        <v>5559</v>
      </c>
      <c r="B770" s="84">
        <v>2</v>
      </c>
      <c r="C770" s="122">
        <v>0.0007322742450752894</v>
      </c>
      <c r="D770" s="84" t="s">
        <v>5571</v>
      </c>
      <c r="E770" s="84" t="b">
        <v>0</v>
      </c>
      <c r="F770" s="84" t="b">
        <v>0</v>
      </c>
      <c r="G770" s="84" t="b">
        <v>0</v>
      </c>
    </row>
    <row r="771" spans="1:7" ht="15">
      <c r="A771" s="84" t="s">
        <v>5560</v>
      </c>
      <c r="B771" s="84">
        <v>2</v>
      </c>
      <c r="C771" s="122">
        <v>0.0007322742450752894</v>
      </c>
      <c r="D771" s="84" t="s">
        <v>5571</v>
      </c>
      <c r="E771" s="84" t="b">
        <v>0</v>
      </c>
      <c r="F771" s="84" t="b">
        <v>0</v>
      </c>
      <c r="G771" s="84" t="b">
        <v>0</v>
      </c>
    </row>
    <row r="772" spans="1:7" ht="15">
      <c r="A772" s="84" t="s">
        <v>5561</v>
      </c>
      <c r="B772" s="84">
        <v>2</v>
      </c>
      <c r="C772" s="122">
        <v>0.0007322742450752894</v>
      </c>
      <c r="D772" s="84" t="s">
        <v>5571</v>
      </c>
      <c r="E772" s="84" t="b">
        <v>0</v>
      </c>
      <c r="F772" s="84" t="b">
        <v>0</v>
      </c>
      <c r="G772" s="84" t="b">
        <v>0</v>
      </c>
    </row>
    <row r="773" spans="1:7" ht="15">
      <c r="A773" s="84" t="s">
        <v>5562</v>
      </c>
      <c r="B773" s="84">
        <v>2</v>
      </c>
      <c r="C773" s="122">
        <v>0.0007322742450752894</v>
      </c>
      <c r="D773" s="84" t="s">
        <v>5571</v>
      </c>
      <c r="E773" s="84" t="b">
        <v>0</v>
      </c>
      <c r="F773" s="84" t="b">
        <v>0</v>
      </c>
      <c r="G773" s="84" t="b">
        <v>0</v>
      </c>
    </row>
    <row r="774" spans="1:7" ht="15">
      <c r="A774" s="84" t="s">
        <v>5563</v>
      </c>
      <c r="B774" s="84">
        <v>2</v>
      </c>
      <c r="C774" s="122">
        <v>0.0007322742450752894</v>
      </c>
      <c r="D774" s="84" t="s">
        <v>5571</v>
      </c>
      <c r="E774" s="84" t="b">
        <v>0</v>
      </c>
      <c r="F774" s="84" t="b">
        <v>0</v>
      </c>
      <c r="G774" s="84" t="b">
        <v>0</v>
      </c>
    </row>
    <row r="775" spans="1:7" ht="15">
      <c r="A775" s="84" t="s">
        <v>5564</v>
      </c>
      <c r="B775" s="84">
        <v>2</v>
      </c>
      <c r="C775" s="122">
        <v>0.0007322742450752894</v>
      </c>
      <c r="D775" s="84" t="s">
        <v>5571</v>
      </c>
      <c r="E775" s="84" t="b">
        <v>0</v>
      </c>
      <c r="F775" s="84" t="b">
        <v>0</v>
      </c>
      <c r="G775" s="84" t="b">
        <v>0</v>
      </c>
    </row>
    <row r="776" spans="1:7" ht="15">
      <c r="A776" s="84" t="s">
        <v>5565</v>
      </c>
      <c r="B776" s="84">
        <v>2</v>
      </c>
      <c r="C776" s="122">
        <v>0.0007322742450752894</v>
      </c>
      <c r="D776" s="84" t="s">
        <v>5571</v>
      </c>
      <c r="E776" s="84" t="b">
        <v>0</v>
      </c>
      <c r="F776" s="84" t="b">
        <v>0</v>
      </c>
      <c r="G776" s="84" t="b">
        <v>0</v>
      </c>
    </row>
    <row r="777" spans="1:7" ht="15">
      <c r="A777" s="84" t="s">
        <v>5566</v>
      </c>
      <c r="B777" s="84">
        <v>2</v>
      </c>
      <c r="C777" s="122">
        <v>0.0007322742450752894</v>
      </c>
      <c r="D777" s="84" t="s">
        <v>5571</v>
      </c>
      <c r="E777" s="84" t="b">
        <v>1</v>
      </c>
      <c r="F777" s="84" t="b">
        <v>0</v>
      </c>
      <c r="G777" s="84" t="b">
        <v>0</v>
      </c>
    </row>
    <row r="778" spans="1:7" ht="15">
      <c r="A778" s="84" t="s">
        <v>5567</v>
      </c>
      <c r="B778" s="84">
        <v>2</v>
      </c>
      <c r="C778" s="122">
        <v>0.0007322742450752894</v>
      </c>
      <c r="D778" s="84" t="s">
        <v>5571</v>
      </c>
      <c r="E778" s="84" t="b">
        <v>0</v>
      </c>
      <c r="F778" s="84" t="b">
        <v>0</v>
      </c>
      <c r="G778" s="84" t="b">
        <v>0</v>
      </c>
    </row>
    <row r="779" spans="1:7" ht="15">
      <c r="A779" s="84" t="s">
        <v>5568</v>
      </c>
      <c r="B779" s="84">
        <v>2</v>
      </c>
      <c r="C779" s="122">
        <v>0.0007322742450752894</v>
      </c>
      <c r="D779" s="84" t="s">
        <v>5571</v>
      </c>
      <c r="E779" s="84" t="b">
        <v>0</v>
      </c>
      <c r="F779" s="84" t="b">
        <v>0</v>
      </c>
      <c r="G779" s="84" t="b">
        <v>0</v>
      </c>
    </row>
    <row r="780" spans="1:7" ht="15">
      <c r="A780" s="84" t="s">
        <v>4276</v>
      </c>
      <c r="B780" s="84">
        <v>132</v>
      </c>
      <c r="C780" s="122">
        <v>0</v>
      </c>
      <c r="D780" s="84" t="s">
        <v>4087</v>
      </c>
      <c r="E780" s="84" t="b">
        <v>0</v>
      </c>
      <c r="F780" s="84" t="b">
        <v>0</v>
      </c>
      <c r="G780" s="84" t="b">
        <v>0</v>
      </c>
    </row>
    <row r="781" spans="1:7" ht="15">
      <c r="A781" s="84" t="s">
        <v>4275</v>
      </c>
      <c r="B781" s="84">
        <v>132</v>
      </c>
      <c r="C781" s="122">
        <v>0</v>
      </c>
      <c r="D781" s="84" t="s">
        <v>4087</v>
      </c>
      <c r="E781" s="84" t="b">
        <v>0</v>
      </c>
      <c r="F781" s="84" t="b">
        <v>0</v>
      </c>
      <c r="G781" s="84" t="b">
        <v>0</v>
      </c>
    </row>
    <row r="782" spans="1:7" ht="15">
      <c r="A782" s="84" t="s">
        <v>4274</v>
      </c>
      <c r="B782" s="84">
        <v>132</v>
      </c>
      <c r="C782" s="122">
        <v>0</v>
      </c>
      <c r="D782" s="84" t="s">
        <v>4087</v>
      </c>
      <c r="E782" s="84" t="b">
        <v>0</v>
      </c>
      <c r="F782" s="84" t="b">
        <v>0</v>
      </c>
      <c r="G782" s="84" t="b">
        <v>0</v>
      </c>
    </row>
    <row r="783" spans="1:7" ht="15">
      <c r="A783" s="84" t="s">
        <v>4279</v>
      </c>
      <c r="B783" s="84">
        <v>66</v>
      </c>
      <c r="C783" s="122">
        <v>0</v>
      </c>
      <c r="D783" s="84" t="s">
        <v>4087</v>
      </c>
      <c r="E783" s="84" t="b">
        <v>0</v>
      </c>
      <c r="F783" s="84" t="b">
        <v>0</v>
      </c>
      <c r="G783" s="84" t="b">
        <v>0</v>
      </c>
    </row>
    <row r="784" spans="1:7" ht="15">
      <c r="A784" s="84" t="s">
        <v>4280</v>
      </c>
      <c r="B784" s="84">
        <v>66</v>
      </c>
      <c r="C784" s="122">
        <v>0</v>
      </c>
      <c r="D784" s="84" t="s">
        <v>4087</v>
      </c>
      <c r="E784" s="84" t="b">
        <v>0</v>
      </c>
      <c r="F784" s="84" t="b">
        <v>0</v>
      </c>
      <c r="G784" s="84" t="b">
        <v>0</v>
      </c>
    </row>
    <row r="785" spans="1:7" ht="15">
      <c r="A785" s="84" t="s">
        <v>4281</v>
      </c>
      <c r="B785" s="84">
        <v>66</v>
      </c>
      <c r="C785" s="122">
        <v>0</v>
      </c>
      <c r="D785" s="84" t="s">
        <v>4087</v>
      </c>
      <c r="E785" s="84" t="b">
        <v>0</v>
      </c>
      <c r="F785" s="84" t="b">
        <v>0</v>
      </c>
      <c r="G785" s="84" t="b">
        <v>0</v>
      </c>
    </row>
    <row r="786" spans="1:7" ht="15">
      <c r="A786" s="84" t="s">
        <v>4277</v>
      </c>
      <c r="B786" s="84">
        <v>66</v>
      </c>
      <c r="C786" s="122">
        <v>0</v>
      </c>
      <c r="D786" s="84" t="s">
        <v>4087</v>
      </c>
      <c r="E786" s="84" t="b">
        <v>0</v>
      </c>
      <c r="F786" s="84" t="b">
        <v>0</v>
      </c>
      <c r="G786" s="84" t="b">
        <v>0</v>
      </c>
    </row>
    <row r="787" spans="1:7" ht="15">
      <c r="A787" s="84" t="s">
        <v>4282</v>
      </c>
      <c r="B787" s="84">
        <v>66</v>
      </c>
      <c r="C787" s="122">
        <v>0</v>
      </c>
      <c r="D787" s="84" t="s">
        <v>4087</v>
      </c>
      <c r="E787" s="84" t="b">
        <v>0</v>
      </c>
      <c r="F787" s="84" t="b">
        <v>0</v>
      </c>
      <c r="G787" s="84" t="b">
        <v>0</v>
      </c>
    </row>
    <row r="788" spans="1:7" ht="15">
      <c r="A788" s="84" t="s">
        <v>4283</v>
      </c>
      <c r="B788" s="84">
        <v>66</v>
      </c>
      <c r="C788" s="122">
        <v>0</v>
      </c>
      <c r="D788" s="84" t="s">
        <v>4087</v>
      </c>
      <c r="E788" s="84" t="b">
        <v>0</v>
      </c>
      <c r="F788" s="84" t="b">
        <v>0</v>
      </c>
      <c r="G788" s="84" t="b">
        <v>0</v>
      </c>
    </row>
    <row r="789" spans="1:7" ht="15">
      <c r="A789" s="84" t="s">
        <v>4284</v>
      </c>
      <c r="B789" s="84">
        <v>66</v>
      </c>
      <c r="C789" s="122">
        <v>0</v>
      </c>
      <c r="D789" s="84" t="s">
        <v>4087</v>
      </c>
      <c r="E789" s="84" t="b">
        <v>0</v>
      </c>
      <c r="F789" s="84" t="b">
        <v>0</v>
      </c>
      <c r="G789" s="84" t="b">
        <v>0</v>
      </c>
    </row>
    <row r="790" spans="1:7" ht="15">
      <c r="A790" s="84" t="s">
        <v>4939</v>
      </c>
      <c r="B790" s="84">
        <v>66</v>
      </c>
      <c r="C790" s="122">
        <v>0</v>
      </c>
      <c r="D790" s="84" t="s">
        <v>4087</v>
      </c>
      <c r="E790" s="84" t="b">
        <v>0</v>
      </c>
      <c r="F790" s="84" t="b">
        <v>0</v>
      </c>
      <c r="G790" s="84" t="b">
        <v>0</v>
      </c>
    </row>
    <row r="791" spans="1:7" ht="15">
      <c r="A791" s="84" t="s">
        <v>4940</v>
      </c>
      <c r="B791" s="84">
        <v>66</v>
      </c>
      <c r="C791" s="122">
        <v>0</v>
      </c>
      <c r="D791" s="84" t="s">
        <v>4087</v>
      </c>
      <c r="E791" s="84" t="b">
        <v>0</v>
      </c>
      <c r="F791" s="84" t="b">
        <v>0</v>
      </c>
      <c r="G791" s="84" t="b">
        <v>0</v>
      </c>
    </row>
    <row r="792" spans="1:7" ht="15">
      <c r="A792" s="84" t="s">
        <v>336</v>
      </c>
      <c r="B792" s="84">
        <v>65</v>
      </c>
      <c r="C792" s="122">
        <v>0.0004043035914032363</v>
      </c>
      <c r="D792" s="84" t="s">
        <v>4087</v>
      </c>
      <c r="E792" s="84" t="b">
        <v>0</v>
      </c>
      <c r="F792" s="84" t="b">
        <v>0</v>
      </c>
      <c r="G792" s="84" t="b">
        <v>0</v>
      </c>
    </row>
    <row r="793" spans="1:7" ht="15">
      <c r="A793" s="84" t="s">
        <v>4286</v>
      </c>
      <c r="B793" s="84">
        <v>36</v>
      </c>
      <c r="C793" s="122">
        <v>0</v>
      </c>
      <c r="D793" s="84" t="s">
        <v>4088</v>
      </c>
      <c r="E793" s="84" t="b">
        <v>0</v>
      </c>
      <c r="F793" s="84" t="b">
        <v>0</v>
      </c>
      <c r="G793" s="84" t="b">
        <v>0</v>
      </c>
    </row>
    <row r="794" spans="1:7" ht="15">
      <c r="A794" s="84" t="s">
        <v>868</v>
      </c>
      <c r="B794" s="84">
        <v>35</v>
      </c>
      <c r="C794" s="122">
        <v>0</v>
      </c>
      <c r="D794" s="84" t="s">
        <v>4088</v>
      </c>
      <c r="E794" s="84" t="b">
        <v>0</v>
      </c>
      <c r="F794" s="84" t="b">
        <v>0</v>
      </c>
      <c r="G794" s="84" t="b">
        <v>0</v>
      </c>
    </row>
    <row r="795" spans="1:7" ht="15">
      <c r="A795" s="84" t="s">
        <v>4287</v>
      </c>
      <c r="B795" s="84">
        <v>35</v>
      </c>
      <c r="C795" s="122">
        <v>0</v>
      </c>
      <c r="D795" s="84" t="s">
        <v>4088</v>
      </c>
      <c r="E795" s="84" t="b">
        <v>0</v>
      </c>
      <c r="F795" s="84" t="b">
        <v>0</v>
      </c>
      <c r="G795" s="84" t="b">
        <v>0</v>
      </c>
    </row>
    <row r="796" spans="1:7" ht="15">
      <c r="A796" s="84" t="s">
        <v>4288</v>
      </c>
      <c r="B796" s="84">
        <v>35</v>
      </c>
      <c r="C796" s="122">
        <v>0</v>
      </c>
      <c r="D796" s="84" t="s">
        <v>4088</v>
      </c>
      <c r="E796" s="84" t="b">
        <v>0</v>
      </c>
      <c r="F796" s="84" t="b">
        <v>0</v>
      </c>
      <c r="G796" s="84" t="b">
        <v>0</v>
      </c>
    </row>
    <row r="797" spans="1:7" ht="15">
      <c r="A797" s="84" t="s">
        <v>4289</v>
      </c>
      <c r="B797" s="84">
        <v>35</v>
      </c>
      <c r="C797" s="122">
        <v>0</v>
      </c>
      <c r="D797" s="84" t="s">
        <v>4088</v>
      </c>
      <c r="E797" s="84" t="b">
        <v>0</v>
      </c>
      <c r="F797" s="84" t="b">
        <v>0</v>
      </c>
      <c r="G797" s="84" t="b">
        <v>0</v>
      </c>
    </row>
    <row r="798" spans="1:7" ht="15">
      <c r="A798" s="84" t="s">
        <v>4290</v>
      </c>
      <c r="B798" s="84">
        <v>35</v>
      </c>
      <c r="C798" s="122">
        <v>0</v>
      </c>
      <c r="D798" s="84" t="s">
        <v>4088</v>
      </c>
      <c r="E798" s="84" t="b">
        <v>0</v>
      </c>
      <c r="F798" s="84" t="b">
        <v>0</v>
      </c>
      <c r="G798" s="84" t="b">
        <v>0</v>
      </c>
    </row>
    <row r="799" spans="1:7" ht="15">
      <c r="A799" s="84" t="s">
        <v>4291</v>
      </c>
      <c r="B799" s="84">
        <v>35</v>
      </c>
      <c r="C799" s="122">
        <v>0</v>
      </c>
      <c r="D799" s="84" t="s">
        <v>4088</v>
      </c>
      <c r="E799" s="84" t="b">
        <v>0</v>
      </c>
      <c r="F799" s="84" t="b">
        <v>0</v>
      </c>
      <c r="G799" s="84" t="b">
        <v>0</v>
      </c>
    </row>
    <row r="800" spans="1:7" ht="15">
      <c r="A800" s="84" t="s">
        <v>4292</v>
      </c>
      <c r="B800" s="84">
        <v>35</v>
      </c>
      <c r="C800" s="122">
        <v>0</v>
      </c>
      <c r="D800" s="84" t="s">
        <v>4088</v>
      </c>
      <c r="E800" s="84" t="b">
        <v>0</v>
      </c>
      <c r="F800" s="84" t="b">
        <v>0</v>
      </c>
      <c r="G800" s="84" t="b">
        <v>0</v>
      </c>
    </row>
    <row r="801" spans="1:7" ht="15">
      <c r="A801" s="84" t="s">
        <v>4293</v>
      </c>
      <c r="B801" s="84">
        <v>35</v>
      </c>
      <c r="C801" s="122">
        <v>0</v>
      </c>
      <c r="D801" s="84" t="s">
        <v>4088</v>
      </c>
      <c r="E801" s="84" t="b">
        <v>0</v>
      </c>
      <c r="F801" s="84" t="b">
        <v>0</v>
      </c>
      <c r="G801" s="84" t="b">
        <v>0</v>
      </c>
    </row>
    <row r="802" spans="1:7" ht="15">
      <c r="A802" s="84" t="s">
        <v>4294</v>
      </c>
      <c r="B802" s="84">
        <v>35</v>
      </c>
      <c r="C802" s="122">
        <v>0</v>
      </c>
      <c r="D802" s="84" t="s">
        <v>4088</v>
      </c>
      <c r="E802" s="84" t="b">
        <v>0</v>
      </c>
      <c r="F802" s="84" t="b">
        <v>0</v>
      </c>
      <c r="G802" s="84" t="b">
        <v>0</v>
      </c>
    </row>
    <row r="803" spans="1:7" ht="15">
      <c r="A803" s="84" t="s">
        <v>4941</v>
      </c>
      <c r="B803" s="84">
        <v>35</v>
      </c>
      <c r="C803" s="122">
        <v>0</v>
      </c>
      <c r="D803" s="84" t="s">
        <v>4088</v>
      </c>
      <c r="E803" s="84" t="b">
        <v>0</v>
      </c>
      <c r="F803" s="84" t="b">
        <v>0</v>
      </c>
      <c r="G803" s="84" t="b">
        <v>0</v>
      </c>
    </row>
    <row r="804" spans="1:7" ht="15">
      <c r="A804" s="84" t="s">
        <v>383</v>
      </c>
      <c r="B804" s="84">
        <v>34</v>
      </c>
      <c r="C804" s="122">
        <v>0.0009185200181817508</v>
      </c>
      <c r="D804" s="84" t="s">
        <v>4088</v>
      </c>
      <c r="E804" s="84" t="b">
        <v>0</v>
      </c>
      <c r="F804" s="84" t="b">
        <v>0</v>
      </c>
      <c r="G804" s="84" t="b">
        <v>0</v>
      </c>
    </row>
    <row r="805" spans="1:7" ht="15">
      <c r="A805" s="84" t="s">
        <v>4942</v>
      </c>
      <c r="B805" s="84">
        <v>34</v>
      </c>
      <c r="C805" s="122">
        <v>0.0009185200181817508</v>
      </c>
      <c r="D805" s="84" t="s">
        <v>4088</v>
      </c>
      <c r="E805" s="84" t="b">
        <v>0</v>
      </c>
      <c r="F805" s="84" t="b">
        <v>0</v>
      </c>
      <c r="G805" s="84" t="b">
        <v>0</v>
      </c>
    </row>
    <row r="806" spans="1:7" ht="15">
      <c r="A806" s="84" t="s">
        <v>833</v>
      </c>
      <c r="B806" s="84">
        <v>26</v>
      </c>
      <c r="C806" s="122">
        <v>0.0018073472303594645</v>
      </c>
      <c r="D806" s="84" t="s">
        <v>4089</v>
      </c>
      <c r="E806" s="84" t="b">
        <v>0</v>
      </c>
      <c r="F806" s="84" t="b">
        <v>0</v>
      </c>
      <c r="G806" s="84" t="b">
        <v>0</v>
      </c>
    </row>
    <row r="807" spans="1:7" ht="15">
      <c r="A807" s="84" t="s">
        <v>4296</v>
      </c>
      <c r="B807" s="84">
        <v>5</v>
      </c>
      <c r="C807" s="122">
        <v>0.009126328725855904</v>
      </c>
      <c r="D807" s="84" t="s">
        <v>4089</v>
      </c>
      <c r="E807" s="84" t="b">
        <v>0</v>
      </c>
      <c r="F807" s="84" t="b">
        <v>0</v>
      </c>
      <c r="G807" s="84" t="b">
        <v>0</v>
      </c>
    </row>
    <row r="808" spans="1:7" ht="15">
      <c r="A808" s="84" t="s">
        <v>4297</v>
      </c>
      <c r="B808" s="84">
        <v>5</v>
      </c>
      <c r="C808" s="122">
        <v>0.009126328725855904</v>
      </c>
      <c r="D808" s="84" t="s">
        <v>4089</v>
      </c>
      <c r="E808" s="84" t="b">
        <v>0</v>
      </c>
      <c r="F808" s="84" t="b">
        <v>0</v>
      </c>
      <c r="G808" s="84" t="b">
        <v>0</v>
      </c>
    </row>
    <row r="809" spans="1:7" ht="15">
      <c r="A809" s="84" t="s">
        <v>4298</v>
      </c>
      <c r="B809" s="84">
        <v>4</v>
      </c>
      <c r="C809" s="122">
        <v>0.009901754087932943</v>
      </c>
      <c r="D809" s="84" t="s">
        <v>4089</v>
      </c>
      <c r="E809" s="84" t="b">
        <v>0</v>
      </c>
      <c r="F809" s="84" t="b">
        <v>0</v>
      </c>
      <c r="G809" s="84" t="b">
        <v>0</v>
      </c>
    </row>
    <row r="810" spans="1:7" ht="15">
      <c r="A810" s="84" t="s">
        <v>4299</v>
      </c>
      <c r="B810" s="84">
        <v>4</v>
      </c>
      <c r="C810" s="122">
        <v>0.008380447314233753</v>
      </c>
      <c r="D810" s="84" t="s">
        <v>4089</v>
      </c>
      <c r="E810" s="84" t="b">
        <v>0</v>
      </c>
      <c r="F810" s="84" t="b">
        <v>0</v>
      </c>
      <c r="G810" s="84" t="b">
        <v>0</v>
      </c>
    </row>
    <row r="811" spans="1:7" ht="15">
      <c r="A811" s="84" t="s">
        <v>4208</v>
      </c>
      <c r="B811" s="84">
        <v>4</v>
      </c>
      <c r="C811" s="122">
        <v>0.007301062980684725</v>
      </c>
      <c r="D811" s="84" t="s">
        <v>4089</v>
      </c>
      <c r="E811" s="84" t="b">
        <v>0</v>
      </c>
      <c r="F811" s="84" t="b">
        <v>0</v>
      </c>
      <c r="G811" s="84" t="b">
        <v>0</v>
      </c>
    </row>
    <row r="812" spans="1:7" ht="15">
      <c r="A812" s="84" t="s">
        <v>4209</v>
      </c>
      <c r="B812" s="84">
        <v>4</v>
      </c>
      <c r="C812" s="122">
        <v>0.007301062980684725</v>
      </c>
      <c r="D812" s="84" t="s">
        <v>4089</v>
      </c>
      <c r="E812" s="84" t="b">
        <v>0</v>
      </c>
      <c r="F812" s="84" t="b">
        <v>0</v>
      </c>
      <c r="G812" s="84" t="b">
        <v>0</v>
      </c>
    </row>
    <row r="813" spans="1:7" ht="15">
      <c r="A813" s="84" t="s">
        <v>4210</v>
      </c>
      <c r="B813" s="84">
        <v>4</v>
      </c>
      <c r="C813" s="122">
        <v>0.007301062980684725</v>
      </c>
      <c r="D813" s="84" t="s">
        <v>4089</v>
      </c>
      <c r="E813" s="84" t="b">
        <v>0</v>
      </c>
      <c r="F813" s="84" t="b">
        <v>0</v>
      </c>
      <c r="G813" s="84" t="b">
        <v>0</v>
      </c>
    </row>
    <row r="814" spans="1:7" ht="15">
      <c r="A814" s="84" t="s">
        <v>4211</v>
      </c>
      <c r="B814" s="84">
        <v>4</v>
      </c>
      <c r="C814" s="122">
        <v>0.007301062980684725</v>
      </c>
      <c r="D814" s="84" t="s">
        <v>4089</v>
      </c>
      <c r="E814" s="84" t="b">
        <v>0</v>
      </c>
      <c r="F814" s="84" t="b">
        <v>0</v>
      </c>
      <c r="G814" s="84" t="b">
        <v>0</v>
      </c>
    </row>
    <row r="815" spans="1:7" ht="15">
      <c r="A815" s="84" t="s">
        <v>4212</v>
      </c>
      <c r="B815" s="84">
        <v>4</v>
      </c>
      <c r="C815" s="122">
        <v>0.007301062980684725</v>
      </c>
      <c r="D815" s="84" t="s">
        <v>4089</v>
      </c>
      <c r="E815" s="84" t="b">
        <v>0</v>
      </c>
      <c r="F815" s="84" t="b">
        <v>0</v>
      </c>
      <c r="G815" s="84" t="b">
        <v>0</v>
      </c>
    </row>
    <row r="816" spans="1:7" ht="15">
      <c r="A816" s="84" t="s">
        <v>4213</v>
      </c>
      <c r="B816" s="84">
        <v>4</v>
      </c>
      <c r="C816" s="122">
        <v>0.007301062980684725</v>
      </c>
      <c r="D816" s="84" t="s">
        <v>4089</v>
      </c>
      <c r="E816" s="84" t="b">
        <v>0</v>
      </c>
      <c r="F816" s="84" t="b">
        <v>0</v>
      </c>
      <c r="G816" s="84" t="b">
        <v>0</v>
      </c>
    </row>
    <row r="817" spans="1:7" ht="15">
      <c r="A817" s="84" t="s">
        <v>5103</v>
      </c>
      <c r="B817" s="84">
        <v>3</v>
      </c>
      <c r="C817" s="122">
        <v>0.006285335485675315</v>
      </c>
      <c r="D817" s="84" t="s">
        <v>4089</v>
      </c>
      <c r="E817" s="84" t="b">
        <v>1</v>
      </c>
      <c r="F817" s="84" t="b">
        <v>0</v>
      </c>
      <c r="G817" s="84" t="b">
        <v>0</v>
      </c>
    </row>
    <row r="818" spans="1:7" ht="15">
      <c r="A818" s="84" t="s">
        <v>5203</v>
      </c>
      <c r="B818" s="84">
        <v>3</v>
      </c>
      <c r="C818" s="122">
        <v>0.007426315565949706</v>
      </c>
      <c r="D818" s="84" t="s">
        <v>4089</v>
      </c>
      <c r="E818" s="84" t="b">
        <v>0</v>
      </c>
      <c r="F818" s="84" t="b">
        <v>0</v>
      </c>
      <c r="G818" s="84" t="b">
        <v>0</v>
      </c>
    </row>
    <row r="819" spans="1:7" ht="15">
      <c r="A819" s="84" t="s">
        <v>4287</v>
      </c>
      <c r="B819" s="84">
        <v>3</v>
      </c>
      <c r="C819" s="122">
        <v>0.007426315565949706</v>
      </c>
      <c r="D819" s="84" t="s">
        <v>4089</v>
      </c>
      <c r="E819" s="84" t="b">
        <v>0</v>
      </c>
      <c r="F819" s="84" t="b">
        <v>0</v>
      </c>
      <c r="G819" s="84" t="b">
        <v>0</v>
      </c>
    </row>
    <row r="820" spans="1:7" ht="15">
      <c r="A820" s="84" t="s">
        <v>5263</v>
      </c>
      <c r="B820" s="84">
        <v>3</v>
      </c>
      <c r="C820" s="122">
        <v>0.00937683389638587</v>
      </c>
      <c r="D820" s="84" t="s">
        <v>4089</v>
      </c>
      <c r="E820" s="84" t="b">
        <v>0</v>
      </c>
      <c r="F820" s="84" t="b">
        <v>1</v>
      </c>
      <c r="G820" s="84" t="b">
        <v>0</v>
      </c>
    </row>
    <row r="821" spans="1:7" ht="15">
      <c r="A821" s="84" t="s">
        <v>5262</v>
      </c>
      <c r="B821" s="84">
        <v>3</v>
      </c>
      <c r="C821" s="122">
        <v>0.00937683389638587</v>
      </c>
      <c r="D821" s="84" t="s">
        <v>4089</v>
      </c>
      <c r="E821" s="84" t="b">
        <v>0</v>
      </c>
      <c r="F821" s="84" t="b">
        <v>0</v>
      </c>
      <c r="G821" s="84" t="b">
        <v>0</v>
      </c>
    </row>
    <row r="822" spans="1:7" ht="15">
      <c r="A822" s="84" t="s">
        <v>4998</v>
      </c>
      <c r="B822" s="84">
        <v>3</v>
      </c>
      <c r="C822" s="122">
        <v>0.007426315565949706</v>
      </c>
      <c r="D822" s="84" t="s">
        <v>4089</v>
      </c>
      <c r="E822" s="84" t="b">
        <v>0</v>
      </c>
      <c r="F822" s="84" t="b">
        <v>0</v>
      </c>
      <c r="G822" s="84" t="b">
        <v>0</v>
      </c>
    </row>
    <row r="823" spans="1:7" ht="15">
      <c r="A823" s="84" t="s">
        <v>4214</v>
      </c>
      <c r="B823" s="84">
        <v>3</v>
      </c>
      <c r="C823" s="122">
        <v>0.006285335485675315</v>
      </c>
      <c r="D823" s="84" t="s">
        <v>4089</v>
      </c>
      <c r="E823" s="84" t="b">
        <v>0</v>
      </c>
      <c r="F823" s="84" t="b">
        <v>0</v>
      </c>
      <c r="G823" s="84" t="b">
        <v>0</v>
      </c>
    </row>
    <row r="824" spans="1:7" ht="15">
      <c r="A824" s="84" t="s">
        <v>5143</v>
      </c>
      <c r="B824" s="84">
        <v>3</v>
      </c>
      <c r="C824" s="122">
        <v>0.006285335485675315</v>
      </c>
      <c r="D824" s="84" t="s">
        <v>4089</v>
      </c>
      <c r="E824" s="84" t="b">
        <v>0</v>
      </c>
      <c r="F824" s="84" t="b">
        <v>0</v>
      </c>
      <c r="G824" s="84" t="b">
        <v>0</v>
      </c>
    </row>
    <row r="825" spans="1:7" ht="15">
      <c r="A825" s="84" t="s">
        <v>4215</v>
      </c>
      <c r="B825" s="84">
        <v>3</v>
      </c>
      <c r="C825" s="122">
        <v>0.006285335485675315</v>
      </c>
      <c r="D825" s="84" t="s">
        <v>4089</v>
      </c>
      <c r="E825" s="84" t="b">
        <v>0</v>
      </c>
      <c r="F825" s="84" t="b">
        <v>0</v>
      </c>
      <c r="G825" s="84" t="b">
        <v>0</v>
      </c>
    </row>
    <row r="826" spans="1:7" ht="15">
      <c r="A826" s="84" t="s">
        <v>4216</v>
      </c>
      <c r="B826" s="84">
        <v>3</v>
      </c>
      <c r="C826" s="122">
        <v>0.006285335485675315</v>
      </c>
      <c r="D826" s="84" t="s">
        <v>4089</v>
      </c>
      <c r="E826" s="84" t="b">
        <v>0</v>
      </c>
      <c r="F826" s="84" t="b">
        <v>0</v>
      </c>
      <c r="G826" s="84" t="b">
        <v>0</v>
      </c>
    </row>
    <row r="827" spans="1:7" ht="15">
      <c r="A827" s="84" t="s">
        <v>4248</v>
      </c>
      <c r="B827" s="84">
        <v>3</v>
      </c>
      <c r="C827" s="122">
        <v>0.006285335485675315</v>
      </c>
      <c r="D827" s="84" t="s">
        <v>4089</v>
      </c>
      <c r="E827" s="84" t="b">
        <v>0</v>
      </c>
      <c r="F827" s="84" t="b">
        <v>0</v>
      </c>
      <c r="G827" s="84" t="b">
        <v>0</v>
      </c>
    </row>
    <row r="828" spans="1:7" ht="15">
      <c r="A828" s="84" t="s">
        <v>5150</v>
      </c>
      <c r="B828" s="84">
        <v>3</v>
      </c>
      <c r="C828" s="122">
        <v>0.007426315565949706</v>
      </c>
      <c r="D828" s="84" t="s">
        <v>4089</v>
      </c>
      <c r="E828" s="84" t="b">
        <v>0</v>
      </c>
      <c r="F828" s="84" t="b">
        <v>0</v>
      </c>
      <c r="G828" s="84" t="b">
        <v>0</v>
      </c>
    </row>
    <row r="829" spans="1:7" ht="15">
      <c r="A829" s="84" t="s">
        <v>5147</v>
      </c>
      <c r="B829" s="84">
        <v>3</v>
      </c>
      <c r="C829" s="122">
        <v>0.006285335485675315</v>
      </c>
      <c r="D829" s="84" t="s">
        <v>4089</v>
      </c>
      <c r="E829" s="84" t="b">
        <v>0</v>
      </c>
      <c r="F829" s="84" t="b">
        <v>1</v>
      </c>
      <c r="G829" s="84" t="b">
        <v>0</v>
      </c>
    </row>
    <row r="830" spans="1:7" ht="15">
      <c r="A830" s="84" t="s">
        <v>5146</v>
      </c>
      <c r="B830" s="84">
        <v>3</v>
      </c>
      <c r="C830" s="122">
        <v>0.006285335485675315</v>
      </c>
      <c r="D830" s="84" t="s">
        <v>4089</v>
      </c>
      <c r="E830" s="84" t="b">
        <v>0</v>
      </c>
      <c r="F830" s="84" t="b">
        <v>1</v>
      </c>
      <c r="G830" s="84" t="b">
        <v>0</v>
      </c>
    </row>
    <row r="831" spans="1:7" ht="15">
      <c r="A831" s="84" t="s">
        <v>5145</v>
      </c>
      <c r="B831" s="84">
        <v>3</v>
      </c>
      <c r="C831" s="122">
        <v>0.006285335485675315</v>
      </c>
      <c r="D831" s="84" t="s">
        <v>4089</v>
      </c>
      <c r="E831" s="84" t="b">
        <v>0</v>
      </c>
      <c r="F831" s="84" t="b">
        <v>1</v>
      </c>
      <c r="G831" s="84" t="b">
        <v>0</v>
      </c>
    </row>
    <row r="832" spans="1:7" ht="15">
      <c r="A832" s="84" t="s">
        <v>5148</v>
      </c>
      <c r="B832" s="84">
        <v>3</v>
      </c>
      <c r="C832" s="122">
        <v>0.006285335485675315</v>
      </c>
      <c r="D832" s="84" t="s">
        <v>4089</v>
      </c>
      <c r="E832" s="84" t="b">
        <v>0</v>
      </c>
      <c r="F832" s="84" t="b">
        <v>0</v>
      </c>
      <c r="G832" s="84" t="b">
        <v>0</v>
      </c>
    </row>
    <row r="833" spans="1:7" ht="15">
      <c r="A833" s="84" t="s">
        <v>5014</v>
      </c>
      <c r="B833" s="84">
        <v>2</v>
      </c>
      <c r="C833" s="122">
        <v>0.004950877043966471</v>
      </c>
      <c r="D833" s="84" t="s">
        <v>4089</v>
      </c>
      <c r="E833" s="84" t="b">
        <v>1</v>
      </c>
      <c r="F833" s="84" t="b">
        <v>0</v>
      </c>
      <c r="G833" s="84" t="b">
        <v>0</v>
      </c>
    </row>
    <row r="834" spans="1:7" ht="15">
      <c r="A834" s="84" t="s">
        <v>4246</v>
      </c>
      <c r="B834" s="84">
        <v>2</v>
      </c>
      <c r="C834" s="122">
        <v>0.004950877043966471</v>
      </c>
      <c r="D834" s="84" t="s">
        <v>4089</v>
      </c>
      <c r="E834" s="84" t="b">
        <v>0</v>
      </c>
      <c r="F834" s="84" t="b">
        <v>0</v>
      </c>
      <c r="G834" s="84" t="b">
        <v>0</v>
      </c>
    </row>
    <row r="835" spans="1:7" ht="15">
      <c r="A835" s="84" t="s">
        <v>5127</v>
      </c>
      <c r="B835" s="84">
        <v>2</v>
      </c>
      <c r="C835" s="122">
        <v>0.004950877043966471</v>
      </c>
      <c r="D835" s="84" t="s">
        <v>4089</v>
      </c>
      <c r="E835" s="84" t="b">
        <v>0</v>
      </c>
      <c r="F835" s="84" t="b">
        <v>0</v>
      </c>
      <c r="G835" s="84" t="b">
        <v>0</v>
      </c>
    </row>
    <row r="836" spans="1:7" ht="15">
      <c r="A836" s="84" t="s">
        <v>5555</v>
      </c>
      <c r="B836" s="84">
        <v>2</v>
      </c>
      <c r="C836" s="122">
        <v>0.004950877043966471</v>
      </c>
      <c r="D836" s="84" t="s">
        <v>4089</v>
      </c>
      <c r="E836" s="84" t="b">
        <v>0</v>
      </c>
      <c r="F836" s="84" t="b">
        <v>0</v>
      </c>
      <c r="G836" s="84" t="b">
        <v>0</v>
      </c>
    </row>
    <row r="837" spans="1:7" ht="15">
      <c r="A837" s="84" t="s">
        <v>5556</v>
      </c>
      <c r="B837" s="84">
        <v>2</v>
      </c>
      <c r="C837" s="122">
        <v>0.004950877043966471</v>
      </c>
      <c r="D837" s="84" t="s">
        <v>4089</v>
      </c>
      <c r="E837" s="84" t="b">
        <v>0</v>
      </c>
      <c r="F837" s="84" t="b">
        <v>0</v>
      </c>
      <c r="G837" s="84" t="b">
        <v>0</v>
      </c>
    </row>
    <row r="838" spans="1:7" ht="15">
      <c r="A838" s="84" t="s">
        <v>5070</v>
      </c>
      <c r="B838" s="84">
        <v>2</v>
      </c>
      <c r="C838" s="122">
        <v>0.004950877043966471</v>
      </c>
      <c r="D838" s="84" t="s">
        <v>4089</v>
      </c>
      <c r="E838" s="84" t="b">
        <v>1</v>
      </c>
      <c r="F838" s="84" t="b">
        <v>0</v>
      </c>
      <c r="G838" s="84" t="b">
        <v>0</v>
      </c>
    </row>
    <row r="839" spans="1:7" ht="15">
      <c r="A839" s="84" t="s">
        <v>5557</v>
      </c>
      <c r="B839" s="84">
        <v>2</v>
      </c>
      <c r="C839" s="122">
        <v>0.004950877043966471</v>
      </c>
      <c r="D839" s="84" t="s">
        <v>4089</v>
      </c>
      <c r="E839" s="84" t="b">
        <v>0</v>
      </c>
      <c r="F839" s="84" t="b">
        <v>0</v>
      </c>
      <c r="G839" s="84" t="b">
        <v>0</v>
      </c>
    </row>
    <row r="840" spans="1:7" ht="15">
      <c r="A840" s="84" t="s">
        <v>837</v>
      </c>
      <c r="B840" s="84">
        <v>2</v>
      </c>
      <c r="C840" s="122">
        <v>0.004950877043966471</v>
      </c>
      <c r="D840" s="84" t="s">
        <v>4089</v>
      </c>
      <c r="E840" s="84" t="b">
        <v>0</v>
      </c>
      <c r="F840" s="84" t="b">
        <v>0</v>
      </c>
      <c r="G840" s="84" t="b">
        <v>0</v>
      </c>
    </row>
    <row r="841" spans="1:7" ht="15">
      <c r="A841" s="84" t="s">
        <v>5374</v>
      </c>
      <c r="B841" s="84">
        <v>2</v>
      </c>
      <c r="C841" s="122">
        <v>0.004950877043966471</v>
      </c>
      <c r="D841" s="84" t="s">
        <v>4089</v>
      </c>
      <c r="E841" s="84" t="b">
        <v>0</v>
      </c>
      <c r="F841" s="84" t="b">
        <v>0</v>
      </c>
      <c r="G841" s="84" t="b">
        <v>0</v>
      </c>
    </row>
    <row r="842" spans="1:7" ht="15">
      <c r="A842" s="84" t="s">
        <v>4973</v>
      </c>
      <c r="B842" s="84">
        <v>2</v>
      </c>
      <c r="C842" s="122">
        <v>0.004950877043966471</v>
      </c>
      <c r="D842" s="84" t="s">
        <v>4089</v>
      </c>
      <c r="E842" s="84" t="b">
        <v>0</v>
      </c>
      <c r="F842" s="84" t="b">
        <v>0</v>
      </c>
      <c r="G842" s="84" t="b">
        <v>0</v>
      </c>
    </row>
    <row r="843" spans="1:7" ht="15">
      <c r="A843" s="84" t="s">
        <v>5501</v>
      </c>
      <c r="B843" s="84">
        <v>2</v>
      </c>
      <c r="C843" s="122">
        <v>0.00625122259759058</v>
      </c>
      <c r="D843" s="84" t="s">
        <v>4089</v>
      </c>
      <c r="E843" s="84" t="b">
        <v>0</v>
      </c>
      <c r="F843" s="84" t="b">
        <v>0</v>
      </c>
      <c r="G843" s="84" t="b">
        <v>0</v>
      </c>
    </row>
    <row r="844" spans="1:7" ht="15">
      <c r="A844" s="84" t="s">
        <v>5502</v>
      </c>
      <c r="B844" s="84">
        <v>2</v>
      </c>
      <c r="C844" s="122">
        <v>0.00625122259759058</v>
      </c>
      <c r="D844" s="84" t="s">
        <v>4089</v>
      </c>
      <c r="E844" s="84" t="b">
        <v>0</v>
      </c>
      <c r="F844" s="84" t="b">
        <v>0</v>
      </c>
      <c r="G844" s="84" t="b">
        <v>0</v>
      </c>
    </row>
    <row r="845" spans="1:7" ht="15">
      <c r="A845" s="84" t="s">
        <v>5010</v>
      </c>
      <c r="B845" s="84">
        <v>2</v>
      </c>
      <c r="C845" s="122">
        <v>0.004950877043966471</v>
      </c>
      <c r="D845" s="84" t="s">
        <v>4089</v>
      </c>
      <c r="E845" s="84" t="b">
        <v>0</v>
      </c>
      <c r="F845" s="84" t="b">
        <v>0</v>
      </c>
      <c r="G845" s="84" t="b">
        <v>0</v>
      </c>
    </row>
    <row r="846" spans="1:7" ht="15">
      <c r="A846" s="84" t="s">
        <v>5099</v>
      </c>
      <c r="B846" s="84">
        <v>2</v>
      </c>
      <c r="C846" s="122">
        <v>0.004950877043966471</v>
      </c>
      <c r="D846" s="84" t="s">
        <v>4089</v>
      </c>
      <c r="E846" s="84" t="b">
        <v>0</v>
      </c>
      <c r="F846" s="84" t="b">
        <v>0</v>
      </c>
      <c r="G846" s="84" t="b">
        <v>0</v>
      </c>
    </row>
    <row r="847" spans="1:7" ht="15">
      <c r="A847" s="84" t="s">
        <v>5106</v>
      </c>
      <c r="B847" s="84">
        <v>2</v>
      </c>
      <c r="C847" s="122">
        <v>0.004950877043966471</v>
      </c>
      <c r="D847" s="84" t="s">
        <v>4089</v>
      </c>
      <c r="E847" s="84" t="b">
        <v>0</v>
      </c>
      <c r="F847" s="84" t="b">
        <v>0</v>
      </c>
      <c r="G847" s="84" t="b">
        <v>0</v>
      </c>
    </row>
    <row r="848" spans="1:7" ht="15">
      <c r="A848" s="84" t="s">
        <v>4200</v>
      </c>
      <c r="B848" s="84">
        <v>2</v>
      </c>
      <c r="C848" s="122">
        <v>0.004950877043966471</v>
      </c>
      <c r="D848" s="84" t="s">
        <v>4089</v>
      </c>
      <c r="E848" s="84" t="b">
        <v>0</v>
      </c>
      <c r="F848" s="84" t="b">
        <v>0</v>
      </c>
      <c r="G848" s="84" t="b">
        <v>0</v>
      </c>
    </row>
    <row r="849" spans="1:7" ht="15">
      <c r="A849" s="84" t="s">
        <v>5491</v>
      </c>
      <c r="B849" s="84">
        <v>2</v>
      </c>
      <c r="C849" s="122">
        <v>0.00625122259759058</v>
      </c>
      <c r="D849" s="84" t="s">
        <v>4089</v>
      </c>
      <c r="E849" s="84" t="b">
        <v>0</v>
      </c>
      <c r="F849" s="84" t="b">
        <v>0</v>
      </c>
      <c r="G849" s="84" t="b">
        <v>0</v>
      </c>
    </row>
    <row r="850" spans="1:7" ht="15">
      <c r="A850" s="84" t="s">
        <v>5366</v>
      </c>
      <c r="B850" s="84">
        <v>2</v>
      </c>
      <c r="C850" s="122">
        <v>0.00625122259759058</v>
      </c>
      <c r="D850" s="84" t="s">
        <v>4089</v>
      </c>
      <c r="E850" s="84" t="b">
        <v>0</v>
      </c>
      <c r="F850" s="84" t="b">
        <v>0</v>
      </c>
      <c r="G850" s="84" t="b">
        <v>0</v>
      </c>
    </row>
    <row r="851" spans="1:7" ht="15">
      <c r="A851" s="84" t="s">
        <v>5367</v>
      </c>
      <c r="B851" s="84">
        <v>2</v>
      </c>
      <c r="C851" s="122">
        <v>0.00625122259759058</v>
      </c>
      <c r="D851" s="84" t="s">
        <v>4089</v>
      </c>
      <c r="E851" s="84" t="b">
        <v>0</v>
      </c>
      <c r="F851" s="84" t="b">
        <v>0</v>
      </c>
      <c r="G851" s="84" t="b">
        <v>0</v>
      </c>
    </row>
    <row r="852" spans="1:7" ht="15">
      <c r="A852" s="84" t="s">
        <v>5368</v>
      </c>
      <c r="B852" s="84">
        <v>2</v>
      </c>
      <c r="C852" s="122">
        <v>0.00625122259759058</v>
      </c>
      <c r="D852" s="84" t="s">
        <v>4089</v>
      </c>
      <c r="E852" s="84" t="b">
        <v>0</v>
      </c>
      <c r="F852" s="84" t="b">
        <v>0</v>
      </c>
      <c r="G852" s="84" t="b">
        <v>0</v>
      </c>
    </row>
    <row r="853" spans="1:7" ht="15">
      <c r="A853" s="84" t="s">
        <v>5144</v>
      </c>
      <c r="B853" s="84">
        <v>2</v>
      </c>
      <c r="C853" s="122">
        <v>0.004950877043966471</v>
      </c>
      <c r="D853" s="84" t="s">
        <v>4089</v>
      </c>
      <c r="E853" s="84" t="b">
        <v>0</v>
      </c>
      <c r="F853" s="84" t="b">
        <v>1</v>
      </c>
      <c r="G853" s="84" t="b">
        <v>0</v>
      </c>
    </row>
    <row r="854" spans="1:7" ht="15">
      <c r="A854" s="84" t="s">
        <v>439</v>
      </c>
      <c r="B854" s="84">
        <v>2</v>
      </c>
      <c r="C854" s="122">
        <v>0.00625122259759058</v>
      </c>
      <c r="D854" s="84" t="s">
        <v>4089</v>
      </c>
      <c r="E854" s="84" t="b">
        <v>0</v>
      </c>
      <c r="F854" s="84" t="b">
        <v>0</v>
      </c>
      <c r="G854" s="84" t="b">
        <v>0</v>
      </c>
    </row>
    <row r="855" spans="1:7" ht="15">
      <c r="A855" s="84" t="s">
        <v>5355</v>
      </c>
      <c r="B855" s="84">
        <v>2</v>
      </c>
      <c r="C855" s="122">
        <v>0.004950877043966471</v>
      </c>
      <c r="D855" s="84" t="s">
        <v>4089</v>
      </c>
      <c r="E855" s="84" t="b">
        <v>0</v>
      </c>
      <c r="F855" s="84" t="b">
        <v>0</v>
      </c>
      <c r="G855" s="84" t="b">
        <v>0</v>
      </c>
    </row>
    <row r="856" spans="1:7" ht="15">
      <c r="A856" s="84" t="s">
        <v>4333</v>
      </c>
      <c r="B856" s="84">
        <v>2</v>
      </c>
      <c r="C856" s="122">
        <v>0.004950877043966471</v>
      </c>
      <c r="D856" s="84" t="s">
        <v>4089</v>
      </c>
      <c r="E856" s="84" t="b">
        <v>0</v>
      </c>
      <c r="F856" s="84" t="b">
        <v>0</v>
      </c>
      <c r="G856" s="84" t="b">
        <v>0</v>
      </c>
    </row>
    <row r="857" spans="1:7" ht="15">
      <c r="A857" s="84" t="s">
        <v>5009</v>
      </c>
      <c r="B857" s="84">
        <v>2</v>
      </c>
      <c r="C857" s="122">
        <v>0.004950877043966471</v>
      </c>
      <c r="D857" s="84" t="s">
        <v>4089</v>
      </c>
      <c r="E857" s="84" t="b">
        <v>0</v>
      </c>
      <c r="F857" s="84" t="b">
        <v>1</v>
      </c>
      <c r="G857" s="84" t="b">
        <v>0</v>
      </c>
    </row>
    <row r="858" spans="1:7" ht="15">
      <c r="A858" s="84" t="s">
        <v>5356</v>
      </c>
      <c r="B858" s="84">
        <v>2</v>
      </c>
      <c r="C858" s="122">
        <v>0.004950877043966471</v>
      </c>
      <c r="D858" s="84" t="s">
        <v>4089</v>
      </c>
      <c r="E858" s="84" t="b">
        <v>0</v>
      </c>
      <c r="F858" s="84" t="b">
        <v>0</v>
      </c>
      <c r="G858" s="84" t="b">
        <v>0</v>
      </c>
    </row>
    <row r="859" spans="1:7" ht="15">
      <c r="A859" s="84" t="s">
        <v>5357</v>
      </c>
      <c r="B859" s="84">
        <v>2</v>
      </c>
      <c r="C859" s="122">
        <v>0.004950877043966471</v>
      </c>
      <c r="D859" s="84" t="s">
        <v>4089</v>
      </c>
      <c r="E859" s="84" t="b">
        <v>0</v>
      </c>
      <c r="F859" s="84" t="b">
        <v>0</v>
      </c>
      <c r="G859" s="84" t="b">
        <v>0</v>
      </c>
    </row>
    <row r="860" spans="1:7" ht="15">
      <c r="A860" s="84" t="s">
        <v>5358</v>
      </c>
      <c r="B860" s="84">
        <v>2</v>
      </c>
      <c r="C860" s="122">
        <v>0.004950877043966471</v>
      </c>
      <c r="D860" s="84" t="s">
        <v>4089</v>
      </c>
      <c r="E860" s="84" t="b">
        <v>0</v>
      </c>
      <c r="F860" s="84" t="b">
        <v>0</v>
      </c>
      <c r="G860" s="84" t="b">
        <v>0</v>
      </c>
    </row>
    <row r="861" spans="1:7" ht="15">
      <c r="A861" s="84" t="s">
        <v>5359</v>
      </c>
      <c r="B861" s="84">
        <v>2</v>
      </c>
      <c r="C861" s="122">
        <v>0.004950877043966471</v>
      </c>
      <c r="D861" s="84" t="s">
        <v>4089</v>
      </c>
      <c r="E861" s="84" t="b">
        <v>0</v>
      </c>
      <c r="F861" s="84" t="b">
        <v>1</v>
      </c>
      <c r="G861" s="84" t="b">
        <v>0</v>
      </c>
    </row>
    <row r="862" spans="1:7" ht="15">
      <c r="A862" s="84" t="s">
        <v>5282</v>
      </c>
      <c r="B862" s="84">
        <v>2</v>
      </c>
      <c r="C862" s="122">
        <v>0.00625122259759058</v>
      </c>
      <c r="D862" s="84" t="s">
        <v>4089</v>
      </c>
      <c r="E862" s="84" t="b">
        <v>0</v>
      </c>
      <c r="F862" s="84" t="b">
        <v>0</v>
      </c>
      <c r="G862" s="84" t="b">
        <v>0</v>
      </c>
    </row>
    <row r="863" spans="1:7" ht="15">
      <c r="A863" s="84" t="s">
        <v>5283</v>
      </c>
      <c r="B863" s="84">
        <v>2</v>
      </c>
      <c r="C863" s="122">
        <v>0.004950877043966471</v>
      </c>
      <c r="D863" s="84" t="s">
        <v>4089</v>
      </c>
      <c r="E863" s="84" t="b">
        <v>0</v>
      </c>
      <c r="F863" s="84" t="b">
        <v>0</v>
      </c>
      <c r="G863" s="84" t="b">
        <v>0</v>
      </c>
    </row>
    <row r="864" spans="1:7" ht="15">
      <c r="A864" s="84" t="s">
        <v>5284</v>
      </c>
      <c r="B864" s="84">
        <v>2</v>
      </c>
      <c r="C864" s="122">
        <v>0.004950877043966471</v>
      </c>
      <c r="D864" s="84" t="s">
        <v>4089</v>
      </c>
      <c r="E864" s="84" t="b">
        <v>0</v>
      </c>
      <c r="F864" s="84" t="b">
        <v>0</v>
      </c>
      <c r="G864" s="84" t="b">
        <v>0</v>
      </c>
    </row>
    <row r="865" spans="1:7" ht="15">
      <c r="A865" s="84" t="s">
        <v>5288</v>
      </c>
      <c r="B865" s="84">
        <v>2</v>
      </c>
      <c r="C865" s="122">
        <v>0.004950877043966471</v>
      </c>
      <c r="D865" s="84" t="s">
        <v>4089</v>
      </c>
      <c r="E865" s="84" t="b">
        <v>0</v>
      </c>
      <c r="F865" s="84" t="b">
        <v>0</v>
      </c>
      <c r="G865" s="84" t="b">
        <v>0</v>
      </c>
    </row>
    <row r="866" spans="1:7" ht="15">
      <c r="A866" s="84" t="s">
        <v>5286</v>
      </c>
      <c r="B866" s="84">
        <v>2</v>
      </c>
      <c r="C866" s="122">
        <v>0.004950877043966471</v>
      </c>
      <c r="D866" s="84" t="s">
        <v>4089</v>
      </c>
      <c r="E866" s="84" t="b">
        <v>0</v>
      </c>
      <c r="F866" s="84" t="b">
        <v>0</v>
      </c>
      <c r="G866" s="84" t="b">
        <v>0</v>
      </c>
    </row>
    <row r="867" spans="1:7" ht="15">
      <c r="A867" s="84" t="s">
        <v>5289</v>
      </c>
      <c r="B867" s="84">
        <v>2</v>
      </c>
      <c r="C867" s="122">
        <v>0.004950877043966471</v>
      </c>
      <c r="D867" s="84" t="s">
        <v>4089</v>
      </c>
      <c r="E867" s="84" t="b">
        <v>0</v>
      </c>
      <c r="F867" s="84" t="b">
        <v>0</v>
      </c>
      <c r="G867" s="84" t="b">
        <v>0</v>
      </c>
    </row>
    <row r="868" spans="1:7" ht="15">
      <c r="A868" s="84" t="s">
        <v>5290</v>
      </c>
      <c r="B868" s="84">
        <v>2</v>
      </c>
      <c r="C868" s="122">
        <v>0.004950877043966471</v>
      </c>
      <c r="D868" s="84" t="s">
        <v>4089</v>
      </c>
      <c r="E868" s="84" t="b">
        <v>0</v>
      </c>
      <c r="F868" s="84" t="b">
        <v>0</v>
      </c>
      <c r="G868" s="84" t="b">
        <v>0</v>
      </c>
    </row>
    <row r="869" spans="1:7" ht="15">
      <c r="A869" s="84" t="s">
        <v>5285</v>
      </c>
      <c r="B869" s="84">
        <v>2</v>
      </c>
      <c r="C869" s="122">
        <v>0.004950877043966471</v>
      </c>
      <c r="D869" s="84" t="s">
        <v>4089</v>
      </c>
      <c r="E869" s="84" t="b">
        <v>0</v>
      </c>
      <c r="F869" s="84" t="b">
        <v>0</v>
      </c>
      <c r="G869" s="84" t="b">
        <v>0</v>
      </c>
    </row>
    <row r="870" spans="1:7" ht="15">
      <c r="A870" s="84" t="s">
        <v>5287</v>
      </c>
      <c r="B870" s="84">
        <v>2</v>
      </c>
      <c r="C870" s="122">
        <v>0.004950877043966471</v>
      </c>
      <c r="D870" s="84" t="s">
        <v>4089</v>
      </c>
      <c r="E870" s="84" t="b">
        <v>0</v>
      </c>
      <c r="F870" s="84" t="b">
        <v>1</v>
      </c>
      <c r="G870" s="84" t="b">
        <v>0</v>
      </c>
    </row>
    <row r="871" spans="1:7" ht="15">
      <c r="A871" s="84" t="s">
        <v>833</v>
      </c>
      <c r="B871" s="84">
        <v>16</v>
      </c>
      <c r="C871" s="122">
        <v>0.009117983364968354</v>
      </c>
      <c r="D871" s="84" t="s">
        <v>4090</v>
      </c>
      <c r="E871" s="84" t="b">
        <v>0</v>
      </c>
      <c r="F871" s="84" t="b">
        <v>0</v>
      </c>
      <c r="G871" s="84" t="b">
        <v>0</v>
      </c>
    </row>
    <row r="872" spans="1:7" ht="15">
      <c r="A872" s="84" t="s">
        <v>474</v>
      </c>
      <c r="B872" s="84">
        <v>13</v>
      </c>
      <c r="C872" s="122">
        <v>0.010576729577383124</v>
      </c>
      <c r="D872" s="84" t="s">
        <v>4090</v>
      </c>
      <c r="E872" s="84" t="b">
        <v>0</v>
      </c>
      <c r="F872" s="84" t="b">
        <v>0</v>
      </c>
      <c r="G872" s="84" t="b">
        <v>0</v>
      </c>
    </row>
    <row r="873" spans="1:7" ht="15">
      <c r="A873" s="84" t="s">
        <v>4219</v>
      </c>
      <c r="B873" s="84">
        <v>13</v>
      </c>
      <c r="C873" s="122">
        <v>0.011798100878382461</v>
      </c>
      <c r="D873" s="84" t="s">
        <v>4090</v>
      </c>
      <c r="E873" s="84" t="b">
        <v>0</v>
      </c>
      <c r="F873" s="84" t="b">
        <v>0</v>
      </c>
      <c r="G873" s="84" t="b">
        <v>0</v>
      </c>
    </row>
    <row r="874" spans="1:7" ht="15">
      <c r="A874" s="84" t="s">
        <v>4277</v>
      </c>
      <c r="B874" s="84">
        <v>13</v>
      </c>
      <c r="C874" s="122">
        <v>0.010576729577383124</v>
      </c>
      <c r="D874" s="84" t="s">
        <v>4090</v>
      </c>
      <c r="E874" s="84" t="b">
        <v>0</v>
      </c>
      <c r="F874" s="84" t="b">
        <v>0</v>
      </c>
      <c r="G874" s="84" t="b">
        <v>0</v>
      </c>
    </row>
    <row r="875" spans="1:7" ht="15">
      <c r="A875" s="84" t="s">
        <v>4301</v>
      </c>
      <c r="B875" s="84">
        <v>12</v>
      </c>
      <c r="C875" s="122">
        <v>0.010890554656968424</v>
      </c>
      <c r="D875" s="84" t="s">
        <v>4090</v>
      </c>
      <c r="E875" s="84" t="b">
        <v>0</v>
      </c>
      <c r="F875" s="84" t="b">
        <v>0</v>
      </c>
      <c r="G875" s="84" t="b">
        <v>0</v>
      </c>
    </row>
    <row r="876" spans="1:7" ht="15">
      <c r="A876" s="84" t="s">
        <v>4302</v>
      </c>
      <c r="B876" s="84">
        <v>12</v>
      </c>
      <c r="C876" s="122">
        <v>0.012116129604732745</v>
      </c>
      <c r="D876" s="84" t="s">
        <v>4090</v>
      </c>
      <c r="E876" s="84" t="b">
        <v>0</v>
      </c>
      <c r="F876" s="84" t="b">
        <v>0</v>
      </c>
      <c r="G876" s="84" t="b">
        <v>0</v>
      </c>
    </row>
    <row r="877" spans="1:7" ht="15">
      <c r="A877" s="84" t="s">
        <v>4303</v>
      </c>
      <c r="B877" s="84">
        <v>12</v>
      </c>
      <c r="C877" s="122">
        <v>0.010890554656968424</v>
      </c>
      <c r="D877" s="84" t="s">
        <v>4090</v>
      </c>
      <c r="E877" s="84" t="b">
        <v>0</v>
      </c>
      <c r="F877" s="84" t="b">
        <v>0</v>
      </c>
      <c r="G877" s="84" t="b">
        <v>0</v>
      </c>
    </row>
    <row r="878" spans="1:7" ht="15">
      <c r="A878" s="84" t="s">
        <v>473</v>
      </c>
      <c r="B878" s="84">
        <v>10</v>
      </c>
      <c r="C878" s="122">
        <v>0.011215495891103188</v>
      </c>
      <c r="D878" s="84" t="s">
        <v>4090</v>
      </c>
      <c r="E878" s="84" t="b">
        <v>0</v>
      </c>
      <c r="F878" s="84" t="b">
        <v>0</v>
      </c>
      <c r="G878" s="84" t="b">
        <v>0</v>
      </c>
    </row>
    <row r="879" spans="1:7" ht="15">
      <c r="A879" s="84" t="s">
        <v>4304</v>
      </c>
      <c r="B879" s="84">
        <v>10</v>
      </c>
      <c r="C879" s="122">
        <v>0.011215495891103188</v>
      </c>
      <c r="D879" s="84" t="s">
        <v>4090</v>
      </c>
      <c r="E879" s="84" t="b">
        <v>0</v>
      </c>
      <c r="F879" s="84" t="b">
        <v>0</v>
      </c>
      <c r="G879" s="84" t="b">
        <v>0</v>
      </c>
    </row>
    <row r="880" spans="1:7" ht="15">
      <c r="A880" s="84" t="s">
        <v>4305</v>
      </c>
      <c r="B880" s="84">
        <v>10</v>
      </c>
      <c r="C880" s="122">
        <v>0.011215495891103188</v>
      </c>
      <c r="D880" s="84" t="s">
        <v>4090</v>
      </c>
      <c r="E880" s="84" t="b">
        <v>0</v>
      </c>
      <c r="F880" s="84" t="b">
        <v>0</v>
      </c>
      <c r="G880" s="84" t="b">
        <v>0</v>
      </c>
    </row>
    <row r="881" spans="1:7" ht="15">
      <c r="A881" s="84" t="s">
        <v>4966</v>
      </c>
      <c r="B881" s="84">
        <v>10</v>
      </c>
      <c r="C881" s="122">
        <v>0.011215495891103188</v>
      </c>
      <c r="D881" s="84" t="s">
        <v>4090</v>
      </c>
      <c r="E881" s="84" t="b">
        <v>0</v>
      </c>
      <c r="F881" s="84" t="b">
        <v>0</v>
      </c>
      <c r="G881" s="84" t="b">
        <v>0</v>
      </c>
    </row>
    <row r="882" spans="1:7" ht="15">
      <c r="A882" s="84" t="s">
        <v>440</v>
      </c>
      <c r="B882" s="84">
        <v>5</v>
      </c>
      <c r="C882" s="122">
        <v>0.00967572085992972</v>
      </c>
      <c r="D882" s="84" t="s">
        <v>4090</v>
      </c>
      <c r="E882" s="84" t="b">
        <v>0</v>
      </c>
      <c r="F882" s="84" t="b">
        <v>0</v>
      </c>
      <c r="G882" s="84" t="b">
        <v>0</v>
      </c>
    </row>
    <row r="883" spans="1:7" ht="15">
      <c r="A883" s="84" t="s">
        <v>4946</v>
      </c>
      <c r="B883" s="84">
        <v>4</v>
      </c>
      <c r="C883" s="122">
        <v>0.008788252504247088</v>
      </c>
      <c r="D883" s="84" t="s">
        <v>4090</v>
      </c>
      <c r="E883" s="84" t="b">
        <v>0</v>
      </c>
      <c r="F883" s="84" t="b">
        <v>0</v>
      </c>
      <c r="G883" s="84" t="b">
        <v>0</v>
      </c>
    </row>
    <row r="884" spans="1:7" ht="15">
      <c r="A884" s="84" t="s">
        <v>5129</v>
      </c>
      <c r="B884" s="84">
        <v>4</v>
      </c>
      <c r="C884" s="122">
        <v>0.012042630835749586</v>
      </c>
      <c r="D884" s="84" t="s">
        <v>4090</v>
      </c>
      <c r="E884" s="84" t="b">
        <v>0</v>
      </c>
      <c r="F884" s="84" t="b">
        <v>0</v>
      </c>
      <c r="G884" s="84" t="b">
        <v>0</v>
      </c>
    </row>
    <row r="885" spans="1:7" ht="15">
      <c r="A885" s="84" t="s">
        <v>5128</v>
      </c>
      <c r="B885" s="84">
        <v>4</v>
      </c>
      <c r="C885" s="122">
        <v>0.012042630835749586</v>
      </c>
      <c r="D885" s="84" t="s">
        <v>4090</v>
      </c>
      <c r="E885" s="84" t="b">
        <v>0</v>
      </c>
      <c r="F885" s="84" t="b">
        <v>0</v>
      </c>
      <c r="G885" s="84" t="b">
        <v>0</v>
      </c>
    </row>
    <row r="886" spans="1:7" ht="15">
      <c r="A886" s="84" t="s">
        <v>4973</v>
      </c>
      <c r="B886" s="84">
        <v>3</v>
      </c>
      <c r="C886" s="122">
        <v>0.007604206161495855</v>
      </c>
      <c r="D886" s="84" t="s">
        <v>4090</v>
      </c>
      <c r="E886" s="84" t="b">
        <v>0</v>
      </c>
      <c r="F886" s="84" t="b">
        <v>0</v>
      </c>
      <c r="G886" s="84" t="b">
        <v>0</v>
      </c>
    </row>
    <row r="887" spans="1:7" ht="15">
      <c r="A887" s="84" t="s">
        <v>5222</v>
      </c>
      <c r="B887" s="84">
        <v>3</v>
      </c>
      <c r="C887" s="122">
        <v>0.007604206161495855</v>
      </c>
      <c r="D887" s="84" t="s">
        <v>4090</v>
      </c>
      <c r="E887" s="84" t="b">
        <v>0</v>
      </c>
      <c r="F887" s="84" t="b">
        <v>0</v>
      </c>
      <c r="G887" s="84" t="b">
        <v>0</v>
      </c>
    </row>
    <row r="888" spans="1:7" ht="15">
      <c r="A888" s="84" t="s">
        <v>5223</v>
      </c>
      <c r="B888" s="84">
        <v>3</v>
      </c>
      <c r="C888" s="122">
        <v>0.007604206161495855</v>
      </c>
      <c r="D888" s="84" t="s">
        <v>4090</v>
      </c>
      <c r="E888" s="84" t="b">
        <v>0</v>
      </c>
      <c r="F888" s="84" t="b">
        <v>0</v>
      </c>
      <c r="G888" s="84" t="b">
        <v>0</v>
      </c>
    </row>
    <row r="889" spans="1:7" ht="15">
      <c r="A889" s="84" t="s">
        <v>4976</v>
      </c>
      <c r="B889" s="84">
        <v>3</v>
      </c>
      <c r="C889" s="122">
        <v>0.007604206161495855</v>
      </c>
      <c r="D889" s="84" t="s">
        <v>4090</v>
      </c>
      <c r="E889" s="84" t="b">
        <v>0</v>
      </c>
      <c r="F889" s="84" t="b">
        <v>0</v>
      </c>
      <c r="G889" s="84" t="b">
        <v>0</v>
      </c>
    </row>
    <row r="890" spans="1:7" ht="15">
      <c r="A890" s="84" t="s">
        <v>4997</v>
      </c>
      <c r="B890" s="84">
        <v>3</v>
      </c>
      <c r="C890" s="122">
        <v>0.007604206161495855</v>
      </c>
      <c r="D890" s="84" t="s">
        <v>4090</v>
      </c>
      <c r="E890" s="84" t="b">
        <v>0</v>
      </c>
      <c r="F890" s="84" t="b">
        <v>0</v>
      </c>
      <c r="G890" s="84" t="b">
        <v>0</v>
      </c>
    </row>
    <row r="891" spans="1:7" ht="15">
      <c r="A891" s="84" t="s">
        <v>5224</v>
      </c>
      <c r="B891" s="84">
        <v>3</v>
      </c>
      <c r="C891" s="122">
        <v>0.007604206161495855</v>
      </c>
      <c r="D891" s="84" t="s">
        <v>4090</v>
      </c>
      <c r="E891" s="84" t="b">
        <v>0</v>
      </c>
      <c r="F891" s="84" t="b">
        <v>0</v>
      </c>
      <c r="G891" s="84" t="b">
        <v>0</v>
      </c>
    </row>
    <row r="892" spans="1:7" ht="15">
      <c r="A892" s="84" t="s">
        <v>5101</v>
      </c>
      <c r="B892" s="84">
        <v>3</v>
      </c>
      <c r="C892" s="122">
        <v>0.007604206161495855</v>
      </c>
      <c r="D892" s="84" t="s">
        <v>4090</v>
      </c>
      <c r="E892" s="84" t="b">
        <v>0</v>
      </c>
      <c r="F892" s="84" t="b">
        <v>0</v>
      </c>
      <c r="G892" s="84" t="b">
        <v>0</v>
      </c>
    </row>
    <row r="893" spans="1:7" ht="15">
      <c r="A893" s="84" t="s">
        <v>5062</v>
      </c>
      <c r="B893" s="84">
        <v>3</v>
      </c>
      <c r="C893" s="122">
        <v>0.007604206161495855</v>
      </c>
      <c r="D893" s="84" t="s">
        <v>4090</v>
      </c>
      <c r="E893" s="84" t="b">
        <v>0</v>
      </c>
      <c r="F893" s="84" t="b">
        <v>0</v>
      </c>
      <c r="G893" s="84" t="b">
        <v>0</v>
      </c>
    </row>
    <row r="894" spans="1:7" ht="15">
      <c r="A894" s="84" t="s">
        <v>5225</v>
      </c>
      <c r="B894" s="84">
        <v>3</v>
      </c>
      <c r="C894" s="122">
        <v>0.007604206161495855</v>
      </c>
      <c r="D894" s="84" t="s">
        <v>4090</v>
      </c>
      <c r="E894" s="84" t="b">
        <v>0</v>
      </c>
      <c r="F894" s="84" t="b">
        <v>0</v>
      </c>
      <c r="G894" s="84" t="b">
        <v>0</v>
      </c>
    </row>
    <row r="895" spans="1:7" ht="15">
      <c r="A895" s="84" t="s">
        <v>5242</v>
      </c>
      <c r="B895" s="84">
        <v>3</v>
      </c>
      <c r="C895" s="122">
        <v>0.007604206161495855</v>
      </c>
      <c r="D895" s="84" t="s">
        <v>4090</v>
      </c>
      <c r="E895" s="84" t="b">
        <v>0</v>
      </c>
      <c r="F895" s="84" t="b">
        <v>0</v>
      </c>
      <c r="G895" s="84" t="b">
        <v>0</v>
      </c>
    </row>
    <row r="896" spans="1:7" ht="15">
      <c r="A896" s="84" t="s">
        <v>5239</v>
      </c>
      <c r="B896" s="84">
        <v>3</v>
      </c>
      <c r="C896" s="122">
        <v>0.007604206161495855</v>
      </c>
      <c r="D896" s="84" t="s">
        <v>4090</v>
      </c>
      <c r="E896" s="84" t="b">
        <v>0</v>
      </c>
      <c r="F896" s="84" t="b">
        <v>0</v>
      </c>
      <c r="G896" s="84" t="b">
        <v>0</v>
      </c>
    </row>
    <row r="897" spans="1:7" ht="15">
      <c r="A897" s="84" t="s">
        <v>5240</v>
      </c>
      <c r="B897" s="84">
        <v>3</v>
      </c>
      <c r="C897" s="122">
        <v>0.007604206161495855</v>
      </c>
      <c r="D897" s="84" t="s">
        <v>4090</v>
      </c>
      <c r="E897" s="84" t="b">
        <v>0</v>
      </c>
      <c r="F897" s="84" t="b">
        <v>0</v>
      </c>
      <c r="G897" s="84" t="b">
        <v>0</v>
      </c>
    </row>
    <row r="898" spans="1:7" ht="15">
      <c r="A898" s="84" t="s">
        <v>5241</v>
      </c>
      <c r="B898" s="84">
        <v>3</v>
      </c>
      <c r="C898" s="122">
        <v>0.007604206161495855</v>
      </c>
      <c r="D898" s="84" t="s">
        <v>4090</v>
      </c>
      <c r="E898" s="84" t="b">
        <v>0</v>
      </c>
      <c r="F898" s="84" t="b">
        <v>0</v>
      </c>
      <c r="G898" s="84" t="b">
        <v>0</v>
      </c>
    </row>
    <row r="899" spans="1:7" ht="15">
      <c r="A899" s="84" t="s">
        <v>4310</v>
      </c>
      <c r="B899" s="84">
        <v>2</v>
      </c>
      <c r="C899" s="122">
        <v>0.006021315417874793</v>
      </c>
      <c r="D899" s="84" t="s">
        <v>4090</v>
      </c>
      <c r="E899" s="84" t="b">
        <v>0</v>
      </c>
      <c r="F899" s="84" t="b">
        <v>0</v>
      </c>
      <c r="G899" s="84" t="b">
        <v>0</v>
      </c>
    </row>
    <row r="900" spans="1:7" ht="15">
      <c r="A900" s="84" t="s">
        <v>5332</v>
      </c>
      <c r="B900" s="84">
        <v>2</v>
      </c>
      <c r="C900" s="122">
        <v>0.006021315417874793</v>
      </c>
      <c r="D900" s="84" t="s">
        <v>4090</v>
      </c>
      <c r="E900" s="84" t="b">
        <v>0</v>
      </c>
      <c r="F900" s="84" t="b">
        <v>0</v>
      </c>
      <c r="G900" s="84" t="b">
        <v>0</v>
      </c>
    </row>
    <row r="901" spans="1:7" ht="15">
      <c r="A901" s="84" t="s">
        <v>5039</v>
      </c>
      <c r="B901" s="84">
        <v>2</v>
      </c>
      <c r="C901" s="122">
        <v>0.006021315417874793</v>
      </c>
      <c r="D901" s="84" t="s">
        <v>4090</v>
      </c>
      <c r="E901" s="84" t="b">
        <v>0</v>
      </c>
      <c r="F901" s="84" t="b">
        <v>0</v>
      </c>
      <c r="G901" s="84" t="b">
        <v>0</v>
      </c>
    </row>
    <row r="902" spans="1:7" ht="15">
      <c r="A902" s="84" t="s">
        <v>5333</v>
      </c>
      <c r="B902" s="84">
        <v>2</v>
      </c>
      <c r="C902" s="122">
        <v>0.006021315417874793</v>
      </c>
      <c r="D902" s="84" t="s">
        <v>4090</v>
      </c>
      <c r="E902" s="84" t="b">
        <v>0</v>
      </c>
      <c r="F902" s="84" t="b">
        <v>0</v>
      </c>
      <c r="G902" s="84" t="b">
        <v>0</v>
      </c>
    </row>
    <row r="903" spans="1:7" ht="15">
      <c r="A903" s="84" t="s">
        <v>5083</v>
      </c>
      <c r="B903" s="84">
        <v>2</v>
      </c>
      <c r="C903" s="122">
        <v>0.006021315417874793</v>
      </c>
      <c r="D903" s="84" t="s">
        <v>4090</v>
      </c>
      <c r="E903" s="84" t="b">
        <v>0</v>
      </c>
      <c r="F903" s="84" t="b">
        <v>0</v>
      </c>
      <c r="G903" s="84" t="b">
        <v>0</v>
      </c>
    </row>
    <row r="904" spans="1:7" ht="15">
      <c r="A904" s="84" t="s">
        <v>5178</v>
      </c>
      <c r="B904" s="84">
        <v>2</v>
      </c>
      <c r="C904" s="122">
        <v>0.006021315417874793</v>
      </c>
      <c r="D904" s="84" t="s">
        <v>4090</v>
      </c>
      <c r="E904" s="84" t="b">
        <v>0</v>
      </c>
      <c r="F904" s="84" t="b">
        <v>0</v>
      </c>
      <c r="G904" s="84" t="b">
        <v>0</v>
      </c>
    </row>
    <row r="905" spans="1:7" ht="15">
      <c r="A905" s="84" t="s">
        <v>5334</v>
      </c>
      <c r="B905" s="84">
        <v>2</v>
      </c>
      <c r="C905" s="122">
        <v>0.006021315417874793</v>
      </c>
      <c r="D905" s="84" t="s">
        <v>4090</v>
      </c>
      <c r="E905" s="84" t="b">
        <v>1</v>
      </c>
      <c r="F905" s="84" t="b">
        <v>0</v>
      </c>
      <c r="G905" s="84" t="b">
        <v>0</v>
      </c>
    </row>
    <row r="906" spans="1:7" ht="15">
      <c r="A906" s="84" t="s">
        <v>5335</v>
      </c>
      <c r="B906" s="84">
        <v>2</v>
      </c>
      <c r="C906" s="122">
        <v>0.006021315417874793</v>
      </c>
      <c r="D906" s="84" t="s">
        <v>4090</v>
      </c>
      <c r="E906" s="84" t="b">
        <v>0</v>
      </c>
      <c r="F906" s="84" t="b">
        <v>0</v>
      </c>
      <c r="G906" s="84" t="b">
        <v>0</v>
      </c>
    </row>
    <row r="907" spans="1:7" ht="15">
      <c r="A907" s="84" t="s">
        <v>5336</v>
      </c>
      <c r="B907" s="84">
        <v>2</v>
      </c>
      <c r="C907" s="122">
        <v>0.006021315417874793</v>
      </c>
      <c r="D907" s="84" t="s">
        <v>4090</v>
      </c>
      <c r="E907" s="84" t="b">
        <v>0</v>
      </c>
      <c r="F907" s="84" t="b">
        <v>0</v>
      </c>
      <c r="G907" s="84" t="b">
        <v>0</v>
      </c>
    </row>
    <row r="908" spans="1:7" ht="15">
      <c r="A908" s="84" t="s">
        <v>4943</v>
      </c>
      <c r="B908" s="84">
        <v>2</v>
      </c>
      <c r="C908" s="122">
        <v>0.006021315417874793</v>
      </c>
      <c r="D908" s="84" t="s">
        <v>4090</v>
      </c>
      <c r="E908" s="84" t="b">
        <v>0</v>
      </c>
      <c r="F908" s="84" t="b">
        <v>0</v>
      </c>
      <c r="G908" s="84" t="b">
        <v>0</v>
      </c>
    </row>
    <row r="909" spans="1:7" ht="15">
      <c r="A909" s="84" t="s">
        <v>5337</v>
      </c>
      <c r="B909" s="84">
        <v>2</v>
      </c>
      <c r="C909" s="122">
        <v>0.006021315417874793</v>
      </c>
      <c r="D909" s="84" t="s">
        <v>4090</v>
      </c>
      <c r="E909" s="84" t="b">
        <v>0</v>
      </c>
      <c r="F909" s="84" t="b">
        <v>0</v>
      </c>
      <c r="G909" s="84" t="b">
        <v>0</v>
      </c>
    </row>
    <row r="910" spans="1:7" ht="15">
      <c r="A910" s="84" t="s">
        <v>5338</v>
      </c>
      <c r="B910" s="84">
        <v>2</v>
      </c>
      <c r="C910" s="122">
        <v>0.006021315417874793</v>
      </c>
      <c r="D910" s="84" t="s">
        <v>4090</v>
      </c>
      <c r="E910" s="84" t="b">
        <v>0</v>
      </c>
      <c r="F910" s="84" t="b">
        <v>0</v>
      </c>
      <c r="G910" s="84" t="b">
        <v>0</v>
      </c>
    </row>
    <row r="911" spans="1:7" ht="15">
      <c r="A911" s="84" t="s">
        <v>5149</v>
      </c>
      <c r="B911" s="84">
        <v>2</v>
      </c>
      <c r="C911" s="122">
        <v>0.006021315417874793</v>
      </c>
      <c r="D911" s="84" t="s">
        <v>4090</v>
      </c>
      <c r="E911" s="84" t="b">
        <v>0</v>
      </c>
      <c r="F911" s="84" t="b">
        <v>0</v>
      </c>
      <c r="G911" s="84" t="b">
        <v>0</v>
      </c>
    </row>
    <row r="912" spans="1:7" ht="15">
      <c r="A912" s="84" t="s">
        <v>439</v>
      </c>
      <c r="B912" s="84">
        <v>2</v>
      </c>
      <c r="C912" s="122">
        <v>0.006021315417874793</v>
      </c>
      <c r="D912" s="84" t="s">
        <v>4090</v>
      </c>
      <c r="E912" s="84" t="b">
        <v>0</v>
      </c>
      <c r="F912" s="84" t="b">
        <v>0</v>
      </c>
      <c r="G912" s="84" t="b">
        <v>0</v>
      </c>
    </row>
    <row r="913" spans="1:7" ht="15">
      <c r="A913" s="84" t="s">
        <v>5179</v>
      </c>
      <c r="B913" s="84">
        <v>2</v>
      </c>
      <c r="C913" s="122">
        <v>0.006021315417874793</v>
      </c>
      <c r="D913" s="84" t="s">
        <v>4090</v>
      </c>
      <c r="E913" s="84" t="b">
        <v>0</v>
      </c>
      <c r="F913" s="84" t="b">
        <v>0</v>
      </c>
      <c r="G913" s="84" t="b">
        <v>0</v>
      </c>
    </row>
    <row r="914" spans="1:7" ht="15">
      <c r="A914" s="84" t="s">
        <v>5180</v>
      </c>
      <c r="B914" s="84">
        <v>2</v>
      </c>
      <c r="C914" s="122">
        <v>0.006021315417874793</v>
      </c>
      <c r="D914" s="84" t="s">
        <v>4090</v>
      </c>
      <c r="E914" s="84" t="b">
        <v>0</v>
      </c>
      <c r="F914" s="84" t="b">
        <v>0</v>
      </c>
      <c r="G914" s="84" t="b">
        <v>0</v>
      </c>
    </row>
    <row r="915" spans="1:7" ht="15">
      <c r="A915" s="84" t="s">
        <v>5085</v>
      </c>
      <c r="B915" s="84">
        <v>2</v>
      </c>
      <c r="C915" s="122">
        <v>0.006021315417874793</v>
      </c>
      <c r="D915" s="84" t="s">
        <v>4090</v>
      </c>
      <c r="E915" s="84" t="b">
        <v>0</v>
      </c>
      <c r="F915" s="84" t="b">
        <v>0</v>
      </c>
      <c r="G915" s="84" t="b">
        <v>0</v>
      </c>
    </row>
    <row r="916" spans="1:7" ht="15">
      <c r="A916" s="84" t="s">
        <v>5040</v>
      </c>
      <c r="B916" s="84">
        <v>2</v>
      </c>
      <c r="C916" s="122">
        <v>0.006021315417874793</v>
      </c>
      <c r="D916" s="84" t="s">
        <v>4090</v>
      </c>
      <c r="E916" s="84" t="b">
        <v>0</v>
      </c>
      <c r="F916" s="84" t="b">
        <v>0</v>
      </c>
      <c r="G916" s="84" t="b">
        <v>0</v>
      </c>
    </row>
    <row r="917" spans="1:7" ht="15">
      <c r="A917" s="84" t="s">
        <v>5181</v>
      </c>
      <c r="B917" s="84">
        <v>2</v>
      </c>
      <c r="C917" s="122">
        <v>0.006021315417874793</v>
      </c>
      <c r="D917" s="84" t="s">
        <v>4090</v>
      </c>
      <c r="E917" s="84" t="b">
        <v>0</v>
      </c>
      <c r="F917" s="84" t="b">
        <v>0</v>
      </c>
      <c r="G917" s="84" t="b">
        <v>0</v>
      </c>
    </row>
    <row r="918" spans="1:7" ht="15">
      <c r="A918" s="84" t="s">
        <v>5182</v>
      </c>
      <c r="B918" s="84">
        <v>2</v>
      </c>
      <c r="C918" s="122">
        <v>0.006021315417874793</v>
      </c>
      <c r="D918" s="84" t="s">
        <v>4090</v>
      </c>
      <c r="E918" s="84" t="b">
        <v>0</v>
      </c>
      <c r="F918" s="84" t="b">
        <v>0</v>
      </c>
      <c r="G918" s="84" t="b">
        <v>0</v>
      </c>
    </row>
    <row r="919" spans="1:7" ht="15">
      <c r="A919" s="84" t="s">
        <v>5183</v>
      </c>
      <c r="B919" s="84">
        <v>2</v>
      </c>
      <c r="C919" s="122">
        <v>0.006021315417874793</v>
      </c>
      <c r="D919" s="84" t="s">
        <v>4090</v>
      </c>
      <c r="E919" s="84" t="b">
        <v>0</v>
      </c>
      <c r="F919" s="84" t="b">
        <v>0</v>
      </c>
      <c r="G919" s="84" t="b">
        <v>0</v>
      </c>
    </row>
    <row r="920" spans="1:7" ht="15">
      <c r="A920" s="84" t="s">
        <v>5184</v>
      </c>
      <c r="B920" s="84">
        <v>2</v>
      </c>
      <c r="C920" s="122">
        <v>0.006021315417874793</v>
      </c>
      <c r="D920" s="84" t="s">
        <v>4090</v>
      </c>
      <c r="E920" s="84" t="b">
        <v>0</v>
      </c>
      <c r="F920" s="84" t="b">
        <v>0</v>
      </c>
      <c r="G920" s="84" t="b">
        <v>0</v>
      </c>
    </row>
    <row r="921" spans="1:7" ht="15">
      <c r="A921" s="84" t="s">
        <v>5185</v>
      </c>
      <c r="B921" s="84">
        <v>2</v>
      </c>
      <c r="C921" s="122">
        <v>0.006021315417874793</v>
      </c>
      <c r="D921" s="84" t="s">
        <v>4090</v>
      </c>
      <c r="E921" s="84" t="b">
        <v>0</v>
      </c>
      <c r="F921" s="84" t="b">
        <v>0</v>
      </c>
      <c r="G921" s="84" t="b">
        <v>0</v>
      </c>
    </row>
    <row r="922" spans="1:7" ht="15">
      <c r="A922" s="84" t="s">
        <v>5243</v>
      </c>
      <c r="B922" s="84">
        <v>2</v>
      </c>
      <c r="C922" s="122">
        <v>0.006021315417874793</v>
      </c>
      <c r="D922" s="84" t="s">
        <v>4090</v>
      </c>
      <c r="E922" s="84" t="b">
        <v>0</v>
      </c>
      <c r="F922" s="84" t="b">
        <v>0</v>
      </c>
      <c r="G922" s="84" t="b">
        <v>0</v>
      </c>
    </row>
    <row r="923" spans="1:7" ht="15">
      <c r="A923" s="84" t="s">
        <v>4983</v>
      </c>
      <c r="B923" s="84">
        <v>2</v>
      </c>
      <c r="C923" s="122">
        <v>0.006021315417874793</v>
      </c>
      <c r="D923" s="84" t="s">
        <v>4090</v>
      </c>
      <c r="E923" s="84" t="b">
        <v>0</v>
      </c>
      <c r="F923" s="84" t="b">
        <v>0</v>
      </c>
      <c r="G923" s="84" t="b">
        <v>0</v>
      </c>
    </row>
    <row r="924" spans="1:7" ht="15">
      <c r="A924" s="84" t="s">
        <v>5479</v>
      </c>
      <c r="B924" s="84">
        <v>2</v>
      </c>
      <c r="C924" s="122">
        <v>0.006021315417874793</v>
      </c>
      <c r="D924" s="84" t="s">
        <v>4090</v>
      </c>
      <c r="E924" s="84" t="b">
        <v>0</v>
      </c>
      <c r="F924" s="84" t="b">
        <v>1</v>
      </c>
      <c r="G924" s="84" t="b">
        <v>0</v>
      </c>
    </row>
    <row r="925" spans="1:7" ht="15">
      <c r="A925" s="84" t="s">
        <v>5480</v>
      </c>
      <c r="B925" s="84">
        <v>2</v>
      </c>
      <c r="C925" s="122">
        <v>0.006021315417874793</v>
      </c>
      <c r="D925" s="84" t="s">
        <v>4090</v>
      </c>
      <c r="E925" s="84" t="b">
        <v>0</v>
      </c>
      <c r="F925" s="84" t="b">
        <v>0</v>
      </c>
      <c r="G925" s="84" t="b">
        <v>0</v>
      </c>
    </row>
    <row r="926" spans="1:7" ht="15">
      <c r="A926" s="84" t="s">
        <v>5481</v>
      </c>
      <c r="B926" s="84">
        <v>2</v>
      </c>
      <c r="C926" s="122">
        <v>0.006021315417874793</v>
      </c>
      <c r="D926" s="84" t="s">
        <v>4090</v>
      </c>
      <c r="E926" s="84" t="b">
        <v>0</v>
      </c>
      <c r="F926" s="84" t="b">
        <v>0</v>
      </c>
      <c r="G926" s="84" t="b">
        <v>0</v>
      </c>
    </row>
    <row r="927" spans="1:7" ht="15">
      <c r="A927" s="84" t="s">
        <v>5482</v>
      </c>
      <c r="B927" s="84">
        <v>2</v>
      </c>
      <c r="C927" s="122">
        <v>0.006021315417874793</v>
      </c>
      <c r="D927" s="84" t="s">
        <v>4090</v>
      </c>
      <c r="E927" s="84" t="b">
        <v>0</v>
      </c>
      <c r="F927" s="84" t="b">
        <v>1</v>
      </c>
      <c r="G927" s="84" t="b">
        <v>0</v>
      </c>
    </row>
    <row r="928" spans="1:7" ht="15">
      <c r="A928" s="84" t="s">
        <v>5483</v>
      </c>
      <c r="B928" s="84">
        <v>2</v>
      </c>
      <c r="C928" s="122">
        <v>0.006021315417874793</v>
      </c>
      <c r="D928" s="84" t="s">
        <v>4090</v>
      </c>
      <c r="E928" s="84" t="b">
        <v>0</v>
      </c>
      <c r="F928" s="84" t="b">
        <v>0</v>
      </c>
      <c r="G928" s="84" t="b">
        <v>0</v>
      </c>
    </row>
    <row r="929" spans="1:7" ht="15">
      <c r="A929" s="84" t="s">
        <v>5484</v>
      </c>
      <c r="B929" s="84">
        <v>2</v>
      </c>
      <c r="C929" s="122">
        <v>0.006021315417874793</v>
      </c>
      <c r="D929" s="84" t="s">
        <v>4090</v>
      </c>
      <c r="E929" s="84" t="b">
        <v>0</v>
      </c>
      <c r="F929" s="84" t="b">
        <v>0</v>
      </c>
      <c r="G929" s="84" t="b">
        <v>0</v>
      </c>
    </row>
    <row r="930" spans="1:7" ht="15">
      <c r="A930" s="84" t="s">
        <v>5485</v>
      </c>
      <c r="B930" s="84">
        <v>2</v>
      </c>
      <c r="C930" s="122">
        <v>0.006021315417874793</v>
      </c>
      <c r="D930" s="84" t="s">
        <v>4090</v>
      </c>
      <c r="E930" s="84" t="b">
        <v>0</v>
      </c>
      <c r="F930" s="84" t="b">
        <v>0</v>
      </c>
      <c r="G930" s="84" t="b">
        <v>0</v>
      </c>
    </row>
    <row r="931" spans="1:7" ht="15">
      <c r="A931" s="84" t="s">
        <v>4998</v>
      </c>
      <c r="B931" s="84">
        <v>2</v>
      </c>
      <c r="C931" s="122">
        <v>0.006021315417874793</v>
      </c>
      <c r="D931" s="84" t="s">
        <v>4090</v>
      </c>
      <c r="E931" s="84" t="b">
        <v>0</v>
      </c>
      <c r="F931" s="84" t="b">
        <v>0</v>
      </c>
      <c r="G931" s="84" t="b">
        <v>0</v>
      </c>
    </row>
    <row r="932" spans="1:7" ht="15">
      <c r="A932" s="84" t="s">
        <v>5470</v>
      </c>
      <c r="B932" s="84">
        <v>2</v>
      </c>
      <c r="C932" s="122">
        <v>0.006021315417874793</v>
      </c>
      <c r="D932" s="84" t="s">
        <v>4090</v>
      </c>
      <c r="E932" s="84" t="b">
        <v>0</v>
      </c>
      <c r="F932" s="84" t="b">
        <v>0</v>
      </c>
      <c r="G932" s="84" t="b">
        <v>0</v>
      </c>
    </row>
    <row r="933" spans="1:7" ht="15">
      <c r="A933" s="84" t="s">
        <v>5471</v>
      </c>
      <c r="B933" s="84">
        <v>2</v>
      </c>
      <c r="C933" s="122">
        <v>0.006021315417874793</v>
      </c>
      <c r="D933" s="84" t="s">
        <v>4090</v>
      </c>
      <c r="E933" s="84" t="b">
        <v>0</v>
      </c>
      <c r="F933" s="84" t="b">
        <v>0</v>
      </c>
      <c r="G933" s="84" t="b">
        <v>0</v>
      </c>
    </row>
    <row r="934" spans="1:7" ht="15">
      <c r="A934" s="84" t="s">
        <v>5472</v>
      </c>
      <c r="B934" s="84">
        <v>2</v>
      </c>
      <c r="C934" s="122">
        <v>0.006021315417874793</v>
      </c>
      <c r="D934" s="84" t="s">
        <v>4090</v>
      </c>
      <c r="E934" s="84" t="b">
        <v>0</v>
      </c>
      <c r="F934" s="84" t="b">
        <v>0</v>
      </c>
      <c r="G934" s="84" t="b">
        <v>0</v>
      </c>
    </row>
    <row r="935" spans="1:7" ht="15">
      <c r="A935" s="84" t="s">
        <v>5473</v>
      </c>
      <c r="B935" s="84">
        <v>2</v>
      </c>
      <c r="C935" s="122">
        <v>0.006021315417874793</v>
      </c>
      <c r="D935" s="84" t="s">
        <v>4090</v>
      </c>
      <c r="E935" s="84" t="b">
        <v>0</v>
      </c>
      <c r="F935" s="84" t="b">
        <v>0</v>
      </c>
      <c r="G935" s="84" t="b">
        <v>0</v>
      </c>
    </row>
    <row r="936" spans="1:7" ht="15">
      <c r="A936" s="84" t="s">
        <v>4323</v>
      </c>
      <c r="B936" s="84">
        <v>2</v>
      </c>
      <c r="C936" s="122">
        <v>0.006021315417874793</v>
      </c>
      <c r="D936" s="84" t="s">
        <v>4090</v>
      </c>
      <c r="E936" s="84" t="b">
        <v>0</v>
      </c>
      <c r="F936" s="84" t="b">
        <v>0</v>
      </c>
      <c r="G936" s="84" t="b">
        <v>0</v>
      </c>
    </row>
    <row r="937" spans="1:7" ht="15">
      <c r="A937" s="84" t="s">
        <v>5474</v>
      </c>
      <c r="B937" s="84">
        <v>2</v>
      </c>
      <c r="C937" s="122">
        <v>0.006021315417874793</v>
      </c>
      <c r="D937" s="84" t="s">
        <v>4090</v>
      </c>
      <c r="E937" s="84" t="b">
        <v>0</v>
      </c>
      <c r="F937" s="84" t="b">
        <v>0</v>
      </c>
      <c r="G937" s="84" t="b">
        <v>0</v>
      </c>
    </row>
    <row r="938" spans="1:7" ht="15">
      <c r="A938" s="84" t="s">
        <v>5475</v>
      </c>
      <c r="B938" s="84">
        <v>2</v>
      </c>
      <c r="C938" s="122">
        <v>0.006021315417874793</v>
      </c>
      <c r="D938" s="84" t="s">
        <v>4090</v>
      </c>
      <c r="E938" s="84" t="b">
        <v>0</v>
      </c>
      <c r="F938" s="84" t="b">
        <v>0</v>
      </c>
      <c r="G938" s="84" t="b">
        <v>0</v>
      </c>
    </row>
    <row r="939" spans="1:7" ht="15">
      <c r="A939" s="84" t="s">
        <v>5476</v>
      </c>
      <c r="B939" s="84">
        <v>2</v>
      </c>
      <c r="C939" s="122">
        <v>0.006021315417874793</v>
      </c>
      <c r="D939" s="84" t="s">
        <v>4090</v>
      </c>
      <c r="E939" s="84" t="b">
        <v>0</v>
      </c>
      <c r="F939" s="84" t="b">
        <v>0</v>
      </c>
      <c r="G939" s="84" t="b">
        <v>0</v>
      </c>
    </row>
    <row r="940" spans="1:7" ht="15">
      <c r="A940" s="84" t="s">
        <v>5477</v>
      </c>
      <c r="B940" s="84">
        <v>2</v>
      </c>
      <c r="C940" s="122">
        <v>0.006021315417874793</v>
      </c>
      <c r="D940" s="84" t="s">
        <v>4090</v>
      </c>
      <c r="E940" s="84" t="b">
        <v>0</v>
      </c>
      <c r="F940" s="84" t="b">
        <v>0</v>
      </c>
      <c r="G940" s="84" t="b">
        <v>0</v>
      </c>
    </row>
    <row r="941" spans="1:7" ht="15">
      <c r="A941" s="84" t="s">
        <v>5478</v>
      </c>
      <c r="B941" s="84">
        <v>2</v>
      </c>
      <c r="C941" s="122">
        <v>0.006021315417874793</v>
      </c>
      <c r="D941" s="84" t="s">
        <v>4090</v>
      </c>
      <c r="E941" s="84" t="b">
        <v>0</v>
      </c>
      <c r="F941" s="84" t="b">
        <v>0</v>
      </c>
      <c r="G941" s="84" t="b">
        <v>0</v>
      </c>
    </row>
    <row r="942" spans="1:7" ht="15">
      <c r="A942" s="84" t="s">
        <v>5462</v>
      </c>
      <c r="B942" s="84">
        <v>2</v>
      </c>
      <c r="C942" s="122">
        <v>0.006021315417874793</v>
      </c>
      <c r="D942" s="84" t="s">
        <v>4090</v>
      </c>
      <c r="E942" s="84" t="b">
        <v>0</v>
      </c>
      <c r="F942" s="84" t="b">
        <v>0</v>
      </c>
      <c r="G942" s="84" t="b">
        <v>0</v>
      </c>
    </row>
    <row r="943" spans="1:7" ht="15">
      <c r="A943" s="84" t="s">
        <v>5469</v>
      </c>
      <c r="B943" s="84">
        <v>2</v>
      </c>
      <c r="C943" s="122">
        <v>0.007648504583626044</v>
      </c>
      <c r="D943" s="84" t="s">
        <v>4090</v>
      </c>
      <c r="E943" s="84" t="b">
        <v>0</v>
      </c>
      <c r="F943" s="84" t="b">
        <v>1</v>
      </c>
      <c r="G943" s="84" t="b">
        <v>0</v>
      </c>
    </row>
    <row r="944" spans="1:7" ht="15">
      <c r="A944" s="84" t="s">
        <v>5237</v>
      </c>
      <c r="B944" s="84">
        <v>2</v>
      </c>
      <c r="C944" s="122">
        <v>0.007648504583626044</v>
      </c>
      <c r="D944" s="84" t="s">
        <v>4090</v>
      </c>
      <c r="E944" s="84" t="b">
        <v>0</v>
      </c>
      <c r="F944" s="84" t="b">
        <v>1</v>
      </c>
      <c r="G944" s="84" t="b">
        <v>0</v>
      </c>
    </row>
    <row r="945" spans="1:7" ht="15">
      <c r="A945" s="84" t="s">
        <v>5016</v>
      </c>
      <c r="B945" s="84">
        <v>2</v>
      </c>
      <c r="C945" s="122">
        <v>0.007648504583626044</v>
      </c>
      <c r="D945" s="84" t="s">
        <v>4090</v>
      </c>
      <c r="E945" s="84" t="b">
        <v>0</v>
      </c>
      <c r="F945" s="84" t="b">
        <v>0</v>
      </c>
      <c r="G945" s="84" t="b">
        <v>0</v>
      </c>
    </row>
    <row r="946" spans="1:7" ht="15">
      <c r="A946" s="84" t="s">
        <v>5010</v>
      </c>
      <c r="B946" s="84">
        <v>2</v>
      </c>
      <c r="C946" s="122">
        <v>0.007648504583626044</v>
      </c>
      <c r="D946" s="84" t="s">
        <v>4090</v>
      </c>
      <c r="E946" s="84" t="b">
        <v>0</v>
      </c>
      <c r="F946" s="84" t="b">
        <v>0</v>
      </c>
      <c r="G946" s="84" t="b">
        <v>0</v>
      </c>
    </row>
    <row r="947" spans="1:7" ht="15">
      <c r="A947" s="84" t="s">
        <v>833</v>
      </c>
      <c r="B947" s="84">
        <v>25</v>
      </c>
      <c r="C947" s="122">
        <v>0</v>
      </c>
      <c r="D947" s="84" t="s">
        <v>4091</v>
      </c>
      <c r="E947" s="84" t="b">
        <v>0</v>
      </c>
      <c r="F947" s="84" t="b">
        <v>0</v>
      </c>
      <c r="G947" s="84" t="b">
        <v>0</v>
      </c>
    </row>
    <row r="948" spans="1:7" ht="15">
      <c r="A948" s="84" t="s">
        <v>487</v>
      </c>
      <c r="B948" s="84">
        <v>18</v>
      </c>
      <c r="C948" s="122">
        <v>0.008126629950117618</v>
      </c>
      <c r="D948" s="84" t="s">
        <v>4091</v>
      </c>
      <c r="E948" s="84" t="b">
        <v>0</v>
      </c>
      <c r="F948" s="84" t="b">
        <v>0</v>
      </c>
      <c r="G948" s="84" t="b">
        <v>0</v>
      </c>
    </row>
    <row r="949" spans="1:7" ht="15">
      <c r="A949" s="84" t="s">
        <v>4202</v>
      </c>
      <c r="B949" s="84">
        <v>10</v>
      </c>
      <c r="C949" s="122">
        <v>0.012593038249115115</v>
      </c>
      <c r="D949" s="84" t="s">
        <v>4091</v>
      </c>
      <c r="E949" s="84" t="b">
        <v>0</v>
      </c>
      <c r="F949" s="84" t="b">
        <v>0</v>
      </c>
      <c r="G949" s="84" t="b">
        <v>0</v>
      </c>
    </row>
    <row r="950" spans="1:7" ht="15">
      <c r="A950" s="84" t="s">
        <v>4307</v>
      </c>
      <c r="B950" s="84">
        <v>8</v>
      </c>
      <c r="C950" s="122">
        <v>0.012527848650128962</v>
      </c>
      <c r="D950" s="84" t="s">
        <v>4091</v>
      </c>
      <c r="E950" s="84" t="b">
        <v>0</v>
      </c>
      <c r="F950" s="84" t="b">
        <v>0</v>
      </c>
      <c r="G950" s="84" t="b">
        <v>0</v>
      </c>
    </row>
    <row r="951" spans="1:7" ht="15">
      <c r="A951" s="84" t="s">
        <v>4308</v>
      </c>
      <c r="B951" s="84">
        <v>6</v>
      </c>
      <c r="C951" s="122">
        <v>0.011768140980159379</v>
      </c>
      <c r="D951" s="84" t="s">
        <v>4091</v>
      </c>
      <c r="E951" s="84" t="b">
        <v>0</v>
      </c>
      <c r="F951" s="84" t="b">
        <v>0</v>
      </c>
      <c r="G951" s="84" t="b">
        <v>0</v>
      </c>
    </row>
    <row r="952" spans="1:7" ht="15">
      <c r="A952" s="84" t="s">
        <v>4309</v>
      </c>
      <c r="B952" s="84">
        <v>6</v>
      </c>
      <c r="C952" s="122">
        <v>0.011768140980159379</v>
      </c>
      <c r="D952" s="84" t="s">
        <v>4091</v>
      </c>
      <c r="E952" s="84" t="b">
        <v>0</v>
      </c>
      <c r="F952" s="84" t="b">
        <v>0</v>
      </c>
      <c r="G952" s="84" t="b">
        <v>0</v>
      </c>
    </row>
    <row r="953" spans="1:7" ht="15">
      <c r="A953" s="84" t="s">
        <v>4310</v>
      </c>
      <c r="B953" s="84">
        <v>6</v>
      </c>
      <c r="C953" s="122">
        <v>0.011768140980159379</v>
      </c>
      <c r="D953" s="84" t="s">
        <v>4091</v>
      </c>
      <c r="E953" s="84" t="b">
        <v>0</v>
      </c>
      <c r="F953" s="84" t="b">
        <v>0</v>
      </c>
      <c r="G953" s="84" t="b">
        <v>0</v>
      </c>
    </row>
    <row r="954" spans="1:7" ht="15">
      <c r="A954" s="84" t="s">
        <v>4311</v>
      </c>
      <c r="B954" s="84">
        <v>6</v>
      </c>
      <c r="C954" s="122">
        <v>0.011768140980159379</v>
      </c>
      <c r="D954" s="84" t="s">
        <v>4091</v>
      </c>
      <c r="E954" s="84" t="b">
        <v>1</v>
      </c>
      <c r="F954" s="84" t="b">
        <v>0</v>
      </c>
      <c r="G954" s="84" t="b">
        <v>0</v>
      </c>
    </row>
    <row r="955" spans="1:7" ht="15">
      <c r="A955" s="84" t="s">
        <v>4312</v>
      </c>
      <c r="B955" s="84">
        <v>6</v>
      </c>
      <c r="C955" s="122">
        <v>0.011768140980159379</v>
      </c>
      <c r="D955" s="84" t="s">
        <v>4091</v>
      </c>
      <c r="E955" s="84" t="b">
        <v>0</v>
      </c>
      <c r="F955" s="84" t="b">
        <v>0</v>
      </c>
      <c r="G955" s="84" t="b">
        <v>0</v>
      </c>
    </row>
    <row r="956" spans="1:7" ht="15">
      <c r="A956" s="84" t="s">
        <v>4313</v>
      </c>
      <c r="B956" s="84">
        <v>6</v>
      </c>
      <c r="C956" s="122">
        <v>0.011768140980159379</v>
      </c>
      <c r="D956" s="84" t="s">
        <v>4091</v>
      </c>
      <c r="E956" s="84" t="b">
        <v>0</v>
      </c>
      <c r="F956" s="84" t="b">
        <v>0</v>
      </c>
      <c r="G956" s="84" t="b">
        <v>0</v>
      </c>
    </row>
    <row r="957" spans="1:7" ht="15">
      <c r="A957" s="84" t="s">
        <v>4287</v>
      </c>
      <c r="B957" s="84">
        <v>6</v>
      </c>
      <c r="C957" s="122">
        <v>0.011768140980159379</v>
      </c>
      <c r="D957" s="84" t="s">
        <v>4091</v>
      </c>
      <c r="E957" s="84" t="b">
        <v>0</v>
      </c>
      <c r="F957" s="84" t="b">
        <v>0</v>
      </c>
      <c r="G957" s="84" t="b">
        <v>0</v>
      </c>
    </row>
    <row r="958" spans="1:7" ht="15">
      <c r="A958" s="84" t="s">
        <v>5001</v>
      </c>
      <c r="B958" s="84">
        <v>5</v>
      </c>
      <c r="C958" s="122">
        <v>0.011059651967342071</v>
      </c>
      <c r="D958" s="84" t="s">
        <v>4091</v>
      </c>
      <c r="E958" s="84" t="b">
        <v>0</v>
      </c>
      <c r="F958" s="84" t="b">
        <v>0</v>
      </c>
      <c r="G958" s="84" t="b">
        <v>0</v>
      </c>
    </row>
    <row r="959" spans="1:7" ht="15">
      <c r="A959" s="84" t="s">
        <v>5019</v>
      </c>
      <c r="B959" s="84">
        <v>5</v>
      </c>
      <c r="C959" s="122">
        <v>0.011059651967342071</v>
      </c>
      <c r="D959" s="84" t="s">
        <v>4091</v>
      </c>
      <c r="E959" s="84" t="b">
        <v>0</v>
      </c>
      <c r="F959" s="84" t="b">
        <v>0</v>
      </c>
      <c r="G959" s="84" t="b">
        <v>0</v>
      </c>
    </row>
    <row r="960" spans="1:7" ht="15">
      <c r="A960" s="84" t="s">
        <v>5020</v>
      </c>
      <c r="B960" s="84">
        <v>5</v>
      </c>
      <c r="C960" s="122">
        <v>0.011059651967342071</v>
      </c>
      <c r="D960" s="84" t="s">
        <v>4091</v>
      </c>
      <c r="E960" s="84" t="b">
        <v>0</v>
      </c>
      <c r="F960" s="84" t="b">
        <v>0</v>
      </c>
      <c r="G960" s="84" t="b">
        <v>0</v>
      </c>
    </row>
    <row r="961" spans="1:7" ht="15">
      <c r="A961" s="84" t="s">
        <v>5021</v>
      </c>
      <c r="B961" s="84">
        <v>5</v>
      </c>
      <c r="C961" s="122">
        <v>0.011059651967342071</v>
      </c>
      <c r="D961" s="84" t="s">
        <v>4091</v>
      </c>
      <c r="E961" s="84" t="b">
        <v>0</v>
      </c>
      <c r="F961" s="84" t="b">
        <v>1</v>
      </c>
      <c r="G961" s="84" t="b">
        <v>0</v>
      </c>
    </row>
    <row r="962" spans="1:7" ht="15">
      <c r="A962" s="84" t="s">
        <v>5022</v>
      </c>
      <c r="B962" s="84">
        <v>5</v>
      </c>
      <c r="C962" s="122">
        <v>0.011059651967342071</v>
      </c>
      <c r="D962" s="84" t="s">
        <v>4091</v>
      </c>
      <c r="E962" s="84" t="b">
        <v>0</v>
      </c>
      <c r="F962" s="84" t="b">
        <v>0</v>
      </c>
      <c r="G962" s="84" t="b">
        <v>0</v>
      </c>
    </row>
    <row r="963" spans="1:7" ht="15">
      <c r="A963" s="84" t="s">
        <v>4980</v>
      </c>
      <c r="B963" s="84">
        <v>5</v>
      </c>
      <c r="C963" s="122">
        <v>0.011059651967342071</v>
      </c>
      <c r="D963" s="84" t="s">
        <v>4091</v>
      </c>
      <c r="E963" s="84" t="b">
        <v>0</v>
      </c>
      <c r="F963" s="84" t="b">
        <v>0</v>
      </c>
      <c r="G963" s="84" t="b">
        <v>0</v>
      </c>
    </row>
    <row r="964" spans="1:7" ht="15">
      <c r="A964" s="84" t="s">
        <v>5023</v>
      </c>
      <c r="B964" s="84">
        <v>5</v>
      </c>
      <c r="C964" s="122">
        <v>0.011059651967342071</v>
      </c>
      <c r="D964" s="84" t="s">
        <v>4091</v>
      </c>
      <c r="E964" s="84" t="b">
        <v>0</v>
      </c>
      <c r="F964" s="84" t="b">
        <v>0</v>
      </c>
      <c r="G964" s="84" t="b">
        <v>0</v>
      </c>
    </row>
    <row r="965" spans="1:7" ht="15">
      <c r="A965" s="84" t="s">
        <v>505</v>
      </c>
      <c r="B965" s="84">
        <v>5</v>
      </c>
      <c r="C965" s="122">
        <v>0.011059651967342071</v>
      </c>
      <c r="D965" s="84" t="s">
        <v>4091</v>
      </c>
      <c r="E965" s="84" t="b">
        <v>0</v>
      </c>
      <c r="F965" s="84" t="b">
        <v>0</v>
      </c>
      <c r="G965" s="84" t="b">
        <v>0</v>
      </c>
    </row>
    <row r="966" spans="1:7" ht="15">
      <c r="A966" s="84" t="s">
        <v>4348</v>
      </c>
      <c r="B966" s="84">
        <v>5</v>
      </c>
      <c r="C966" s="122">
        <v>0.011059651967342071</v>
      </c>
      <c r="D966" s="84" t="s">
        <v>4091</v>
      </c>
      <c r="E966" s="84" t="b">
        <v>1</v>
      </c>
      <c r="F966" s="84" t="b">
        <v>0</v>
      </c>
      <c r="G966" s="84" t="b">
        <v>0</v>
      </c>
    </row>
    <row r="967" spans="1:7" ht="15">
      <c r="A967" s="84" t="s">
        <v>4972</v>
      </c>
      <c r="B967" s="84">
        <v>5</v>
      </c>
      <c r="C967" s="122">
        <v>0.011059651967342071</v>
      </c>
      <c r="D967" s="84" t="s">
        <v>4091</v>
      </c>
      <c r="E967" s="84" t="b">
        <v>0</v>
      </c>
      <c r="F967" s="84" t="b">
        <v>0</v>
      </c>
      <c r="G967" s="84" t="b">
        <v>0</v>
      </c>
    </row>
    <row r="968" spans="1:7" ht="15">
      <c r="A968" s="84" t="s">
        <v>4978</v>
      </c>
      <c r="B968" s="84">
        <v>5</v>
      </c>
      <c r="C968" s="122">
        <v>0.011059651967342071</v>
      </c>
      <c r="D968" s="84" t="s">
        <v>4091</v>
      </c>
      <c r="E968" s="84" t="b">
        <v>0</v>
      </c>
      <c r="F968" s="84" t="b">
        <v>0</v>
      </c>
      <c r="G968" s="84" t="b">
        <v>0</v>
      </c>
    </row>
    <row r="969" spans="1:7" ht="15">
      <c r="A969" s="84" t="s">
        <v>5055</v>
      </c>
      <c r="B969" s="84">
        <v>5</v>
      </c>
      <c r="C969" s="122">
        <v>0.011059651967342071</v>
      </c>
      <c r="D969" s="84" t="s">
        <v>4091</v>
      </c>
      <c r="E969" s="84" t="b">
        <v>0</v>
      </c>
      <c r="F969" s="84" t="b">
        <v>0</v>
      </c>
      <c r="G969" s="84" t="b">
        <v>0</v>
      </c>
    </row>
    <row r="970" spans="1:7" ht="15">
      <c r="A970" s="84" t="s">
        <v>5015</v>
      </c>
      <c r="B970" s="84">
        <v>5</v>
      </c>
      <c r="C970" s="122">
        <v>0.011059651967342071</v>
      </c>
      <c r="D970" s="84" t="s">
        <v>4091</v>
      </c>
      <c r="E970" s="84" t="b">
        <v>1</v>
      </c>
      <c r="F970" s="84" t="b">
        <v>0</v>
      </c>
      <c r="G970" s="84" t="b">
        <v>0</v>
      </c>
    </row>
    <row r="971" spans="1:7" ht="15">
      <c r="A971" s="84" t="s">
        <v>5056</v>
      </c>
      <c r="B971" s="84">
        <v>5</v>
      </c>
      <c r="C971" s="122">
        <v>0.011059651967342071</v>
      </c>
      <c r="D971" s="84" t="s">
        <v>4091</v>
      </c>
      <c r="E971" s="84" t="b">
        <v>0</v>
      </c>
      <c r="F971" s="84" t="b">
        <v>0</v>
      </c>
      <c r="G971" s="84" t="b">
        <v>0</v>
      </c>
    </row>
    <row r="972" spans="1:7" ht="15">
      <c r="A972" s="84" t="s">
        <v>5057</v>
      </c>
      <c r="B972" s="84">
        <v>5</v>
      </c>
      <c r="C972" s="122">
        <v>0.011059651967342071</v>
      </c>
      <c r="D972" s="84" t="s">
        <v>4091</v>
      </c>
      <c r="E972" s="84" t="b">
        <v>0</v>
      </c>
      <c r="F972" s="84" t="b">
        <v>0</v>
      </c>
      <c r="G972" s="84" t="b">
        <v>0</v>
      </c>
    </row>
    <row r="973" spans="1:7" ht="15">
      <c r="A973" s="84" t="s">
        <v>5058</v>
      </c>
      <c r="B973" s="84">
        <v>5</v>
      </c>
      <c r="C973" s="122">
        <v>0.011059651967342071</v>
      </c>
      <c r="D973" s="84" t="s">
        <v>4091</v>
      </c>
      <c r="E973" s="84" t="b">
        <v>0</v>
      </c>
      <c r="F973" s="84" t="b">
        <v>0</v>
      </c>
      <c r="G973" s="84" t="b">
        <v>0</v>
      </c>
    </row>
    <row r="974" spans="1:7" ht="15">
      <c r="A974" s="84" t="s">
        <v>4959</v>
      </c>
      <c r="B974" s="84">
        <v>5</v>
      </c>
      <c r="C974" s="122">
        <v>0.011059651967342071</v>
      </c>
      <c r="D974" s="84" t="s">
        <v>4091</v>
      </c>
      <c r="E974" s="84" t="b">
        <v>0</v>
      </c>
      <c r="F974" s="84" t="b">
        <v>0</v>
      </c>
      <c r="G974" s="84" t="b">
        <v>0</v>
      </c>
    </row>
    <row r="975" spans="1:7" ht="15">
      <c r="A975" s="84" t="s">
        <v>5059</v>
      </c>
      <c r="B975" s="84">
        <v>5</v>
      </c>
      <c r="C975" s="122">
        <v>0.011059651967342071</v>
      </c>
      <c r="D975" s="84" t="s">
        <v>4091</v>
      </c>
      <c r="E975" s="84" t="b">
        <v>0</v>
      </c>
      <c r="F975" s="84" t="b">
        <v>0</v>
      </c>
      <c r="G975" s="84" t="b">
        <v>0</v>
      </c>
    </row>
    <row r="976" spans="1:7" ht="15">
      <c r="A976" s="84" t="s">
        <v>5060</v>
      </c>
      <c r="B976" s="84">
        <v>5</v>
      </c>
      <c r="C976" s="122">
        <v>0.011059651967342071</v>
      </c>
      <c r="D976" s="84" t="s">
        <v>4091</v>
      </c>
      <c r="E976" s="84" t="b">
        <v>0</v>
      </c>
      <c r="F976" s="84" t="b">
        <v>0</v>
      </c>
      <c r="G976" s="84" t="b">
        <v>0</v>
      </c>
    </row>
    <row r="977" spans="1:7" ht="15">
      <c r="A977" s="84" t="s">
        <v>5044</v>
      </c>
      <c r="B977" s="84">
        <v>5</v>
      </c>
      <c r="C977" s="122">
        <v>0.011059651967342071</v>
      </c>
      <c r="D977" s="84" t="s">
        <v>4091</v>
      </c>
      <c r="E977" s="84" t="b">
        <v>0</v>
      </c>
      <c r="F977" s="84" t="b">
        <v>0</v>
      </c>
      <c r="G977" s="84" t="b">
        <v>0</v>
      </c>
    </row>
    <row r="978" spans="1:7" ht="15">
      <c r="A978" s="84" t="s">
        <v>4950</v>
      </c>
      <c r="B978" s="84">
        <v>5</v>
      </c>
      <c r="C978" s="122">
        <v>0.011059651967342071</v>
      </c>
      <c r="D978" s="84" t="s">
        <v>4091</v>
      </c>
      <c r="E978" s="84" t="b">
        <v>0</v>
      </c>
      <c r="F978" s="84" t="b">
        <v>0</v>
      </c>
      <c r="G978" s="84" t="b">
        <v>0</v>
      </c>
    </row>
    <row r="979" spans="1:7" ht="15">
      <c r="A979" s="84" t="s">
        <v>5045</v>
      </c>
      <c r="B979" s="84">
        <v>5</v>
      </c>
      <c r="C979" s="122">
        <v>0.011059651967342071</v>
      </c>
      <c r="D979" s="84" t="s">
        <v>4091</v>
      </c>
      <c r="E979" s="84" t="b">
        <v>1</v>
      </c>
      <c r="F979" s="84" t="b">
        <v>0</v>
      </c>
      <c r="G979" s="84" t="b">
        <v>0</v>
      </c>
    </row>
    <row r="980" spans="1:7" ht="15">
      <c r="A980" s="84" t="s">
        <v>5113</v>
      </c>
      <c r="B980" s="84">
        <v>4</v>
      </c>
      <c r="C980" s="122">
        <v>0.01007443059929209</v>
      </c>
      <c r="D980" s="84" t="s">
        <v>4091</v>
      </c>
      <c r="E980" s="84" t="b">
        <v>0</v>
      </c>
      <c r="F980" s="84" t="b">
        <v>0</v>
      </c>
      <c r="G980" s="84" t="b">
        <v>0</v>
      </c>
    </row>
    <row r="981" spans="1:7" ht="15">
      <c r="A981" s="84" t="s">
        <v>5114</v>
      </c>
      <c r="B981" s="84">
        <v>4</v>
      </c>
      <c r="C981" s="122">
        <v>0.01007443059929209</v>
      </c>
      <c r="D981" s="84" t="s">
        <v>4091</v>
      </c>
      <c r="E981" s="84" t="b">
        <v>0</v>
      </c>
      <c r="F981" s="84" t="b">
        <v>0</v>
      </c>
      <c r="G981" s="84" t="b">
        <v>0</v>
      </c>
    </row>
    <row r="982" spans="1:7" ht="15">
      <c r="A982" s="84" t="s">
        <v>5115</v>
      </c>
      <c r="B982" s="84">
        <v>4</v>
      </c>
      <c r="C982" s="122">
        <v>0.01007443059929209</v>
      </c>
      <c r="D982" s="84" t="s">
        <v>4091</v>
      </c>
      <c r="E982" s="84" t="b">
        <v>0</v>
      </c>
      <c r="F982" s="84" t="b">
        <v>1</v>
      </c>
      <c r="G982" s="84" t="b">
        <v>0</v>
      </c>
    </row>
    <row r="983" spans="1:7" ht="15">
      <c r="A983" s="84" t="s">
        <v>4999</v>
      </c>
      <c r="B983" s="84">
        <v>4</v>
      </c>
      <c r="C983" s="122">
        <v>0.01007443059929209</v>
      </c>
      <c r="D983" s="84" t="s">
        <v>4091</v>
      </c>
      <c r="E983" s="84" t="b">
        <v>0</v>
      </c>
      <c r="F983" s="84" t="b">
        <v>0</v>
      </c>
      <c r="G983" s="84" t="b">
        <v>0</v>
      </c>
    </row>
    <row r="984" spans="1:7" ht="15">
      <c r="A984" s="84" t="s">
        <v>5112</v>
      </c>
      <c r="B984" s="84">
        <v>3</v>
      </c>
      <c r="C984" s="122">
        <v>0.008741950195750399</v>
      </c>
      <c r="D984" s="84" t="s">
        <v>4091</v>
      </c>
      <c r="E984" s="84" t="b">
        <v>0</v>
      </c>
      <c r="F984" s="84" t="b">
        <v>0</v>
      </c>
      <c r="G984" s="84" t="b">
        <v>0</v>
      </c>
    </row>
    <row r="985" spans="1:7" ht="15">
      <c r="A985" s="84" t="s">
        <v>5042</v>
      </c>
      <c r="B985" s="84">
        <v>3</v>
      </c>
      <c r="C985" s="122">
        <v>0.008741950195750399</v>
      </c>
      <c r="D985" s="84" t="s">
        <v>4091</v>
      </c>
      <c r="E985" s="84" t="b">
        <v>0</v>
      </c>
      <c r="F985" s="84" t="b">
        <v>0</v>
      </c>
      <c r="G985" s="84" t="b">
        <v>0</v>
      </c>
    </row>
    <row r="986" spans="1:7" ht="15">
      <c r="A986" s="84" t="s">
        <v>4326</v>
      </c>
      <c r="B986" s="84">
        <v>3</v>
      </c>
      <c r="C986" s="122">
        <v>0.008741950195750399</v>
      </c>
      <c r="D986" s="84" t="s">
        <v>4091</v>
      </c>
      <c r="E986" s="84" t="b">
        <v>1</v>
      </c>
      <c r="F986" s="84" t="b">
        <v>0</v>
      </c>
      <c r="G986" s="84" t="b">
        <v>0</v>
      </c>
    </row>
    <row r="987" spans="1:7" ht="15">
      <c r="A987" s="84" t="s">
        <v>4227</v>
      </c>
      <c r="B987" s="84">
        <v>3</v>
      </c>
      <c r="C987" s="122">
        <v>0.008741950195750399</v>
      </c>
      <c r="D987" s="84" t="s">
        <v>4091</v>
      </c>
      <c r="E987" s="84" t="b">
        <v>0</v>
      </c>
      <c r="F987" s="84" t="b">
        <v>0</v>
      </c>
      <c r="G987" s="84" t="b">
        <v>0</v>
      </c>
    </row>
    <row r="988" spans="1:7" ht="15">
      <c r="A988" s="84" t="s">
        <v>5043</v>
      </c>
      <c r="B988" s="84">
        <v>3</v>
      </c>
      <c r="C988" s="122">
        <v>0.008741950195750399</v>
      </c>
      <c r="D988" s="84" t="s">
        <v>4091</v>
      </c>
      <c r="E988" s="84" t="b">
        <v>0</v>
      </c>
      <c r="F988" s="84" t="b">
        <v>0</v>
      </c>
      <c r="G988" s="84" t="b">
        <v>0</v>
      </c>
    </row>
    <row r="989" spans="1:7" ht="15">
      <c r="A989" s="84" t="s">
        <v>4228</v>
      </c>
      <c r="B989" s="84">
        <v>2</v>
      </c>
      <c r="C989" s="122">
        <v>0.006942468436759851</v>
      </c>
      <c r="D989" s="84" t="s">
        <v>4091</v>
      </c>
      <c r="E989" s="84" t="b">
        <v>0</v>
      </c>
      <c r="F989" s="84" t="b">
        <v>0</v>
      </c>
      <c r="G989" s="84" t="b">
        <v>0</v>
      </c>
    </row>
    <row r="990" spans="1:7" ht="15">
      <c r="A990" s="84" t="s">
        <v>5084</v>
      </c>
      <c r="B990" s="84">
        <v>2</v>
      </c>
      <c r="C990" s="122">
        <v>0.006942468436759851</v>
      </c>
      <c r="D990" s="84" t="s">
        <v>4091</v>
      </c>
      <c r="E990" s="84" t="b">
        <v>0</v>
      </c>
      <c r="F990" s="84" t="b">
        <v>0</v>
      </c>
      <c r="G990" s="84" t="b">
        <v>0</v>
      </c>
    </row>
    <row r="991" spans="1:7" ht="15">
      <c r="A991" s="84" t="s">
        <v>4970</v>
      </c>
      <c r="B991" s="84">
        <v>2</v>
      </c>
      <c r="C991" s="122">
        <v>0.008847721573873656</v>
      </c>
      <c r="D991" s="84" t="s">
        <v>4091</v>
      </c>
      <c r="E991" s="84" t="b">
        <v>0</v>
      </c>
      <c r="F991" s="84" t="b">
        <v>0</v>
      </c>
      <c r="G991" s="84" t="b">
        <v>0</v>
      </c>
    </row>
    <row r="992" spans="1:7" ht="15">
      <c r="A992" s="84" t="s">
        <v>5426</v>
      </c>
      <c r="B992" s="84">
        <v>2</v>
      </c>
      <c r="C992" s="122">
        <v>0.008847721573873656</v>
      </c>
      <c r="D992" s="84" t="s">
        <v>4091</v>
      </c>
      <c r="E992" s="84" t="b">
        <v>0</v>
      </c>
      <c r="F992" s="84" t="b">
        <v>0</v>
      </c>
      <c r="G992" s="84" t="b">
        <v>0</v>
      </c>
    </row>
    <row r="993" spans="1:7" ht="15">
      <c r="A993" s="84" t="s">
        <v>4229</v>
      </c>
      <c r="B993" s="84">
        <v>2</v>
      </c>
      <c r="C993" s="122">
        <v>0.008847721573873656</v>
      </c>
      <c r="D993" s="84" t="s">
        <v>4091</v>
      </c>
      <c r="E993" s="84" t="b">
        <v>0</v>
      </c>
      <c r="F993" s="84" t="b">
        <v>0</v>
      </c>
      <c r="G993" s="84" t="b">
        <v>0</v>
      </c>
    </row>
    <row r="994" spans="1:7" ht="15">
      <c r="A994" s="84" t="s">
        <v>4315</v>
      </c>
      <c r="B994" s="84">
        <v>35</v>
      </c>
      <c r="C994" s="122">
        <v>0.0044082919302000515</v>
      </c>
      <c r="D994" s="84" t="s">
        <v>4092</v>
      </c>
      <c r="E994" s="84" t="b">
        <v>0</v>
      </c>
      <c r="F994" s="84" t="b">
        <v>0</v>
      </c>
      <c r="G994" s="84" t="b">
        <v>0</v>
      </c>
    </row>
    <row r="995" spans="1:7" ht="15">
      <c r="A995" s="84" t="s">
        <v>4199</v>
      </c>
      <c r="B995" s="84">
        <v>34</v>
      </c>
      <c r="C995" s="122">
        <v>0.0038883035740733835</v>
      </c>
      <c r="D995" s="84" t="s">
        <v>4092</v>
      </c>
      <c r="E995" s="84" t="b">
        <v>0</v>
      </c>
      <c r="F995" s="84" t="b">
        <v>0</v>
      </c>
      <c r="G995" s="84" t="b">
        <v>0</v>
      </c>
    </row>
    <row r="996" spans="1:7" ht="15">
      <c r="A996" s="84" t="s">
        <v>833</v>
      </c>
      <c r="B996" s="84">
        <v>30</v>
      </c>
      <c r="C996" s="122">
        <v>0.0030949643041841765</v>
      </c>
      <c r="D996" s="84" t="s">
        <v>4092</v>
      </c>
      <c r="E996" s="84" t="b">
        <v>0</v>
      </c>
      <c r="F996" s="84" t="b">
        <v>0</v>
      </c>
      <c r="G996" s="84" t="b">
        <v>0</v>
      </c>
    </row>
    <row r="997" spans="1:7" ht="15">
      <c r="A997" s="84" t="s">
        <v>4316</v>
      </c>
      <c r="B997" s="84">
        <v>26</v>
      </c>
      <c r="C997" s="122">
        <v>0.006604400494250623</v>
      </c>
      <c r="D997" s="84" t="s">
        <v>4092</v>
      </c>
      <c r="E997" s="84" t="b">
        <v>0</v>
      </c>
      <c r="F997" s="84" t="b">
        <v>0</v>
      </c>
      <c r="G997" s="84" t="b">
        <v>0</v>
      </c>
    </row>
    <row r="998" spans="1:7" ht="15">
      <c r="A998" s="84" t="s">
        <v>854</v>
      </c>
      <c r="B998" s="84">
        <v>24</v>
      </c>
      <c r="C998" s="122">
        <v>0.004244671300528599</v>
      </c>
      <c r="D998" s="84" t="s">
        <v>4092</v>
      </c>
      <c r="E998" s="84" t="b">
        <v>0</v>
      </c>
      <c r="F998" s="84" t="b">
        <v>0</v>
      </c>
      <c r="G998" s="84" t="b">
        <v>0</v>
      </c>
    </row>
    <row r="999" spans="1:7" ht="15">
      <c r="A999" s="84" t="s">
        <v>4317</v>
      </c>
      <c r="B999" s="84">
        <v>21</v>
      </c>
      <c r="C999" s="122">
        <v>0.008521410512634468</v>
      </c>
      <c r="D999" s="84" t="s">
        <v>4092</v>
      </c>
      <c r="E999" s="84" t="b">
        <v>0</v>
      </c>
      <c r="F999" s="84" t="b">
        <v>0</v>
      </c>
      <c r="G999" s="84" t="b">
        <v>0</v>
      </c>
    </row>
    <row r="1000" spans="1:7" ht="15">
      <c r="A1000" s="84" t="s">
        <v>855</v>
      </c>
      <c r="B1000" s="84">
        <v>17</v>
      </c>
      <c r="C1000" s="122">
        <v>0.008513462284233445</v>
      </c>
      <c r="D1000" s="84" t="s">
        <v>4092</v>
      </c>
      <c r="E1000" s="84" t="b">
        <v>0</v>
      </c>
      <c r="F1000" s="84" t="b">
        <v>0</v>
      </c>
      <c r="G1000" s="84" t="b">
        <v>0</v>
      </c>
    </row>
    <row r="1001" spans="1:7" ht="15">
      <c r="A1001" s="84" t="s">
        <v>4318</v>
      </c>
      <c r="B1001" s="84">
        <v>14</v>
      </c>
      <c r="C1001" s="122">
        <v>0.006083252016624446</v>
      </c>
      <c r="D1001" s="84" t="s">
        <v>4092</v>
      </c>
      <c r="E1001" s="84" t="b">
        <v>0</v>
      </c>
      <c r="F1001" s="84" t="b">
        <v>0</v>
      </c>
      <c r="G1001" s="84" t="b">
        <v>0</v>
      </c>
    </row>
    <row r="1002" spans="1:7" ht="15">
      <c r="A1002" s="84" t="s">
        <v>4319</v>
      </c>
      <c r="B1002" s="84">
        <v>13</v>
      </c>
      <c r="C1002" s="122">
        <v>0.005648734015436985</v>
      </c>
      <c r="D1002" s="84" t="s">
        <v>4092</v>
      </c>
      <c r="E1002" s="84" t="b">
        <v>0</v>
      </c>
      <c r="F1002" s="84" t="b">
        <v>0</v>
      </c>
      <c r="G1002" s="84" t="b">
        <v>0</v>
      </c>
    </row>
    <row r="1003" spans="1:7" ht="15">
      <c r="A1003" s="84" t="s">
        <v>4320</v>
      </c>
      <c r="B1003" s="84">
        <v>12</v>
      </c>
      <c r="C1003" s="122">
        <v>0.004869377435791124</v>
      </c>
      <c r="D1003" s="84" t="s">
        <v>4092</v>
      </c>
      <c r="E1003" s="84" t="b">
        <v>0</v>
      </c>
      <c r="F1003" s="84" t="b">
        <v>0</v>
      </c>
      <c r="G1003" s="84" t="b">
        <v>0</v>
      </c>
    </row>
    <row r="1004" spans="1:7" ht="15">
      <c r="A1004" s="84" t="s">
        <v>4951</v>
      </c>
      <c r="B1004" s="84">
        <v>12</v>
      </c>
      <c r="C1004" s="122">
        <v>0.0055919439396477765</v>
      </c>
      <c r="D1004" s="84" t="s">
        <v>4092</v>
      </c>
      <c r="E1004" s="84" t="b">
        <v>0</v>
      </c>
      <c r="F1004" s="84" t="b">
        <v>0</v>
      </c>
      <c r="G1004" s="84" t="b">
        <v>0</v>
      </c>
    </row>
    <row r="1005" spans="1:7" ht="15">
      <c r="A1005" s="84" t="s">
        <v>4952</v>
      </c>
      <c r="B1005" s="84">
        <v>12</v>
      </c>
      <c r="C1005" s="122">
        <v>0.005214216014249525</v>
      </c>
      <c r="D1005" s="84" t="s">
        <v>4092</v>
      </c>
      <c r="E1005" s="84" t="b">
        <v>0</v>
      </c>
      <c r="F1005" s="84" t="b">
        <v>0</v>
      </c>
      <c r="G1005" s="84" t="b">
        <v>0</v>
      </c>
    </row>
    <row r="1006" spans="1:7" ht="15">
      <c r="A1006" s="84" t="s">
        <v>481</v>
      </c>
      <c r="B1006" s="84">
        <v>12</v>
      </c>
      <c r="C1006" s="122">
        <v>0.004869377435791124</v>
      </c>
      <c r="D1006" s="84" t="s">
        <v>4092</v>
      </c>
      <c r="E1006" s="84" t="b">
        <v>0</v>
      </c>
      <c r="F1006" s="84" t="b">
        <v>0</v>
      </c>
      <c r="G1006" s="84" t="b">
        <v>0</v>
      </c>
    </row>
    <row r="1007" spans="1:7" ht="15">
      <c r="A1007" s="84" t="s">
        <v>4954</v>
      </c>
      <c r="B1007" s="84">
        <v>11</v>
      </c>
      <c r="C1007" s="122">
        <v>0.005125948611343794</v>
      </c>
      <c r="D1007" s="84" t="s">
        <v>4092</v>
      </c>
      <c r="E1007" s="84" t="b">
        <v>0</v>
      </c>
      <c r="F1007" s="84" t="b">
        <v>0</v>
      </c>
      <c r="G1007" s="84" t="b">
        <v>0</v>
      </c>
    </row>
    <row r="1008" spans="1:7" ht="15">
      <c r="A1008" s="84" t="s">
        <v>4955</v>
      </c>
      <c r="B1008" s="84">
        <v>11</v>
      </c>
      <c r="C1008" s="122">
        <v>0.005125948611343794</v>
      </c>
      <c r="D1008" s="84" t="s">
        <v>4092</v>
      </c>
      <c r="E1008" s="84" t="b">
        <v>0</v>
      </c>
      <c r="F1008" s="84" t="b">
        <v>0</v>
      </c>
      <c r="G1008" s="84" t="b">
        <v>0</v>
      </c>
    </row>
    <row r="1009" spans="1:7" ht="15">
      <c r="A1009" s="84" t="s">
        <v>543</v>
      </c>
      <c r="B1009" s="84">
        <v>10</v>
      </c>
      <c r="C1009" s="122">
        <v>0.0046599532830398135</v>
      </c>
      <c r="D1009" s="84" t="s">
        <v>4092</v>
      </c>
      <c r="E1009" s="84" t="b">
        <v>0</v>
      </c>
      <c r="F1009" s="84" t="b">
        <v>0</v>
      </c>
      <c r="G1009" s="84" t="b">
        <v>0</v>
      </c>
    </row>
    <row r="1010" spans="1:7" ht="15">
      <c r="A1010" s="84" t="s">
        <v>4960</v>
      </c>
      <c r="B1010" s="84">
        <v>10</v>
      </c>
      <c r="C1010" s="122">
        <v>0.0046599532830398135</v>
      </c>
      <c r="D1010" s="84" t="s">
        <v>4092</v>
      </c>
      <c r="E1010" s="84" t="b">
        <v>0</v>
      </c>
      <c r="F1010" s="84" t="b">
        <v>0</v>
      </c>
      <c r="G1010" s="84" t="b">
        <v>0</v>
      </c>
    </row>
    <row r="1011" spans="1:7" ht="15">
      <c r="A1011" s="84" t="s">
        <v>4961</v>
      </c>
      <c r="B1011" s="84">
        <v>10</v>
      </c>
      <c r="C1011" s="122">
        <v>0.0046599532830398135</v>
      </c>
      <c r="D1011" s="84" t="s">
        <v>4092</v>
      </c>
      <c r="E1011" s="84" t="b">
        <v>0</v>
      </c>
      <c r="F1011" s="84" t="b">
        <v>0</v>
      </c>
      <c r="G1011" s="84" t="b">
        <v>0</v>
      </c>
    </row>
    <row r="1012" spans="1:7" ht="15">
      <c r="A1012" s="84" t="s">
        <v>4963</v>
      </c>
      <c r="B1012" s="84">
        <v>10</v>
      </c>
      <c r="C1012" s="122">
        <v>0.0050079189907255555</v>
      </c>
      <c r="D1012" s="84" t="s">
        <v>4092</v>
      </c>
      <c r="E1012" s="84" t="b">
        <v>0</v>
      </c>
      <c r="F1012" s="84" t="b">
        <v>0</v>
      </c>
      <c r="G1012" s="84" t="b">
        <v>0</v>
      </c>
    </row>
    <row r="1013" spans="1:7" ht="15">
      <c r="A1013" s="84" t="s">
        <v>4964</v>
      </c>
      <c r="B1013" s="84">
        <v>10</v>
      </c>
      <c r="C1013" s="122">
        <v>0.005396911556865338</v>
      </c>
      <c r="D1013" s="84" t="s">
        <v>4092</v>
      </c>
      <c r="E1013" s="84" t="b">
        <v>0</v>
      </c>
      <c r="F1013" s="84" t="b">
        <v>0</v>
      </c>
      <c r="G1013" s="84" t="b">
        <v>0</v>
      </c>
    </row>
    <row r="1014" spans="1:7" ht="15">
      <c r="A1014" s="84" t="s">
        <v>4965</v>
      </c>
      <c r="B1014" s="84">
        <v>10</v>
      </c>
      <c r="C1014" s="122">
        <v>0.005396911556865338</v>
      </c>
      <c r="D1014" s="84" t="s">
        <v>4092</v>
      </c>
      <c r="E1014" s="84" t="b">
        <v>0</v>
      </c>
      <c r="F1014" s="84" t="b">
        <v>0</v>
      </c>
      <c r="G1014" s="84" t="b">
        <v>0</v>
      </c>
    </row>
    <row r="1015" spans="1:7" ht="15">
      <c r="A1015" s="84" t="s">
        <v>4962</v>
      </c>
      <c r="B1015" s="84">
        <v>9</v>
      </c>
      <c r="C1015" s="122">
        <v>0.005254123460341679</v>
      </c>
      <c r="D1015" s="84" t="s">
        <v>4092</v>
      </c>
      <c r="E1015" s="84" t="b">
        <v>0</v>
      </c>
      <c r="F1015" s="84" t="b">
        <v>0</v>
      </c>
      <c r="G1015" s="84" t="b">
        <v>0</v>
      </c>
    </row>
    <row r="1016" spans="1:7" ht="15">
      <c r="A1016" s="84" t="s">
        <v>4982</v>
      </c>
      <c r="B1016" s="84">
        <v>8</v>
      </c>
      <c r="C1016" s="122">
        <v>0.004670331964748159</v>
      </c>
      <c r="D1016" s="84" t="s">
        <v>4092</v>
      </c>
      <c r="E1016" s="84" t="b">
        <v>0</v>
      </c>
      <c r="F1016" s="84" t="b">
        <v>0</v>
      </c>
      <c r="G1016" s="84" t="b">
        <v>0</v>
      </c>
    </row>
    <row r="1017" spans="1:7" ht="15">
      <c r="A1017" s="84" t="s">
        <v>4994</v>
      </c>
      <c r="B1017" s="84">
        <v>7</v>
      </c>
      <c r="C1017" s="122">
        <v>0.004864408339685184</v>
      </c>
      <c r="D1017" s="84" t="s">
        <v>4092</v>
      </c>
      <c r="E1017" s="84" t="b">
        <v>0</v>
      </c>
      <c r="F1017" s="84" t="b">
        <v>0</v>
      </c>
      <c r="G1017" s="84" t="b">
        <v>0</v>
      </c>
    </row>
    <row r="1018" spans="1:7" ht="15">
      <c r="A1018" s="84" t="s">
        <v>4995</v>
      </c>
      <c r="B1018" s="84">
        <v>7</v>
      </c>
      <c r="C1018" s="122">
        <v>0.004442911212435469</v>
      </c>
      <c r="D1018" s="84" t="s">
        <v>4092</v>
      </c>
      <c r="E1018" s="84" t="b">
        <v>0</v>
      </c>
      <c r="F1018" s="84" t="b">
        <v>0</v>
      </c>
      <c r="G1018" s="84" t="b">
        <v>0</v>
      </c>
    </row>
    <row r="1019" spans="1:7" ht="15">
      <c r="A1019" s="84" t="s">
        <v>4239</v>
      </c>
      <c r="B1019" s="84">
        <v>6</v>
      </c>
      <c r="C1019" s="122">
        <v>0.004611667826882615</v>
      </c>
      <c r="D1019" s="84" t="s">
        <v>4092</v>
      </c>
      <c r="E1019" s="84" t="b">
        <v>0</v>
      </c>
      <c r="F1019" s="84" t="b">
        <v>0</v>
      </c>
      <c r="G1019" s="84" t="b">
        <v>0</v>
      </c>
    </row>
    <row r="1020" spans="1:7" ht="15">
      <c r="A1020" s="84" t="s">
        <v>4236</v>
      </c>
      <c r="B1020" s="84">
        <v>6</v>
      </c>
      <c r="C1020" s="122">
        <v>0.004611667826882615</v>
      </c>
      <c r="D1020" s="84" t="s">
        <v>4092</v>
      </c>
      <c r="E1020" s="84" t="b">
        <v>0</v>
      </c>
      <c r="F1020" s="84" t="b">
        <v>0</v>
      </c>
      <c r="G1020" s="84" t="b">
        <v>0</v>
      </c>
    </row>
    <row r="1021" spans="1:7" ht="15">
      <c r="A1021" s="84" t="s">
        <v>5007</v>
      </c>
      <c r="B1021" s="84">
        <v>6</v>
      </c>
      <c r="C1021" s="122">
        <v>0.004611667826882615</v>
      </c>
      <c r="D1021" s="84" t="s">
        <v>4092</v>
      </c>
      <c r="E1021" s="84" t="b">
        <v>0</v>
      </c>
      <c r="F1021" s="84" t="b">
        <v>0</v>
      </c>
      <c r="G1021" s="84" t="b">
        <v>0</v>
      </c>
    </row>
    <row r="1022" spans="1:7" ht="15">
      <c r="A1022" s="84" t="s">
        <v>5006</v>
      </c>
      <c r="B1022" s="84">
        <v>6</v>
      </c>
      <c r="C1022" s="122">
        <v>0.0041694928625873005</v>
      </c>
      <c r="D1022" s="84" t="s">
        <v>4092</v>
      </c>
      <c r="E1022" s="84" t="b">
        <v>0</v>
      </c>
      <c r="F1022" s="84" t="b">
        <v>0</v>
      </c>
      <c r="G1022" s="84" t="b">
        <v>0</v>
      </c>
    </row>
    <row r="1023" spans="1:7" ht="15">
      <c r="A1023" s="84" t="s">
        <v>5017</v>
      </c>
      <c r="B1023" s="84">
        <v>6</v>
      </c>
      <c r="C1023" s="122">
        <v>0.005181730503422387</v>
      </c>
      <c r="D1023" s="84" t="s">
        <v>4092</v>
      </c>
      <c r="E1023" s="84" t="b">
        <v>0</v>
      </c>
      <c r="F1023" s="84" t="b">
        <v>0</v>
      </c>
      <c r="G1023" s="84" t="b">
        <v>0</v>
      </c>
    </row>
    <row r="1024" spans="1:7" ht="15">
      <c r="A1024" s="84" t="s">
        <v>5018</v>
      </c>
      <c r="B1024" s="84">
        <v>6</v>
      </c>
      <c r="C1024" s="122">
        <v>0.005181730503422387</v>
      </c>
      <c r="D1024" s="84" t="s">
        <v>4092</v>
      </c>
      <c r="E1024" s="84" t="b">
        <v>0</v>
      </c>
      <c r="F1024" s="84" t="b">
        <v>0</v>
      </c>
      <c r="G1024" s="84" t="b">
        <v>0</v>
      </c>
    </row>
    <row r="1025" spans="1:7" ht="15">
      <c r="A1025" s="84" t="s">
        <v>4996</v>
      </c>
      <c r="B1025" s="84">
        <v>6</v>
      </c>
      <c r="C1025" s="122">
        <v>0.0038082096106589742</v>
      </c>
      <c r="D1025" s="84" t="s">
        <v>4092</v>
      </c>
      <c r="E1025" s="84" t="b">
        <v>0</v>
      </c>
      <c r="F1025" s="84" t="b">
        <v>0</v>
      </c>
      <c r="G1025" s="84" t="b">
        <v>0</v>
      </c>
    </row>
    <row r="1026" spans="1:7" ht="15">
      <c r="A1026" s="84" t="s">
        <v>5008</v>
      </c>
      <c r="B1026" s="84">
        <v>6</v>
      </c>
      <c r="C1026" s="122">
        <v>0.0041694928625873005</v>
      </c>
      <c r="D1026" s="84" t="s">
        <v>4092</v>
      </c>
      <c r="E1026" s="84" t="b">
        <v>0</v>
      </c>
      <c r="F1026" s="84" t="b">
        <v>0</v>
      </c>
      <c r="G1026" s="84" t="b">
        <v>0</v>
      </c>
    </row>
    <row r="1027" spans="1:7" ht="15">
      <c r="A1027" s="84" t="s">
        <v>5029</v>
      </c>
      <c r="B1027" s="84">
        <v>5</v>
      </c>
      <c r="C1027" s="122">
        <v>0.0034745773854894173</v>
      </c>
      <c r="D1027" s="84" t="s">
        <v>4092</v>
      </c>
      <c r="E1027" s="84" t="b">
        <v>0</v>
      </c>
      <c r="F1027" s="84" t="b">
        <v>0</v>
      </c>
      <c r="G1027" s="84" t="b">
        <v>0</v>
      </c>
    </row>
    <row r="1028" spans="1:7" ht="15">
      <c r="A1028" s="84" t="s">
        <v>5030</v>
      </c>
      <c r="B1028" s="84">
        <v>5</v>
      </c>
      <c r="C1028" s="122">
        <v>0.0034745773854894173</v>
      </c>
      <c r="D1028" s="84" t="s">
        <v>4092</v>
      </c>
      <c r="E1028" s="84" t="b">
        <v>0</v>
      </c>
      <c r="F1028" s="84" t="b">
        <v>0</v>
      </c>
      <c r="G1028" s="84" t="b">
        <v>0</v>
      </c>
    </row>
    <row r="1029" spans="1:7" ht="15">
      <c r="A1029" s="84" t="s">
        <v>5013</v>
      </c>
      <c r="B1029" s="84">
        <v>5</v>
      </c>
      <c r="C1029" s="122">
        <v>0.0034745773854894173</v>
      </c>
      <c r="D1029" s="84" t="s">
        <v>4092</v>
      </c>
      <c r="E1029" s="84" t="b">
        <v>0</v>
      </c>
      <c r="F1029" s="84" t="b">
        <v>0</v>
      </c>
      <c r="G1029" s="84" t="b">
        <v>0</v>
      </c>
    </row>
    <row r="1030" spans="1:7" ht="15">
      <c r="A1030" s="84" t="s">
        <v>5066</v>
      </c>
      <c r="B1030" s="84">
        <v>5</v>
      </c>
      <c r="C1030" s="122">
        <v>0.0038430565224021793</v>
      </c>
      <c r="D1030" s="84" t="s">
        <v>4092</v>
      </c>
      <c r="E1030" s="84" t="b">
        <v>0</v>
      </c>
      <c r="F1030" s="84" t="b">
        <v>0</v>
      </c>
      <c r="G1030" s="84" t="b">
        <v>0</v>
      </c>
    </row>
    <row r="1031" spans="1:7" ht="15">
      <c r="A1031" s="84" t="s">
        <v>5034</v>
      </c>
      <c r="B1031" s="84">
        <v>5</v>
      </c>
      <c r="C1031" s="122">
        <v>0.0034745773854894173</v>
      </c>
      <c r="D1031" s="84" t="s">
        <v>4092</v>
      </c>
      <c r="E1031" s="84" t="b">
        <v>0</v>
      </c>
      <c r="F1031" s="84" t="b">
        <v>0</v>
      </c>
      <c r="G1031" s="84" t="b">
        <v>0</v>
      </c>
    </row>
    <row r="1032" spans="1:7" ht="15">
      <c r="A1032" s="84" t="s">
        <v>5037</v>
      </c>
      <c r="B1032" s="84">
        <v>5</v>
      </c>
      <c r="C1032" s="122">
        <v>0.0034745773854894173</v>
      </c>
      <c r="D1032" s="84" t="s">
        <v>4092</v>
      </c>
      <c r="E1032" s="84" t="b">
        <v>0</v>
      </c>
      <c r="F1032" s="84" t="b">
        <v>0</v>
      </c>
      <c r="G1032" s="84" t="b">
        <v>0</v>
      </c>
    </row>
    <row r="1033" spans="1:7" ht="15">
      <c r="A1033" s="84" t="s">
        <v>5050</v>
      </c>
      <c r="B1033" s="84">
        <v>5</v>
      </c>
      <c r="C1033" s="122">
        <v>0.0034745773854894173</v>
      </c>
      <c r="D1033" s="84" t="s">
        <v>4092</v>
      </c>
      <c r="E1033" s="84" t="b">
        <v>0</v>
      </c>
      <c r="F1033" s="84" t="b">
        <v>0</v>
      </c>
      <c r="G1033" s="84" t="b">
        <v>0</v>
      </c>
    </row>
    <row r="1034" spans="1:7" ht="15">
      <c r="A1034" s="84" t="s">
        <v>5051</v>
      </c>
      <c r="B1034" s="84">
        <v>5</v>
      </c>
      <c r="C1034" s="122">
        <v>0.0034745773854894173</v>
      </c>
      <c r="D1034" s="84" t="s">
        <v>4092</v>
      </c>
      <c r="E1034" s="84" t="b">
        <v>0</v>
      </c>
      <c r="F1034" s="84" t="b">
        <v>0</v>
      </c>
      <c r="G1034" s="84" t="b">
        <v>0</v>
      </c>
    </row>
    <row r="1035" spans="1:7" ht="15">
      <c r="A1035" s="84" t="s">
        <v>5052</v>
      </c>
      <c r="B1035" s="84">
        <v>5</v>
      </c>
      <c r="C1035" s="122">
        <v>0.0038430565224021793</v>
      </c>
      <c r="D1035" s="84" t="s">
        <v>4092</v>
      </c>
      <c r="E1035" s="84" t="b">
        <v>0</v>
      </c>
      <c r="F1035" s="84" t="b">
        <v>0</v>
      </c>
      <c r="G1035" s="84" t="b">
        <v>0</v>
      </c>
    </row>
    <row r="1036" spans="1:7" ht="15">
      <c r="A1036" s="84" t="s">
        <v>5053</v>
      </c>
      <c r="B1036" s="84">
        <v>5</v>
      </c>
      <c r="C1036" s="122">
        <v>0.0038430565224021793</v>
      </c>
      <c r="D1036" s="84" t="s">
        <v>4092</v>
      </c>
      <c r="E1036" s="84" t="b">
        <v>0</v>
      </c>
      <c r="F1036" s="84" t="b">
        <v>0</v>
      </c>
      <c r="G1036" s="84" t="b">
        <v>0</v>
      </c>
    </row>
    <row r="1037" spans="1:7" ht="15">
      <c r="A1037" s="84" t="s">
        <v>5032</v>
      </c>
      <c r="B1037" s="84">
        <v>5</v>
      </c>
      <c r="C1037" s="122">
        <v>0.0034745773854894173</v>
      </c>
      <c r="D1037" s="84" t="s">
        <v>4092</v>
      </c>
      <c r="E1037" s="84" t="b">
        <v>0</v>
      </c>
      <c r="F1037" s="84" t="b">
        <v>0</v>
      </c>
      <c r="G1037" s="84" t="b">
        <v>0</v>
      </c>
    </row>
    <row r="1038" spans="1:7" ht="15">
      <c r="A1038" s="84" t="s">
        <v>5031</v>
      </c>
      <c r="B1038" s="84">
        <v>5</v>
      </c>
      <c r="C1038" s="122">
        <v>0.0038430565224021793</v>
      </c>
      <c r="D1038" s="84" t="s">
        <v>4092</v>
      </c>
      <c r="E1038" s="84" t="b">
        <v>0</v>
      </c>
      <c r="F1038" s="84" t="b">
        <v>0</v>
      </c>
      <c r="G1038" s="84" t="b">
        <v>0</v>
      </c>
    </row>
    <row r="1039" spans="1:7" ht="15">
      <c r="A1039" s="84" t="s">
        <v>5067</v>
      </c>
      <c r="B1039" s="84">
        <v>5</v>
      </c>
      <c r="C1039" s="122">
        <v>0.0038430565224021793</v>
      </c>
      <c r="D1039" s="84" t="s">
        <v>4092</v>
      </c>
      <c r="E1039" s="84" t="b">
        <v>0</v>
      </c>
      <c r="F1039" s="84" t="b">
        <v>0</v>
      </c>
      <c r="G1039" s="84" t="b">
        <v>0</v>
      </c>
    </row>
    <row r="1040" spans="1:7" ht="15">
      <c r="A1040" s="84" t="s">
        <v>5033</v>
      </c>
      <c r="B1040" s="84">
        <v>5</v>
      </c>
      <c r="C1040" s="122">
        <v>0.0034745773854894173</v>
      </c>
      <c r="D1040" s="84" t="s">
        <v>4092</v>
      </c>
      <c r="E1040" s="84" t="b">
        <v>0</v>
      </c>
      <c r="F1040" s="84" t="b">
        <v>0</v>
      </c>
      <c r="G1040" s="84" t="b">
        <v>0</v>
      </c>
    </row>
    <row r="1041" spans="1:7" ht="15">
      <c r="A1041" s="84" t="s">
        <v>5036</v>
      </c>
      <c r="B1041" s="84">
        <v>5</v>
      </c>
      <c r="C1041" s="122">
        <v>0.0038430565224021793</v>
      </c>
      <c r="D1041" s="84" t="s">
        <v>4092</v>
      </c>
      <c r="E1041" s="84" t="b">
        <v>0</v>
      </c>
      <c r="F1041" s="84" t="b">
        <v>0</v>
      </c>
      <c r="G1041" s="84" t="b">
        <v>0</v>
      </c>
    </row>
    <row r="1042" spans="1:7" ht="15">
      <c r="A1042" s="84" t="s">
        <v>5035</v>
      </c>
      <c r="B1042" s="84">
        <v>5</v>
      </c>
      <c r="C1042" s="122">
        <v>0.0034745773854894173</v>
      </c>
      <c r="D1042" s="84" t="s">
        <v>4092</v>
      </c>
      <c r="E1042" s="84" t="b">
        <v>0</v>
      </c>
      <c r="F1042" s="84" t="b">
        <v>0</v>
      </c>
      <c r="G1042" s="84" t="b">
        <v>0</v>
      </c>
    </row>
    <row r="1043" spans="1:7" ht="15">
      <c r="A1043" s="84" t="s">
        <v>523</v>
      </c>
      <c r="B1043" s="84">
        <v>5</v>
      </c>
      <c r="C1043" s="122">
        <v>0.0034745773854894173</v>
      </c>
      <c r="D1043" s="84" t="s">
        <v>4092</v>
      </c>
      <c r="E1043" s="84" t="b">
        <v>0</v>
      </c>
      <c r="F1043" s="84" t="b">
        <v>0</v>
      </c>
      <c r="G1043" s="84" t="b">
        <v>0</v>
      </c>
    </row>
    <row r="1044" spans="1:7" ht="15">
      <c r="A1044" s="84" t="s">
        <v>4238</v>
      </c>
      <c r="B1044" s="84">
        <v>4</v>
      </c>
      <c r="C1044" s="122">
        <v>0.0034544870022815907</v>
      </c>
      <c r="D1044" s="84" t="s">
        <v>4092</v>
      </c>
      <c r="E1044" s="84" t="b">
        <v>0</v>
      </c>
      <c r="F1044" s="84" t="b">
        <v>0</v>
      </c>
      <c r="G1044" s="84" t="b">
        <v>0</v>
      </c>
    </row>
    <row r="1045" spans="1:7" ht="15">
      <c r="A1045" s="84" t="s">
        <v>5118</v>
      </c>
      <c r="B1045" s="84">
        <v>4</v>
      </c>
      <c r="C1045" s="122">
        <v>0.0030744452179217435</v>
      </c>
      <c r="D1045" s="84" t="s">
        <v>4092</v>
      </c>
      <c r="E1045" s="84" t="b">
        <v>0</v>
      </c>
      <c r="F1045" s="84" t="b">
        <v>0</v>
      </c>
      <c r="G1045" s="84" t="b">
        <v>0</v>
      </c>
    </row>
    <row r="1046" spans="1:7" ht="15">
      <c r="A1046" s="84" t="s">
        <v>5140</v>
      </c>
      <c r="B1046" s="84">
        <v>4</v>
      </c>
      <c r="C1046" s="122">
        <v>0.0030744452179217435</v>
      </c>
      <c r="D1046" s="84" t="s">
        <v>4092</v>
      </c>
      <c r="E1046" s="84" t="b">
        <v>0</v>
      </c>
      <c r="F1046" s="84" t="b">
        <v>0</v>
      </c>
      <c r="G1046" s="84" t="b">
        <v>0</v>
      </c>
    </row>
    <row r="1047" spans="1:7" ht="15">
      <c r="A1047" s="84" t="s">
        <v>5081</v>
      </c>
      <c r="B1047" s="84">
        <v>4</v>
      </c>
      <c r="C1047" s="122">
        <v>0.0034544870022815907</v>
      </c>
      <c r="D1047" s="84" t="s">
        <v>4092</v>
      </c>
      <c r="E1047" s="84" t="b">
        <v>0</v>
      </c>
      <c r="F1047" s="84" t="b">
        <v>0</v>
      </c>
      <c r="G1047" s="84" t="b">
        <v>0</v>
      </c>
    </row>
    <row r="1048" spans="1:7" ht="15">
      <c r="A1048" s="84" t="s">
        <v>5107</v>
      </c>
      <c r="B1048" s="84">
        <v>4</v>
      </c>
      <c r="C1048" s="122">
        <v>0.0030744452179217435</v>
      </c>
      <c r="D1048" s="84" t="s">
        <v>4092</v>
      </c>
      <c r="E1048" s="84" t="b">
        <v>0</v>
      </c>
      <c r="F1048" s="84" t="b">
        <v>0</v>
      </c>
      <c r="G1048" s="84" t="b">
        <v>0</v>
      </c>
    </row>
    <row r="1049" spans="1:7" ht="15">
      <c r="A1049" s="84" t="s">
        <v>5108</v>
      </c>
      <c r="B1049" s="84">
        <v>4</v>
      </c>
      <c r="C1049" s="122">
        <v>0.0030744452179217435</v>
      </c>
      <c r="D1049" s="84" t="s">
        <v>4092</v>
      </c>
      <c r="E1049" s="84" t="b">
        <v>0</v>
      </c>
      <c r="F1049" s="84" t="b">
        <v>0</v>
      </c>
      <c r="G1049" s="84" t="b">
        <v>0</v>
      </c>
    </row>
    <row r="1050" spans="1:7" ht="15">
      <c r="A1050" s="84" t="s">
        <v>5109</v>
      </c>
      <c r="B1050" s="84">
        <v>4</v>
      </c>
      <c r="C1050" s="122">
        <v>0.0030744452179217435</v>
      </c>
      <c r="D1050" s="84" t="s">
        <v>4092</v>
      </c>
      <c r="E1050" s="84" t="b">
        <v>0</v>
      </c>
      <c r="F1050" s="84" t="b">
        <v>0</v>
      </c>
      <c r="G1050" s="84" t="b">
        <v>0</v>
      </c>
    </row>
    <row r="1051" spans="1:7" ht="15">
      <c r="A1051" s="84" t="s">
        <v>5110</v>
      </c>
      <c r="B1051" s="84">
        <v>4</v>
      </c>
      <c r="C1051" s="122">
        <v>0.0030744452179217435</v>
      </c>
      <c r="D1051" s="84" t="s">
        <v>4092</v>
      </c>
      <c r="E1051" s="84" t="b">
        <v>0</v>
      </c>
      <c r="F1051" s="84" t="b">
        <v>1</v>
      </c>
      <c r="G1051" s="84" t="b">
        <v>0</v>
      </c>
    </row>
    <row r="1052" spans="1:7" ht="15">
      <c r="A1052" s="84" t="s">
        <v>5111</v>
      </c>
      <c r="B1052" s="84">
        <v>4</v>
      </c>
      <c r="C1052" s="122">
        <v>0.0030744452179217435</v>
      </c>
      <c r="D1052" s="84" t="s">
        <v>4092</v>
      </c>
      <c r="E1052" s="84" t="b">
        <v>0</v>
      </c>
      <c r="F1052" s="84" t="b">
        <v>0</v>
      </c>
      <c r="G1052" s="84" t="b">
        <v>0</v>
      </c>
    </row>
    <row r="1053" spans="1:7" ht="15">
      <c r="A1053" s="84" t="s">
        <v>5073</v>
      </c>
      <c r="B1053" s="84">
        <v>4</v>
      </c>
      <c r="C1053" s="122">
        <v>0.0030744452179217435</v>
      </c>
      <c r="D1053" s="84" t="s">
        <v>4092</v>
      </c>
      <c r="E1053" s="84" t="b">
        <v>0</v>
      </c>
      <c r="F1053" s="84" t="b">
        <v>0</v>
      </c>
      <c r="G1053" s="84" t="b">
        <v>0</v>
      </c>
    </row>
    <row r="1054" spans="1:7" ht="15">
      <c r="A1054" s="84" t="s">
        <v>5080</v>
      </c>
      <c r="B1054" s="84">
        <v>4</v>
      </c>
      <c r="C1054" s="122">
        <v>0.0030744452179217435</v>
      </c>
      <c r="D1054" s="84" t="s">
        <v>4092</v>
      </c>
      <c r="E1054" s="84" t="b">
        <v>0</v>
      </c>
      <c r="F1054" s="84" t="b">
        <v>0</v>
      </c>
      <c r="G1054" s="84" t="b">
        <v>0</v>
      </c>
    </row>
    <row r="1055" spans="1:7" ht="15">
      <c r="A1055" s="84" t="s">
        <v>5074</v>
      </c>
      <c r="B1055" s="84">
        <v>4</v>
      </c>
      <c r="C1055" s="122">
        <v>0.0030744452179217435</v>
      </c>
      <c r="D1055" s="84" t="s">
        <v>4092</v>
      </c>
      <c r="E1055" s="84" t="b">
        <v>0</v>
      </c>
      <c r="F1055" s="84" t="b">
        <v>0</v>
      </c>
      <c r="G1055" s="84" t="b">
        <v>0</v>
      </c>
    </row>
    <row r="1056" spans="1:7" ht="15">
      <c r="A1056" s="84" t="s">
        <v>5076</v>
      </c>
      <c r="B1056" s="84">
        <v>4</v>
      </c>
      <c r="C1056" s="122">
        <v>0.0030744452179217435</v>
      </c>
      <c r="D1056" s="84" t="s">
        <v>4092</v>
      </c>
      <c r="E1056" s="84" t="b">
        <v>0</v>
      </c>
      <c r="F1056" s="84" t="b">
        <v>0</v>
      </c>
      <c r="G1056" s="84" t="b">
        <v>0</v>
      </c>
    </row>
    <row r="1057" spans="1:7" ht="15">
      <c r="A1057" s="84" t="s">
        <v>5078</v>
      </c>
      <c r="B1057" s="84">
        <v>4</v>
      </c>
      <c r="C1057" s="122">
        <v>0.0034544870022815907</v>
      </c>
      <c r="D1057" s="84" t="s">
        <v>4092</v>
      </c>
      <c r="E1057" s="84" t="b">
        <v>0</v>
      </c>
      <c r="F1057" s="84" t="b">
        <v>0</v>
      </c>
      <c r="G1057" s="84" t="b">
        <v>0</v>
      </c>
    </row>
    <row r="1058" spans="1:7" ht="15">
      <c r="A1058" s="84" t="s">
        <v>5072</v>
      </c>
      <c r="B1058" s="84">
        <v>4</v>
      </c>
      <c r="C1058" s="122">
        <v>0.0034544870022815907</v>
      </c>
      <c r="D1058" s="84" t="s">
        <v>4092</v>
      </c>
      <c r="E1058" s="84" t="b">
        <v>0</v>
      </c>
      <c r="F1058" s="84" t="b">
        <v>0</v>
      </c>
      <c r="G1058" s="84" t="b">
        <v>0</v>
      </c>
    </row>
    <row r="1059" spans="1:7" ht="15">
      <c r="A1059" s="84" t="s">
        <v>5079</v>
      </c>
      <c r="B1059" s="84">
        <v>4</v>
      </c>
      <c r="C1059" s="122">
        <v>0.0030744452179217435</v>
      </c>
      <c r="D1059" s="84" t="s">
        <v>4092</v>
      </c>
      <c r="E1059" s="84" t="b">
        <v>0</v>
      </c>
      <c r="F1059" s="84" t="b">
        <v>0</v>
      </c>
      <c r="G1059" s="84" t="b">
        <v>0</v>
      </c>
    </row>
    <row r="1060" spans="1:7" ht="15">
      <c r="A1060" s="84" t="s">
        <v>5104</v>
      </c>
      <c r="B1060" s="84">
        <v>4</v>
      </c>
      <c r="C1060" s="122">
        <v>0.0030744452179217435</v>
      </c>
      <c r="D1060" s="84" t="s">
        <v>4092</v>
      </c>
      <c r="E1060" s="84" t="b">
        <v>0</v>
      </c>
      <c r="F1060" s="84" t="b">
        <v>0</v>
      </c>
      <c r="G1060" s="84" t="b">
        <v>0</v>
      </c>
    </row>
    <row r="1061" spans="1:7" ht="15">
      <c r="A1061" s="84" t="s">
        <v>5105</v>
      </c>
      <c r="B1061" s="84">
        <v>4</v>
      </c>
      <c r="C1061" s="122">
        <v>0.003990125813097351</v>
      </c>
      <c r="D1061" s="84" t="s">
        <v>4092</v>
      </c>
      <c r="E1061" s="84" t="b">
        <v>0</v>
      </c>
      <c r="F1061" s="84" t="b">
        <v>0</v>
      </c>
      <c r="G1061" s="84" t="b">
        <v>0</v>
      </c>
    </row>
    <row r="1062" spans="1:7" ht="15">
      <c r="A1062" s="84" t="s">
        <v>5075</v>
      </c>
      <c r="B1062" s="84">
        <v>4</v>
      </c>
      <c r="C1062" s="122">
        <v>0.0034544870022815907</v>
      </c>
      <c r="D1062" s="84" t="s">
        <v>4092</v>
      </c>
      <c r="E1062" s="84" t="b">
        <v>0</v>
      </c>
      <c r="F1062" s="84" t="b">
        <v>0</v>
      </c>
      <c r="G1062" s="84" t="b">
        <v>0</v>
      </c>
    </row>
    <row r="1063" spans="1:7" ht="15">
      <c r="A1063" s="84" t="s">
        <v>5151</v>
      </c>
      <c r="B1063" s="84">
        <v>3</v>
      </c>
      <c r="C1063" s="122">
        <v>0.0025908652517111935</v>
      </c>
      <c r="D1063" s="84" t="s">
        <v>4092</v>
      </c>
      <c r="E1063" s="84" t="b">
        <v>0</v>
      </c>
      <c r="F1063" s="84" t="b">
        <v>0</v>
      </c>
      <c r="G1063" s="84" t="b">
        <v>0</v>
      </c>
    </row>
    <row r="1064" spans="1:7" ht="15">
      <c r="A1064" s="84" t="s">
        <v>5152</v>
      </c>
      <c r="B1064" s="84">
        <v>3</v>
      </c>
      <c r="C1064" s="122">
        <v>0.0025908652517111935</v>
      </c>
      <c r="D1064" s="84" t="s">
        <v>4092</v>
      </c>
      <c r="E1064" s="84" t="b">
        <v>0</v>
      </c>
      <c r="F1064" s="84" t="b">
        <v>0</v>
      </c>
      <c r="G1064" s="84" t="b">
        <v>0</v>
      </c>
    </row>
    <row r="1065" spans="1:7" ht="15">
      <c r="A1065" s="84" t="s">
        <v>5276</v>
      </c>
      <c r="B1065" s="84">
        <v>3</v>
      </c>
      <c r="C1065" s="122">
        <v>0.0029925943598230133</v>
      </c>
      <c r="D1065" s="84" t="s">
        <v>4092</v>
      </c>
      <c r="E1065" s="84" t="b">
        <v>0</v>
      </c>
      <c r="F1065" s="84" t="b">
        <v>0</v>
      </c>
      <c r="G1065" s="84" t="b">
        <v>0</v>
      </c>
    </row>
    <row r="1066" spans="1:7" ht="15">
      <c r="A1066" s="84" t="s">
        <v>5271</v>
      </c>
      <c r="B1066" s="84">
        <v>3</v>
      </c>
      <c r="C1066" s="122">
        <v>0.0025908652517111935</v>
      </c>
      <c r="D1066" s="84" t="s">
        <v>4092</v>
      </c>
      <c r="E1066" s="84" t="b">
        <v>0</v>
      </c>
      <c r="F1066" s="84" t="b">
        <v>0</v>
      </c>
      <c r="G1066" s="84" t="b">
        <v>0</v>
      </c>
    </row>
    <row r="1067" spans="1:7" ht="15">
      <c r="A1067" s="84" t="s">
        <v>5275</v>
      </c>
      <c r="B1067" s="84">
        <v>3</v>
      </c>
      <c r="C1067" s="122">
        <v>0.0025908652517111935</v>
      </c>
      <c r="D1067" s="84" t="s">
        <v>4092</v>
      </c>
      <c r="E1067" s="84" t="b">
        <v>0</v>
      </c>
      <c r="F1067" s="84" t="b">
        <v>0</v>
      </c>
      <c r="G1067" s="84" t="b">
        <v>0</v>
      </c>
    </row>
    <row r="1068" spans="1:7" ht="15">
      <c r="A1068" s="84" t="s">
        <v>5272</v>
      </c>
      <c r="B1068" s="84">
        <v>3</v>
      </c>
      <c r="C1068" s="122">
        <v>0.0025908652517111935</v>
      </c>
      <c r="D1068" s="84" t="s">
        <v>4092</v>
      </c>
      <c r="E1068" s="84" t="b">
        <v>0</v>
      </c>
      <c r="F1068" s="84" t="b">
        <v>0</v>
      </c>
      <c r="G1068" s="84" t="b">
        <v>0</v>
      </c>
    </row>
    <row r="1069" spans="1:7" ht="15">
      <c r="A1069" s="84" t="s">
        <v>5273</v>
      </c>
      <c r="B1069" s="84">
        <v>3</v>
      </c>
      <c r="C1069" s="122">
        <v>0.0025908652517111935</v>
      </c>
      <c r="D1069" s="84" t="s">
        <v>4092</v>
      </c>
      <c r="E1069" s="84" t="b">
        <v>0</v>
      </c>
      <c r="F1069" s="84" t="b">
        <v>0</v>
      </c>
      <c r="G1069" s="84" t="b">
        <v>0</v>
      </c>
    </row>
    <row r="1070" spans="1:7" ht="15">
      <c r="A1070" s="84" t="s">
        <v>5165</v>
      </c>
      <c r="B1070" s="84">
        <v>3</v>
      </c>
      <c r="C1070" s="122">
        <v>0.0025908652517111935</v>
      </c>
      <c r="D1070" s="84" t="s">
        <v>4092</v>
      </c>
      <c r="E1070" s="84" t="b">
        <v>0</v>
      </c>
      <c r="F1070" s="84" t="b">
        <v>0</v>
      </c>
      <c r="G1070" s="84" t="b">
        <v>0</v>
      </c>
    </row>
    <row r="1071" spans="1:7" ht="15">
      <c r="A1071" s="84" t="s">
        <v>5173</v>
      </c>
      <c r="B1071" s="84">
        <v>3</v>
      </c>
      <c r="C1071" s="122">
        <v>0.0025908652517111935</v>
      </c>
      <c r="D1071" s="84" t="s">
        <v>4092</v>
      </c>
      <c r="E1071" s="84" t="b">
        <v>0</v>
      </c>
      <c r="F1071" s="84" t="b">
        <v>0</v>
      </c>
      <c r="G1071" s="84" t="b">
        <v>0</v>
      </c>
    </row>
    <row r="1072" spans="1:7" ht="15">
      <c r="A1072" s="84" t="s">
        <v>4337</v>
      </c>
      <c r="B1072" s="84">
        <v>3</v>
      </c>
      <c r="C1072" s="122">
        <v>0.0025908652517111935</v>
      </c>
      <c r="D1072" s="84" t="s">
        <v>4092</v>
      </c>
      <c r="E1072" s="84" t="b">
        <v>0</v>
      </c>
      <c r="F1072" s="84" t="b">
        <v>0</v>
      </c>
      <c r="G1072" s="84" t="b">
        <v>0</v>
      </c>
    </row>
    <row r="1073" spans="1:7" ht="15">
      <c r="A1073" s="84" t="s">
        <v>5172</v>
      </c>
      <c r="B1073" s="84">
        <v>3</v>
      </c>
      <c r="C1073" s="122">
        <v>0.0029925943598230133</v>
      </c>
      <c r="D1073" s="84" t="s">
        <v>4092</v>
      </c>
      <c r="E1073" s="84" t="b">
        <v>0</v>
      </c>
      <c r="F1073" s="84" t="b">
        <v>0</v>
      </c>
      <c r="G1073" s="84" t="b">
        <v>0</v>
      </c>
    </row>
    <row r="1074" spans="1:7" ht="15">
      <c r="A1074" s="84" t="s">
        <v>5174</v>
      </c>
      <c r="B1074" s="84">
        <v>3</v>
      </c>
      <c r="C1074" s="122">
        <v>0.0029925943598230133</v>
      </c>
      <c r="D1074" s="84" t="s">
        <v>4092</v>
      </c>
      <c r="E1074" s="84" t="b">
        <v>0</v>
      </c>
      <c r="F1074" s="84" t="b">
        <v>0</v>
      </c>
      <c r="G1074" s="84" t="b">
        <v>0</v>
      </c>
    </row>
    <row r="1075" spans="1:7" ht="15">
      <c r="A1075" s="84" t="s">
        <v>5257</v>
      </c>
      <c r="B1075" s="84">
        <v>3</v>
      </c>
      <c r="C1075" s="122">
        <v>0.0025908652517111935</v>
      </c>
      <c r="D1075" s="84" t="s">
        <v>4092</v>
      </c>
      <c r="E1075" s="84" t="b">
        <v>0</v>
      </c>
      <c r="F1075" s="84" t="b">
        <v>0</v>
      </c>
      <c r="G1075" s="84" t="b">
        <v>0</v>
      </c>
    </row>
    <row r="1076" spans="1:7" ht="15">
      <c r="A1076" s="84" t="s">
        <v>5258</v>
      </c>
      <c r="B1076" s="84">
        <v>3</v>
      </c>
      <c r="C1076" s="122">
        <v>0.0025908652517111935</v>
      </c>
      <c r="D1076" s="84" t="s">
        <v>4092</v>
      </c>
      <c r="E1076" s="84" t="b">
        <v>0</v>
      </c>
      <c r="F1076" s="84" t="b">
        <v>0</v>
      </c>
      <c r="G1076" s="84" t="b">
        <v>0</v>
      </c>
    </row>
    <row r="1077" spans="1:7" ht="15">
      <c r="A1077" s="84" t="s">
        <v>5259</v>
      </c>
      <c r="B1077" s="84">
        <v>3</v>
      </c>
      <c r="C1077" s="122">
        <v>0.0025908652517111935</v>
      </c>
      <c r="D1077" s="84" t="s">
        <v>4092</v>
      </c>
      <c r="E1077" s="84" t="b">
        <v>0</v>
      </c>
      <c r="F1077" s="84" t="b">
        <v>0</v>
      </c>
      <c r="G1077" s="84" t="b">
        <v>0</v>
      </c>
    </row>
    <row r="1078" spans="1:7" ht="15">
      <c r="A1078" s="84" t="s">
        <v>5260</v>
      </c>
      <c r="B1078" s="84">
        <v>3</v>
      </c>
      <c r="C1078" s="122">
        <v>0.0025908652517111935</v>
      </c>
      <c r="D1078" s="84" t="s">
        <v>4092</v>
      </c>
      <c r="E1078" s="84" t="b">
        <v>0</v>
      </c>
      <c r="F1078" s="84" t="b">
        <v>0</v>
      </c>
      <c r="G1078" s="84" t="b">
        <v>0</v>
      </c>
    </row>
    <row r="1079" spans="1:7" ht="15">
      <c r="A1079" s="84" t="s">
        <v>5261</v>
      </c>
      <c r="B1079" s="84">
        <v>3</v>
      </c>
      <c r="C1079" s="122">
        <v>0.0025908652517111935</v>
      </c>
      <c r="D1079" s="84" t="s">
        <v>4092</v>
      </c>
      <c r="E1079" s="84" t="b">
        <v>0</v>
      </c>
      <c r="F1079" s="84" t="b">
        <v>0</v>
      </c>
      <c r="G1079" s="84" t="b">
        <v>0</v>
      </c>
    </row>
    <row r="1080" spans="1:7" ht="15">
      <c r="A1080" s="84" t="s">
        <v>4237</v>
      </c>
      <c r="B1080" s="84">
        <v>3</v>
      </c>
      <c r="C1080" s="122">
        <v>0.00367935480620472</v>
      </c>
      <c r="D1080" s="84" t="s">
        <v>4092</v>
      </c>
      <c r="E1080" s="84" t="b">
        <v>0</v>
      </c>
      <c r="F1080" s="84" t="b">
        <v>0</v>
      </c>
      <c r="G1080" s="84" t="b">
        <v>0</v>
      </c>
    </row>
    <row r="1081" spans="1:7" ht="15">
      <c r="A1081" s="84" t="s">
        <v>5207</v>
      </c>
      <c r="B1081" s="84">
        <v>3</v>
      </c>
      <c r="C1081" s="122">
        <v>0.0025908652517111935</v>
      </c>
      <c r="D1081" s="84" t="s">
        <v>4092</v>
      </c>
      <c r="E1081" s="84" t="b">
        <v>0</v>
      </c>
      <c r="F1081" s="84" t="b">
        <v>0</v>
      </c>
      <c r="G1081" s="84" t="b">
        <v>0</v>
      </c>
    </row>
    <row r="1082" spans="1:7" ht="15">
      <c r="A1082" s="84" t="s">
        <v>5156</v>
      </c>
      <c r="B1082" s="84">
        <v>3</v>
      </c>
      <c r="C1082" s="122">
        <v>0.0025908652517111935</v>
      </c>
      <c r="D1082" s="84" t="s">
        <v>4092</v>
      </c>
      <c r="E1082" s="84" t="b">
        <v>0</v>
      </c>
      <c r="F1082" s="84" t="b">
        <v>0</v>
      </c>
      <c r="G1082" s="84" t="b">
        <v>0</v>
      </c>
    </row>
    <row r="1083" spans="1:7" ht="15">
      <c r="A1083" s="84" t="s">
        <v>5209</v>
      </c>
      <c r="B1083" s="84">
        <v>3</v>
      </c>
      <c r="C1083" s="122">
        <v>0.0025908652517111935</v>
      </c>
      <c r="D1083" s="84" t="s">
        <v>4092</v>
      </c>
      <c r="E1083" s="84" t="b">
        <v>0</v>
      </c>
      <c r="F1083" s="84" t="b">
        <v>0</v>
      </c>
      <c r="G1083" s="84" t="b">
        <v>0</v>
      </c>
    </row>
    <row r="1084" spans="1:7" ht="15">
      <c r="A1084" s="84" t="s">
        <v>5169</v>
      </c>
      <c r="B1084" s="84">
        <v>3</v>
      </c>
      <c r="C1084" s="122">
        <v>0.0025908652517111935</v>
      </c>
      <c r="D1084" s="84" t="s">
        <v>4092</v>
      </c>
      <c r="E1084" s="84" t="b">
        <v>0</v>
      </c>
      <c r="F1084" s="84" t="b">
        <v>0</v>
      </c>
      <c r="G1084" s="84" t="b">
        <v>0</v>
      </c>
    </row>
    <row r="1085" spans="1:7" ht="15">
      <c r="A1085" s="84" t="s">
        <v>5159</v>
      </c>
      <c r="B1085" s="84">
        <v>3</v>
      </c>
      <c r="C1085" s="122">
        <v>0.0025908652517111935</v>
      </c>
      <c r="D1085" s="84" t="s">
        <v>4092</v>
      </c>
      <c r="E1085" s="84" t="b">
        <v>0</v>
      </c>
      <c r="F1085" s="84" t="b">
        <v>0</v>
      </c>
      <c r="G1085" s="84" t="b">
        <v>0</v>
      </c>
    </row>
    <row r="1086" spans="1:7" ht="15">
      <c r="A1086" s="84" t="s">
        <v>5163</v>
      </c>
      <c r="B1086" s="84">
        <v>3</v>
      </c>
      <c r="C1086" s="122">
        <v>0.0025908652517111935</v>
      </c>
      <c r="D1086" s="84" t="s">
        <v>4092</v>
      </c>
      <c r="E1086" s="84" t="b">
        <v>0</v>
      </c>
      <c r="F1086" s="84" t="b">
        <v>0</v>
      </c>
      <c r="G1086" s="84" t="b">
        <v>0</v>
      </c>
    </row>
    <row r="1087" spans="1:7" ht="15">
      <c r="A1087" s="84" t="s">
        <v>5161</v>
      </c>
      <c r="B1087" s="84">
        <v>3</v>
      </c>
      <c r="C1087" s="122">
        <v>0.0025908652517111935</v>
      </c>
      <c r="D1087" s="84" t="s">
        <v>4092</v>
      </c>
      <c r="E1087" s="84" t="b">
        <v>0</v>
      </c>
      <c r="F1087" s="84" t="b">
        <v>0</v>
      </c>
      <c r="G1087" s="84" t="b">
        <v>0</v>
      </c>
    </row>
    <row r="1088" spans="1:7" ht="15">
      <c r="A1088" s="84" t="s">
        <v>5274</v>
      </c>
      <c r="B1088" s="84">
        <v>3</v>
      </c>
      <c r="C1088" s="122">
        <v>0.0029925943598230133</v>
      </c>
      <c r="D1088" s="84" t="s">
        <v>4092</v>
      </c>
      <c r="E1088" s="84" t="b">
        <v>0</v>
      </c>
      <c r="F1088" s="84" t="b">
        <v>0</v>
      </c>
      <c r="G1088" s="84" t="b">
        <v>0</v>
      </c>
    </row>
    <row r="1089" spans="1:7" ht="15">
      <c r="A1089" s="84" t="s">
        <v>5158</v>
      </c>
      <c r="B1089" s="84">
        <v>3</v>
      </c>
      <c r="C1089" s="122">
        <v>0.0025908652517111935</v>
      </c>
      <c r="D1089" s="84" t="s">
        <v>4092</v>
      </c>
      <c r="E1089" s="84" t="b">
        <v>0</v>
      </c>
      <c r="F1089" s="84" t="b">
        <v>0</v>
      </c>
      <c r="G1089" s="84" t="b">
        <v>0</v>
      </c>
    </row>
    <row r="1090" spans="1:7" ht="15">
      <c r="A1090" s="84" t="s">
        <v>5208</v>
      </c>
      <c r="B1090" s="84">
        <v>3</v>
      </c>
      <c r="C1090" s="122">
        <v>0.0025908652517111935</v>
      </c>
      <c r="D1090" s="84" t="s">
        <v>4092</v>
      </c>
      <c r="E1090" s="84" t="b">
        <v>0</v>
      </c>
      <c r="F1090" s="84" t="b">
        <v>0</v>
      </c>
      <c r="G1090" s="84" t="b">
        <v>0</v>
      </c>
    </row>
    <row r="1091" spans="1:7" ht="15">
      <c r="A1091" s="84" t="s">
        <v>5204</v>
      </c>
      <c r="B1091" s="84">
        <v>3</v>
      </c>
      <c r="C1091" s="122">
        <v>0.0025908652517111935</v>
      </c>
      <c r="D1091" s="84" t="s">
        <v>4092</v>
      </c>
      <c r="E1091" s="84" t="b">
        <v>0</v>
      </c>
      <c r="F1091" s="84" t="b">
        <v>0</v>
      </c>
      <c r="G1091" s="84" t="b">
        <v>0</v>
      </c>
    </row>
    <row r="1092" spans="1:7" ht="15">
      <c r="A1092" s="84" t="s">
        <v>5270</v>
      </c>
      <c r="B1092" s="84">
        <v>3</v>
      </c>
      <c r="C1092" s="122">
        <v>0.00367935480620472</v>
      </c>
      <c r="D1092" s="84" t="s">
        <v>4092</v>
      </c>
      <c r="E1092" s="84" t="b">
        <v>0</v>
      </c>
      <c r="F1092" s="84" t="b">
        <v>0</v>
      </c>
      <c r="G1092" s="84" t="b">
        <v>0</v>
      </c>
    </row>
    <row r="1093" spans="1:7" ht="15">
      <c r="A1093" s="84" t="s">
        <v>5168</v>
      </c>
      <c r="B1093" s="84">
        <v>3</v>
      </c>
      <c r="C1093" s="122">
        <v>0.0029925943598230133</v>
      </c>
      <c r="D1093" s="84" t="s">
        <v>4092</v>
      </c>
      <c r="E1093" s="84" t="b">
        <v>0</v>
      </c>
      <c r="F1093" s="84" t="b">
        <v>0</v>
      </c>
      <c r="G1093" s="84" t="b">
        <v>0</v>
      </c>
    </row>
    <row r="1094" spans="1:7" ht="15">
      <c r="A1094" s="84" t="s">
        <v>5205</v>
      </c>
      <c r="B1094" s="84">
        <v>3</v>
      </c>
      <c r="C1094" s="122">
        <v>0.0025908652517111935</v>
      </c>
      <c r="D1094" s="84" t="s">
        <v>4092</v>
      </c>
      <c r="E1094" s="84" t="b">
        <v>0</v>
      </c>
      <c r="F1094" s="84" t="b">
        <v>0</v>
      </c>
      <c r="G1094" s="84" t="b">
        <v>0</v>
      </c>
    </row>
    <row r="1095" spans="1:7" ht="15">
      <c r="A1095" s="84" t="s">
        <v>5162</v>
      </c>
      <c r="B1095" s="84">
        <v>3</v>
      </c>
      <c r="C1095" s="122">
        <v>0.0025908652517111935</v>
      </c>
      <c r="D1095" s="84" t="s">
        <v>4092</v>
      </c>
      <c r="E1095" s="84" t="b">
        <v>0</v>
      </c>
      <c r="F1095" s="84" t="b">
        <v>0</v>
      </c>
      <c r="G1095" s="84" t="b">
        <v>0</v>
      </c>
    </row>
    <row r="1096" spans="1:7" ht="15">
      <c r="A1096" s="84" t="s">
        <v>5206</v>
      </c>
      <c r="B1096" s="84">
        <v>3</v>
      </c>
      <c r="C1096" s="122">
        <v>0.0025908652517111935</v>
      </c>
      <c r="D1096" s="84" t="s">
        <v>4092</v>
      </c>
      <c r="E1096" s="84" t="b">
        <v>0</v>
      </c>
      <c r="F1096" s="84" t="b">
        <v>0</v>
      </c>
      <c r="G1096" s="84" t="b">
        <v>0</v>
      </c>
    </row>
    <row r="1097" spans="1:7" ht="15">
      <c r="A1097" s="84" t="s">
        <v>5175</v>
      </c>
      <c r="B1097" s="84">
        <v>3</v>
      </c>
      <c r="C1097" s="122">
        <v>0.0025908652517111935</v>
      </c>
      <c r="D1097" s="84" t="s">
        <v>4092</v>
      </c>
      <c r="E1097" s="84" t="b">
        <v>0</v>
      </c>
      <c r="F1097" s="84" t="b">
        <v>0</v>
      </c>
      <c r="G1097" s="84" t="b">
        <v>0</v>
      </c>
    </row>
    <row r="1098" spans="1:7" ht="15">
      <c r="A1098" s="84" t="s">
        <v>5166</v>
      </c>
      <c r="B1098" s="84">
        <v>3</v>
      </c>
      <c r="C1098" s="122">
        <v>0.0025908652517111935</v>
      </c>
      <c r="D1098" s="84" t="s">
        <v>4092</v>
      </c>
      <c r="E1098" s="84" t="b">
        <v>0</v>
      </c>
      <c r="F1098" s="84" t="b">
        <v>0</v>
      </c>
      <c r="G1098" s="84" t="b">
        <v>0</v>
      </c>
    </row>
    <row r="1099" spans="1:7" ht="15">
      <c r="A1099" s="84" t="s">
        <v>5167</v>
      </c>
      <c r="B1099" s="84">
        <v>3</v>
      </c>
      <c r="C1099" s="122">
        <v>0.0025908652517111935</v>
      </c>
      <c r="D1099" s="84" t="s">
        <v>4092</v>
      </c>
      <c r="E1099" s="84" t="b">
        <v>0</v>
      </c>
      <c r="F1099" s="84" t="b">
        <v>0</v>
      </c>
      <c r="G1099" s="84" t="b">
        <v>0</v>
      </c>
    </row>
    <row r="1100" spans="1:7" ht="15">
      <c r="A1100" s="84" t="s">
        <v>5154</v>
      </c>
      <c r="B1100" s="84">
        <v>3</v>
      </c>
      <c r="C1100" s="122">
        <v>0.0025908652517111935</v>
      </c>
      <c r="D1100" s="84" t="s">
        <v>4092</v>
      </c>
      <c r="E1100" s="84" t="b">
        <v>0</v>
      </c>
      <c r="F1100" s="84" t="b">
        <v>0</v>
      </c>
      <c r="G1100" s="84" t="b">
        <v>0</v>
      </c>
    </row>
    <row r="1101" spans="1:7" ht="15">
      <c r="A1101" s="84" t="s">
        <v>5171</v>
      </c>
      <c r="B1101" s="84">
        <v>3</v>
      </c>
      <c r="C1101" s="122">
        <v>0.00367935480620472</v>
      </c>
      <c r="D1101" s="84" t="s">
        <v>4092</v>
      </c>
      <c r="E1101" s="84" t="b">
        <v>0</v>
      </c>
      <c r="F1101" s="84" t="b">
        <v>0</v>
      </c>
      <c r="G1101" s="84" t="b">
        <v>0</v>
      </c>
    </row>
    <row r="1102" spans="1:7" ht="15">
      <c r="A1102" s="84" t="s">
        <v>5155</v>
      </c>
      <c r="B1102" s="84">
        <v>3</v>
      </c>
      <c r="C1102" s="122">
        <v>0.0025908652517111935</v>
      </c>
      <c r="D1102" s="84" t="s">
        <v>4092</v>
      </c>
      <c r="E1102" s="84" t="b">
        <v>0</v>
      </c>
      <c r="F1102" s="84" t="b">
        <v>0</v>
      </c>
      <c r="G1102" s="84" t="b">
        <v>0</v>
      </c>
    </row>
    <row r="1103" spans="1:7" ht="15">
      <c r="A1103" s="84" t="s">
        <v>5160</v>
      </c>
      <c r="B1103" s="84">
        <v>3</v>
      </c>
      <c r="C1103" s="122">
        <v>0.0029925943598230133</v>
      </c>
      <c r="D1103" s="84" t="s">
        <v>4092</v>
      </c>
      <c r="E1103" s="84" t="b">
        <v>0</v>
      </c>
      <c r="F1103" s="84" t="b">
        <v>0</v>
      </c>
      <c r="G1103" s="84" t="b">
        <v>0</v>
      </c>
    </row>
    <row r="1104" spans="1:7" ht="15">
      <c r="A1104" s="84" t="s">
        <v>5153</v>
      </c>
      <c r="B1104" s="84">
        <v>3</v>
      </c>
      <c r="C1104" s="122">
        <v>0.0029925943598230133</v>
      </c>
      <c r="D1104" s="84" t="s">
        <v>4092</v>
      </c>
      <c r="E1104" s="84" t="b">
        <v>0</v>
      </c>
      <c r="F1104" s="84" t="b">
        <v>0</v>
      </c>
      <c r="G1104" s="84" t="b">
        <v>0</v>
      </c>
    </row>
    <row r="1105" spans="1:7" ht="15">
      <c r="A1105" s="84" t="s">
        <v>5291</v>
      </c>
      <c r="B1105" s="84">
        <v>2</v>
      </c>
      <c r="C1105" s="122">
        <v>0.0024529032041364796</v>
      </c>
      <c r="D1105" s="84" t="s">
        <v>4092</v>
      </c>
      <c r="E1105" s="84" t="b">
        <v>0</v>
      </c>
      <c r="F1105" s="84" t="b">
        <v>0</v>
      </c>
      <c r="G1105" s="84" t="b">
        <v>0</v>
      </c>
    </row>
    <row r="1106" spans="1:7" ht="15">
      <c r="A1106" s="84" t="s">
        <v>5292</v>
      </c>
      <c r="B1106" s="84">
        <v>2</v>
      </c>
      <c r="C1106" s="122">
        <v>0.0019950629065486757</v>
      </c>
      <c r="D1106" s="84" t="s">
        <v>4092</v>
      </c>
      <c r="E1106" s="84" t="b">
        <v>0</v>
      </c>
      <c r="F1106" s="84" t="b">
        <v>0</v>
      </c>
      <c r="G1106" s="84" t="b">
        <v>0</v>
      </c>
    </row>
    <row r="1107" spans="1:7" ht="15">
      <c r="A1107" s="84" t="s">
        <v>5293</v>
      </c>
      <c r="B1107" s="84">
        <v>2</v>
      </c>
      <c r="C1107" s="122">
        <v>0.0019950629065486757</v>
      </c>
      <c r="D1107" s="84" t="s">
        <v>4092</v>
      </c>
      <c r="E1107" s="84" t="b">
        <v>0</v>
      </c>
      <c r="F1107" s="84" t="b">
        <v>0</v>
      </c>
      <c r="G1107" s="84" t="b">
        <v>0</v>
      </c>
    </row>
    <row r="1108" spans="1:7" ht="15">
      <c r="A1108" s="84" t="s">
        <v>5546</v>
      </c>
      <c r="B1108" s="84">
        <v>2</v>
      </c>
      <c r="C1108" s="122">
        <v>0.0019950629065486757</v>
      </c>
      <c r="D1108" s="84" t="s">
        <v>4092</v>
      </c>
      <c r="E1108" s="84" t="b">
        <v>0</v>
      </c>
      <c r="F1108" s="84" t="b">
        <v>0</v>
      </c>
      <c r="G1108" s="84" t="b">
        <v>0</v>
      </c>
    </row>
    <row r="1109" spans="1:7" ht="15">
      <c r="A1109" s="84" t="s">
        <v>5547</v>
      </c>
      <c r="B1109" s="84">
        <v>2</v>
      </c>
      <c r="C1109" s="122">
        <v>0.0019950629065486757</v>
      </c>
      <c r="D1109" s="84" t="s">
        <v>4092</v>
      </c>
      <c r="E1109" s="84" t="b">
        <v>0</v>
      </c>
      <c r="F1109" s="84" t="b">
        <v>0</v>
      </c>
      <c r="G1109" s="84" t="b">
        <v>0</v>
      </c>
    </row>
    <row r="1110" spans="1:7" ht="15">
      <c r="A1110" s="84" t="s">
        <v>5548</v>
      </c>
      <c r="B1110" s="84">
        <v>2</v>
      </c>
      <c r="C1110" s="122">
        <v>0.0019950629065486757</v>
      </c>
      <c r="D1110" s="84" t="s">
        <v>4092</v>
      </c>
      <c r="E1110" s="84" t="b">
        <v>0</v>
      </c>
      <c r="F1110" s="84" t="b">
        <v>0</v>
      </c>
      <c r="G1110" s="84" t="b">
        <v>0</v>
      </c>
    </row>
    <row r="1111" spans="1:7" ht="15">
      <c r="A1111" s="84" t="s">
        <v>5549</v>
      </c>
      <c r="B1111" s="84">
        <v>2</v>
      </c>
      <c r="C1111" s="122">
        <v>0.0019950629065486757</v>
      </c>
      <c r="D1111" s="84" t="s">
        <v>4092</v>
      </c>
      <c r="E1111" s="84" t="b">
        <v>0</v>
      </c>
      <c r="F1111" s="84" t="b">
        <v>0</v>
      </c>
      <c r="G1111" s="84" t="b">
        <v>0</v>
      </c>
    </row>
    <row r="1112" spans="1:7" ht="15">
      <c r="A1112" s="84" t="s">
        <v>5550</v>
      </c>
      <c r="B1112" s="84">
        <v>2</v>
      </c>
      <c r="C1112" s="122">
        <v>0.0019950629065486757</v>
      </c>
      <c r="D1112" s="84" t="s">
        <v>4092</v>
      </c>
      <c r="E1112" s="84" t="b">
        <v>0</v>
      </c>
      <c r="F1112" s="84" t="b">
        <v>0</v>
      </c>
      <c r="G1112" s="84" t="b">
        <v>0</v>
      </c>
    </row>
    <row r="1113" spans="1:7" ht="15">
      <c r="A1113" s="84" t="s">
        <v>5551</v>
      </c>
      <c r="B1113" s="84">
        <v>2</v>
      </c>
      <c r="C1113" s="122">
        <v>0.0019950629065486757</v>
      </c>
      <c r="D1113" s="84" t="s">
        <v>4092</v>
      </c>
      <c r="E1113" s="84" t="b">
        <v>0</v>
      </c>
      <c r="F1113" s="84" t="b">
        <v>0</v>
      </c>
      <c r="G1113" s="84" t="b">
        <v>0</v>
      </c>
    </row>
    <row r="1114" spans="1:7" ht="15">
      <c r="A1114" s="84" t="s">
        <v>5552</v>
      </c>
      <c r="B1114" s="84">
        <v>2</v>
      </c>
      <c r="C1114" s="122">
        <v>0.0019950629065486757</v>
      </c>
      <c r="D1114" s="84" t="s">
        <v>4092</v>
      </c>
      <c r="E1114" s="84" t="b">
        <v>0</v>
      </c>
      <c r="F1114" s="84" t="b">
        <v>0</v>
      </c>
      <c r="G1114" s="84" t="b">
        <v>0</v>
      </c>
    </row>
    <row r="1115" spans="1:7" ht="15">
      <c r="A1115" s="84" t="s">
        <v>5538</v>
      </c>
      <c r="B1115" s="84">
        <v>2</v>
      </c>
      <c r="C1115" s="122">
        <v>0.0019950629065486757</v>
      </c>
      <c r="D1115" s="84" t="s">
        <v>4092</v>
      </c>
      <c r="E1115" s="84" t="b">
        <v>0</v>
      </c>
      <c r="F1115" s="84" t="b">
        <v>0</v>
      </c>
      <c r="G1115" s="84" t="b">
        <v>0</v>
      </c>
    </row>
    <row r="1116" spans="1:7" ht="15">
      <c r="A1116" s="84" t="s">
        <v>5539</v>
      </c>
      <c r="B1116" s="84">
        <v>2</v>
      </c>
      <c r="C1116" s="122">
        <v>0.0019950629065486757</v>
      </c>
      <c r="D1116" s="84" t="s">
        <v>4092</v>
      </c>
      <c r="E1116" s="84" t="b">
        <v>0</v>
      </c>
      <c r="F1116" s="84" t="b">
        <v>0</v>
      </c>
      <c r="G1116" s="84" t="b">
        <v>0</v>
      </c>
    </row>
    <row r="1117" spans="1:7" ht="15">
      <c r="A1117" s="84" t="s">
        <v>5307</v>
      </c>
      <c r="B1117" s="84">
        <v>2</v>
      </c>
      <c r="C1117" s="122">
        <v>0.0019950629065486757</v>
      </c>
      <c r="D1117" s="84" t="s">
        <v>4092</v>
      </c>
      <c r="E1117" s="84" t="b">
        <v>0</v>
      </c>
      <c r="F1117" s="84" t="b">
        <v>0</v>
      </c>
      <c r="G1117" s="84" t="b">
        <v>0</v>
      </c>
    </row>
    <row r="1118" spans="1:7" ht="15">
      <c r="A1118" s="84" t="s">
        <v>5321</v>
      </c>
      <c r="B1118" s="84">
        <v>2</v>
      </c>
      <c r="C1118" s="122">
        <v>0.0019950629065486757</v>
      </c>
      <c r="D1118" s="84" t="s">
        <v>4092</v>
      </c>
      <c r="E1118" s="84" t="b">
        <v>0</v>
      </c>
      <c r="F1118" s="84" t="b">
        <v>0</v>
      </c>
      <c r="G1118" s="84" t="b">
        <v>0</v>
      </c>
    </row>
    <row r="1119" spans="1:7" ht="15">
      <c r="A1119" s="84" t="s">
        <v>5322</v>
      </c>
      <c r="B1119" s="84">
        <v>2</v>
      </c>
      <c r="C1119" s="122">
        <v>0.0019950629065486757</v>
      </c>
      <c r="D1119" s="84" t="s">
        <v>4092</v>
      </c>
      <c r="E1119" s="84" t="b">
        <v>0</v>
      </c>
      <c r="F1119" s="84" t="b">
        <v>0</v>
      </c>
      <c r="G1119" s="84" t="b">
        <v>0</v>
      </c>
    </row>
    <row r="1120" spans="1:7" ht="15">
      <c r="A1120" s="84" t="s">
        <v>5326</v>
      </c>
      <c r="B1120" s="84">
        <v>2</v>
      </c>
      <c r="C1120" s="122">
        <v>0.0019950629065486757</v>
      </c>
      <c r="D1120" s="84" t="s">
        <v>4092</v>
      </c>
      <c r="E1120" s="84" t="b">
        <v>0</v>
      </c>
      <c r="F1120" s="84" t="b">
        <v>0</v>
      </c>
      <c r="G1120" s="84" t="b">
        <v>0</v>
      </c>
    </row>
    <row r="1121" spans="1:7" ht="15">
      <c r="A1121" s="84" t="s">
        <v>5545</v>
      </c>
      <c r="B1121" s="84">
        <v>2</v>
      </c>
      <c r="C1121" s="122">
        <v>0.0024529032041364796</v>
      </c>
      <c r="D1121" s="84" t="s">
        <v>4092</v>
      </c>
      <c r="E1121" s="84" t="b">
        <v>0</v>
      </c>
      <c r="F1121" s="84" t="b">
        <v>0</v>
      </c>
      <c r="G1121" s="84" t="b">
        <v>0</v>
      </c>
    </row>
    <row r="1122" spans="1:7" ht="15">
      <c r="A1122" s="84" t="s">
        <v>5318</v>
      </c>
      <c r="B1122" s="84">
        <v>2</v>
      </c>
      <c r="C1122" s="122">
        <v>0.0019950629065486757</v>
      </c>
      <c r="D1122" s="84" t="s">
        <v>4092</v>
      </c>
      <c r="E1122" s="84" t="b">
        <v>0</v>
      </c>
      <c r="F1122" s="84" t="b">
        <v>0</v>
      </c>
      <c r="G1122" s="84" t="b">
        <v>0</v>
      </c>
    </row>
    <row r="1123" spans="1:7" ht="15">
      <c r="A1123" s="84" t="s">
        <v>5317</v>
      </c>
      <c r="B1123" s="84">
        <v>2</v>
      </c>
      <c r="C1123" s="122">
        <v>0.0019950629065486757</v>
      </c>
      <c r="D1123" s="84" t="s">
        <v>4092</v>
      </c>
      <c r="E1123" s="84" t="b">
        <v>0</v>
      </c>
      <c r="F1123" s="84" t="b">
        <v>0</v>
      </c>
      <c r="G1123" s="84" t="b">
        <v>0</v>
      </c>
    </row>
    <row r="1124" spans="1:7" ht="15">
      <c r="A1124" s="84" t="s">
        <v>5316</v>
      </c>
      <c r="B1124" s="84">
        <v>2</v>
      </c>
      <c r="C1124" s="122">
        <v>0.0019950629065486757</v>
      </c>
      <c r="D1124" s="84" t="s">
        <v>4092</v>
      </c>
      <c r="E1124" s="84" t="b">
        <v>0</v>
      </c>
      <c r="F1124" s="84" t="b">
        <v>0</v>
      </c>
      <c r="G1124" s="84" t="b">
        <v>0</v>
      </c>
    </row>
    <row r="1125" spans="1:7" ht="15">
      <c r="A1125" s="84" t="s">
        <v>5541</v>
      </c>
      <c r="B1125" s="84">
        <v>2</v>
      </c>
      <c r="C1125" s="122">
        <v>0.0024529032041364796</v>
      </c>
      <c r="D1125" s="84" t="s">
        <v>4092</v>
      </c>
      <c r="E1125" s="84" t="b">
        <v>0</v>
      </c>
      <c r="F1125" s="84" t="b">
        <v>0</v>
      </c>
      <c r="G1125" s="84" t="b">
        <v>0</v>
      </c>
    </row>
    <row r="1126" spans="1:7" ht="15">
      <c r="A1126" s="84" t="s">
        <v>5542</v>
      </c>
      <c r="B1126" s="84">
        <v>2</v>
      </c>
      <c r="C1126" s="122">
        <v>0.0024529032041364796</v>
      </c>
      <c r="D1126" s="84" t="s">
        <v>4092</v>
      </c>
      <c r="E1126" s="84" t="b">
        <v>0</v>
      </c>
      <c r="F1126" s="84" t="b">
        <v>0</v>
      </c>
      <c r="G1126" s="84" t="b">
        <v>0</v>
      </c>
    </row>
    <row r="1127" spans="1:7" ht="15">
      <c r="A1127" s="84" t="s">
        <v>5543</v>
      </c>
      <c r="B1127" s="84">
        <v>2</v>
      </c>
      <c r="C1127" s="122">
        <v>0.0024529032041364796</v>
      </c>
      <c r="D1127" s="84" t="s">
        <v>4092</v>
      </c>
      <c r="E1127" s="84" t="b">
        <v>0</v>
      </c>
      <c r="F1127" s="84" t="b">
        <v>0</v>
      </c>
      <c r="G1127" s="84" t="b">
        <v>0</v>
      </c>
    </row>
    <row r="1128" spans="1:7" ht="15">
      <c r="A1128" s="84" t="s">
        <v>5544</v>
      </c>
      <c r="B1128" s="84">
        <v>2</v>
      </c>
      <c r="C1128" s="122">
        <v>0.0024529032041364796</v>
      </c>
      <c r="D1128" s="84" t="s">
        <v>4092</v>
      </c>
      <c r="E1128" s="84" t="b">
        <v>0</v>
      </c>
      <c r="F1128" s="84" t="b">
        <v>0</v>
      </c>
      <c r="G1128" s="84" t="b">
        <v>0</v>
      </c>
    </row>
    <row r="1129" spans="1:7" ht="15">
      <c r="A1129" s="84" t="s">
        <v>5049</v>
      </c>
      <c r="B1129" s="84">
        <v>2</v>
      </c>
      <c r="C1129" s="122">
        <v>0.0024529032041364796</v>
      </c>
      <c r="D1129" s="84" t="s">
        <v>4092</v>
      </c>
      <c r="E1129" s="84" t="b">
        <v>0</v>
      </c>
      <c r="F1129" s="84" t="b">
        <v>0</v>
      </c>
      <c r="G1129" s="84" t="b">
        <v>0</v>
      </c>
    </row>
    <row r="1130" spans="1:7" ht="15">
      <c r="A1130" s="84" t="s">
        <v>5062</v>
      </c>
      <c r="B1130" s="84">
        <v>2</v>
      </c>
      <c r="C1130" s="122">
        <v>0.0024529032041364796</v>
      </c>
      <c r="D1130" s="84" t="s">
        <v>4092</v>
      </c>
      <c r="E1130" s="84" t="b">
        <v>0</v>
      </c>
      <c r="F1130" s="84" t="b">
        <v>0</v>
      </c>
      <c r="G1130" s="84" t="b">
        <v>0</v>
      </c>
    </row>
    <row r="1131" spans="1:7" ht="15">
      <c r="A1131" s="84" t="s">
        <v>4999</v>
      </c>
      <c r="B1131" s="84">
        <v>2</v>
      </c>
      <c r="C1131" s="122">
        <v>0.0019950629065486757</v>
      </c>
      <c r="D1131" s="84" t="s">
        <v>4092</v>
      </c>
      <c r="E1131" s="84" t="b">
        <v>0</v>
      </c>
      <c r="F1131" s="84" t="b">
        <v>0</v>
      </c>
      <c r="G1131" s="84" t="b">
        <v>0</v>
      </c>
    </row>
    <row r="1132" spans="1:7" ht="15">
      <c r="A1132" s="84" t="s">
        <v>5315</v>
      </c>
      <c r="B1132" s="84">
        <v>2</v>
      </c>
      <c r="C1132" s="122">
        <v>0.0019950629065486757</v>
      </c>
      <c r="D1132" s="84" t="s">
        <v>4092</v>
      </c>
      <c r="E1132" s="84" t="b">
        <v>0</v>
      </c>
      <c r="F1132" s="84" t="b">
        <v>0</v>
      </c>
      <c r="G1132" s="84" t="b">
        <v>0</v>
      </c>
    </row>
    <row r="1133" spans="1:7" ht="15">
      <c r="A1133" s="84" t="s">
        <v>5530</v>
      </c>
      <c r="B1133" s="84">
        <v>2</v>
      </c>
      <c r="C1133" s="122">
        <v>0.0019950629065486757</v>
      </c>
      <c r="D1133" s="84" t="s">
        <v>4092</v>
      </c>
      <c r="E1133" s="84" t="b">
        <v>0</v>
      </c>
      <c r="F1133" s="84" t="b">
        <v>0</v>
      </c>
      <c r="G1133" s="84" t="b">
        <v>0</v>
      </c>
    </row>
    <row r="1134" spans="1:7" ht="15">
      <c r="A1134" s="84" t="s">
        <v>5540</v>
      </c>
      <c r="B1134" s="84">
        <v>2</v>
      </c>
      <c r="C1134" s="122">
        <v>0.0024529032041364796</v>
      </c>
      <c r="D1134" s="84" t="s">
        <v>4092</v>
      </c>
      <c r="E1134" s="84" t="b">
        <v>0</v>
      </c>
      <c r="F1134" s="84" t="b">
        <v>0</v>
      </c>
      <c r="G1134" s="84" t="b">
        <v>0</v>
      </c>
    </row>
    <row r="1135" spans="1:7" ht="15">
      <c r="A1135" s="84" t="s">
        <v>5319</v>
      </c>
      <c r="B1135" s="84">
        <v>2</v>
      </c>
      <c r="C1135" s="122">
        <v>0.0019950629065486757</v>
      </c>
      <c r="D1135" s="84" t="s">
        <v>4092</v>
      </c>
      <c r="E1135" s="84" t="b">
        <v>0</v>
      </c>
      <c r="F1135" s="84" t="b">
        <v>0</v>
      </c>
      <c r="G1135" s="84" t="b">
        <v>0</v>
      </c>
    </row>
    <row r="1136" spans="1:7" ht="15">
      <c r="A1136" s="84" t="s">
        <v>5535</v>
      </c>
      <c r="B1136" s="84">
        <v>2</v>
      </c>
      <c r="C1136" s="122">
        <v>0.0024529032041364796</v>
      </c>
      <c r="D1136" s="84" t="s">
        <v>4092</v>
      </c>
      <c r="E1136" s="84" t="b">
        <v>0</v>
      </c>
      <c r="F1136" s="84" t="b">
        <v>0</v>
      </c>
      <c r="G1136" s="84" t="b">
        <v>0</v>
      </c>
    </row>
    <row r="1137" spans="1:7" ht="15">
      <c r="A1137" s="84" t="s">
        <v>5536</v>
      </c>
      <c r="B1137" s="84">
        <v>2</v>
      </c>
      <c r="C1137" s="122">
        <v>0.0024529032041364796</v>
      </c>
      <c r="D1137" s="84" t="s">
        <v>4092</v>
      </c>
      <c r="E1137" s="84" t="b">
        <v>0</v>
      </c>
      <c r="F1137" s="84" t="b">
        <v>0</v>
      </c>
      <c r="G1137" s="84" t="b">
        <v>0</v>
      </c>
    </row>
    <row r="1138" spans="1:7" ht="15">
      <c r="A1138" s="84" t="s">
        <v>5537</v>
      </c>
      <c r="B1138" s="84">
        <v>2</v>
      </c>
      <c r="C1138" s="122">
        <v>0.0024529032041364796</v>
      </c>
      <c r="D1138" s="84" t="s">
        <v>4092</v>
      </c>
      <c r="E1138" s="84" t="b">
        <v>0</v>
      </c>
      <c r="F1138" s="84" t="b">
        <v>0</v>
      </c>
      <c r="G1138" s="84" t="b">
        <v>0</v>
      </c>
    </row>
    <row r="1139" spans="1:7" ht="15">
      <c r="A1139" s="84" t="s">
        <v>5385</v>
      </c>
      <c r="B1139" s="84">
        <v>2</v>
      </c>
      <c r="C1139" s="122">
        <v>0.0019950629065486757</v>
      </c>
      <c r="D1139" s="84" t="s">
        <v>4092</v>
      </c>
      <c r="E1139" s="84" t="b">
        <v>0</v>
      </c>
      <c r="F1139" s="84" t="b">
        <v>0</v>
      </c>
      <c r="G1139" s="84" t="b">
        <v>0</v>
      </c>
    </row>
    <row r="1140" spans="1:7" ht="15">
      <c r="A1140" s="84" t="s">
        <v>5386</v>
      </c>
      <c r="B1140" s="84">
        <v>2</v>
      </c>
      <c r="C1140" s="122">
        <v>0.0019950629065486757</v>
      </c>
      <c r="D1140" s="84" t="s">
        <v>4092</v>
      </c>
      <c r="E1140" s="84" t="b">
        <v>0</v>
      </c>
      <c r="F1140" s="84" t="b">
        <v>0</v>
      </c>
      <c r="G1140" s="84" t="b">
        <v>0</v>
      </c>
    </row>
    <row r="1141" spans="1:7" ht="15">
      <c r="A1141" s="84" t="s">
        <v>5387</v>
      </c>
      <c r="B1141" s="84">
        <v>2</v>
      </c>
      <c r="C1141" s="122">
        <v>0.0019950629065486757</v>
      </c>
      <c r="D1141" s="84" t="s">
        <v>4092</v>
      </c>
      <c r="E1141" s="84" t="b">
        <v>0</v>
      </c>
      <c r="F1141" s="84" t="b">
        <v>0</v>
      </c>
      <c r="G1141" s="84" t="b">
        <v>0</v>
      </c>
    </row>
    <row r="1142" spans="1:7" ht="15">
      <c r="A1142" s="84" t="s">
        <v>5388</v>
      </c>
      <c r="B1142" s="84">
        <v>2</v>
      </c>
      <c r="C1142" s="122">
        <v>0.0019950629065486757</v>
      </c>
      <c r="D1142" s="84" t="s">
        <v>4092</v>
      </c>
      <c r="E1142" s="84" t="b">
        <v>0</v>
      </c>
      <c r="F1142" s="84" t="b">
        <v>0</v>
      </c>
      <c r="G1142" s="84" t="b">
        <v>0</v>
      </c>
    </row>
    <row r="1143" spans="1:7" ht="15">
      <c r="A1143" s="84" t="s">
        <v>3285</v>
      </c>
      <c r="B1143" s="84">
        <v>2</v>
      </c>
      <c r="C1143" s="122">
        <v>0.0019950629065486757</v>
      </c>
      <c r="D1143" s="84" t="s">
        <v>4092</v>
      </c>
      <c r="E1143" s="84" t="b">
        <v>0</v>
      </c>
      <c r="F1143" s="84" t="b">
        <v>0</v>
      </c>
      <c r="G1143" s="84" t="b">
        <v>0</v>
      </c>
    </row>
    <row r="1144" spans="1:7" ht="15">
      <c r="A1144" s="84" t="s">
        <v>5310</v>
      </c>
      <c r="B1144" s="84">
        <v>2</v>
      </c>
      <c r="C1144" s="122">
        <v>0.0019950629065486757</v>
      </c>
      <c r="D1144" s="84" t="s">
        <v>4092</v>
      </c>
      <c r="E1144" s="84" t="b">
        <v>0</v>
      </c>
      <c r="F1144" s="84" t="b">
        <v>0</v>
      </c>
      <c r="G1144" s="84" t="b">
        <v>0</v>
      </c>
    </row>
    <row r="1145" spans="1:7" ht="15">
      <c r="A1145" s="84" t="s">
        <v>5532</v>
      </c>
      <c r="B1145" s="84">
        <v>2</v>
      </c>
      <c r="C1145" s="122">
        <v>0.0019950629065486757</v>
      </c>
      <c r="D1145" s="84" t="s">
        <v>4092</v>
      </c>
      <c r="E1145" s="84" t="b">
        <v>0</v>
      </c>
      <c r="F1145" s="84" t="b">
        <v>0</v>
      </c>
      <c r="G1145" s="84" t="b">
        <v>0</v>
      </c>
    </row>
    <row r="1146" spans="1:7" ht="15">
      <c r="A1146" s="84" t="s">
        <v>5533</v>
      </c>
      <c r="B1146" s="84">
        <v>2</v>
      </c>
      <c r="C1146" s="122">
        <v>0.0019950629065486757</v>
      </c>
      <c r="D1146" s="84" t="s">
        <v>4092</v>
      </c>
      <c r="E1146" s="84" t="b">
        <v>1</v>
      </c>
      <c r="F1146" s="84" t="b">
        <v>0</v>
      </c>
      <c r="G1146" s="84" t="b">
        <v>0</v>
      </c>
    </row>
    <row r="1147" spans="1:7" ht="15">
      <c r="A1147" s="84" t="s">
        <v>5534</v>
      </c>
      <c r="B1147" s="84">
        <v>2</v>
      </c>
      <c r="C1147" s="122">
        <v>0.0019950629065486757</v>
      </c>
      <c r="D1147" s="84" t="s">
        <v>4092</v>
      </c>
      <c r="E1147" s="84" t="b">
        <v>0</v>
      </c>
      <c r="F1147" s="84" t="b">
        <v>0</v>
      </c>
      <c r="G1147" s="84" t="b">
        <v>0</v>
      </c>
    </row>
    <row r="1148" spans="1:7" ht="15">
      <c r="A1148" s="84" t="s">
        <v>5529</v>
      </c>
      <c r="B1148" s="84">
        <v>2</v>
      </c>
      <c r="C1148" s="122">
        <v>0.0019950629065486757</v>
      </c>
      <c r="D1148" s="84" t="s">
        <v>4092</v>
      </c>
      <c r="E1148" s="84" t="b">
        <v>0</v>
      </c>
      <c r="F1148" s="84" t="b">
        <v>0</v>
      </c>
      <c r="G1148" s="84" t="b">
        <v>0</v>
      </c>
    </row>
    <row r="1149" spans="1:7" ht="15">
      <c r="A1149" s="84" t="s">
        <v>5256</v>
      </c>
      <c r="B1149" s="84">
        <v>2</v>
      </c>
      <c r="C1149" s="122">
        <v>0.0024529032041364796</v>
      </c>
      <c r="D1149" s="84" t="s">
        <v>4092</v>
      </c>
      <c r="E1149" s="84" t="b">
        <v>0</v>
      </c>
      <c r="F1149" s="84" t="b">
        <v>0</v>
      </c>
      <c r="G1149" s="84" t="b">
        <v>0</v>
      </c>
    </row>
    <row r="1150" spans="1:7" ht="15">
      <c r="A1150" s="84" t="s">
        <v>5302</v>
      </c>
      <c r="B1150" s="84">
        <v>2</v>
      </c>
      <c r="C1150" s="122">
        <v>0.0019950629065486757</v>
      </c>
      <c r="D1150" s="84" t="s">
        <v>4092</v>
      </c>
      <c r="E1150" s="84" t="b">
        <v>0</v>
      </c>
      <c r="F1150" s="84" t="b">
        <v>0</v>
      </c>
      <c r="G1150" s="84" t="b">
        <v>0</v>
      </c>
    </row>
    <row r="1151" spans="1:7" ht="15">
      <c r="A1151" s="84" t="s">
        <v>5164</v>
      </c>
      <c r="B1151" s="84">
        <v>2</v>
      </c>
      <c r="C1151" s="122">
        <v>0.0019950629065486757</v>
      </c>
      <c r="D1151" s="84" t="s">
        <v>4092</v>
      </c>
      <c r="E1151" s="84" t="b">
        <v>0</v>
      </c>
      <c r="F1151" s="84" t="b">
        <v>0</v>
      </c>
      <c r="G1151" s="84" t="b">
        <v>0</v>
      </c>
    </row>
    <row r="1152" spans="1:7" ht="15">
      <c r="A1152" s="84" t="s">
        <v>5309</v>
      </c>
      <c r="B1152" s="84">
        <v>2</v>
      </c>
      <c r="C1152" s="122">
        <v>0.0019950629065486757</v>
      </c>
      <c r="D1152" s="84" t="s">
        <v>4092</v>
      </c>
      <c r="E1152" s="84" t="b">
        <v>0</v>
      </c>
      <c r="F1152" s="84" t="b">
        <v>0</v>
      </c>
      <c r="G1152" s="84" t="b">
        <v>0</v>
      </c>
    </row>
    <row r="1153" spans="1:7" ht="15">
      <c r="A1153" s="84" t="s">
        <v>5324</v>
      </c>
      <c r="B1153" s="84">
        <v>2</v>
      </c>
      <c r="C1153" s="122">
        <v>0.0019950629065486757</v>
      </c>
      <c r="D1153" s="84" t="s">
        <v>4092</v>
      </c>
      <c r="E1153" s="84" t="b">
        <v>0</v>
      </c>
      <c r="F1153" s="84" t="b">
        <v>0</v>
      </c>
      <c r="G1153" s="84" t="b">
        <v>0</v>
      </c>
    </row>
    <row r="1154" spans="1:7" ht="15">
      <c r="A1154" s="84" t="s">
        <v>5304</v>
      </c>
      <c r="B1154" s="84">
        <v>2</v>
      </c>
      <c r="C1154" s="122">
        <v>0.0019950629065486757</v>
      </c>
      <c r="D1154" s="84" t="s">
        <v>4092</v>
      </c>
      <c r="E1154" s="84" t="b">
        <v>0</v>
      </c>
      <c r="F1154" s="84" t="b">
        <v>0</v>
      </c>
      <c r="G1154" s="84" t="b">
        <v>0</v>
      </c>
    </row>
    <row r="1155" spans="1:7" ht="15">
      <c r="A1155" s="84" t="s">
        <v>5531</v>
      </c>
      <c r="B1155" s="84">
        <v>2</v>
      </c>
      <c r="C1155" s="122">
        <v>0.0024529032041364796</v>
      </c>
      <c r="D1155" s="84" t="s">
        <v>4092</v>
      </c>
      <c r="E1155" s="84" t="b">
        <v>0</v>
      </c>
      <c r="F1155" s="84" t="b">
        <v>0</v>
      </c>
      <c r="G1155" s="84" t="b">
        <v>0</v>
      </c>
    </row>
    <row r="1156" spans="1:7" ht="15">
      <c r="A1156" s="84" t="s">
        <v>5528</v>
      </c>
      <c r="B1156" s="84">
        <v>2</v>
      </c>
      <c r="C1156" s="122">
        <v>0.0024529032041364796</v>
      </c>
      <c r="D1156" s="84" t="s">
        <v>4092</v>
      </c>
      <c r="E1156" s="84" t="b">
        <v>0</v>
      </c>
      <c r="F1156" s="84" t="b">
        <v>0</v>
      </c>
      <c r="G1156" s="84" t="b">
        <v>0</v>
      </c>
    </row>
    <row r="1157" spans="1:7" ht="15">
      <c r="A1157" s="84" t="s">
        <v>5305</v>
      </c>
      <c r="B1157" s="84">
        <v>2</v>
      </c>
      <c r="C1157" s="122">
        <v>0.0019950629065486757</v>
      </c>
      <c r="D1157" s="84" t="s">
        <v>4092</v>
      </c>
      <c r="E1157" s="84" t="b">
        <v>0</v>
      </c>
      <c r="F1157" s="84" t="b">
        <v>0</v>
      </c>
      <c r="G1157" s="84" t="b">
        <v>0</v>
      </c>
    </row>
    <row r="1158" spans="1:7" ht="15">
      <c r="A1158" s="84" t="s">
        <v>5303</v>
      </c>
      <c r="B1158" s="84">
        <v>2</v>
      </c>
      <c r="C1158" s="122">
        <v>0.0019950629065486757</v>
      </c>
      <c r="D1158" s="84" t="s">
        <v>4092</v>
      </c>
      <c r="E1158" s="84" t="b">
        <v>0</v>
      </c>
      <c r="F1158" s="84" t="b">
        <v>0</v>
      </c>
      <c r="G1158" s="84" t="b">
        <v>0</v>
      </c>
    </row>
    <row r="1159" spans="1:7" ht="15">
      <c r="A1159" s="84" t="s">
        <v>5416</v>
      </c>
      <c r="B1159" s="84">
        <v>2</v>
      </c>
      <c r="C1159" s="122">
        <v>0.0019950629065486757</v>
      </c>
      <c r="D1159" s="84" t="s">
        <v>4092</v>
      </c>
      <c r="E1159" s="84" t="b">
        <v>0</v>
      </c>
      <c r="F1159" s="84" t="b">
        <v>0</v>
      </c>
      <c r="G1159" s="84" t="b">
        <v>0</v>
      </c>
    </row>
    <row r="1160" spans="1:7" ht="15">
      <c r="A1160" s="84" t="s">
        <v>5417</v>
      </c>
      <c r="B1160" s="84">
        <v>2</v>
      </c>
      <c r="C1160" s="122">
        <v>0.0019950629065486757</v>
      </c>
      <c r="D1160" s="84" t="s">
        <v>4092</v>
      </c>
      <c r="E1160" s="84" t="b">
        <v>0</v>
      </c>
      <c r="F1160" s="84" t="b">
        <v>0</v>
      </c>
      <c r="G1160" s="84" t="b">
        <v>0</v>
      </c>
    </row>
    <row r="1161" spans="1:7" ht="15">
      <c r="A1161" s="84" t="s">
        <v>5418</v>
      </c>
      <c r="B1161" s="84">
        <v>2</v>
      </c>
      <c r="C1161" s="122">
        <v>0.0019950629065486757</v>
      </c>
      <c r="D1161" s="84" t="s">
        <v>4092</v>
      </c>
      <c r="E1161" s="84" t="b">
        <v>0</v>
      </c>
      <c r="F1161" s="84" t="b">
        <v>0</v>
      </c>
      <c r="G1161" s="84" t="b">
        <v>0</v>
      </c>
    </row>
    <row r="1162" spans="1:7" ht="15">
      <c r="A1162" s="84" t="s">
        <v>5419</v>
      </c>
      <c r="B1162" s="84">
        <v>2</v>
      </c>
      <c r="C1162" s="122">
        <v>0.0019950629065486757</v>
      </c>
      <c r="D1162" s="84" t="s">
        <v>4092</v>
      </c>
      <c r="E1162" s="84" t="b">
        <v>0</v>
      </c>
      <c r="F1162" s="84" t="b">
        <v>0</v>
      </c>
      <c r="G1162" s="84" t="b">
        <v>0</v>
      </c>
    </row>
    <row r="1163" spans="1:7" ht="15">
      <c r="A1163" s="84" t="s">
        <v>5420</v>
      </c>
      <c r="B1163" s="84">
        <v>2</v>
      </c>
      <c r="C1163" s="122">
        <v>0.0019950629065486757</v>
      </c>
      <c r="D1163" s="84" t="s">
        <v>4092</v>
      </c>
      <c r="E1163" s="84" t="b">
        <v>0</v>
      </c>
      <c r="F1163" s="84" t="b">
        <v>0</v>
      </c>
      <c r="G1163" s="84" t="b">
        <v>0</v>
      </c>
    </row>
    <row r="1164" spans="1:7" ht="15">
      <c r="A1164" s="84" t="s">
        <v>5421</v>
      </c>
      <c r="B1164" s="84">
        <v>2</v>
      </c>
      <c r="C1164" s="122">
        <v>0.0019950629065486757</v>
      </c>
      <c r="D1164" s="84" t="s">
        <v>4092</v>
      </c>
      <c r="E1164" s="84" t="b">
        <v>0</v>
      </c>
      <c r="F1164" s="84" t="b">
        <v>0</v>
      </c>
      <c r="G1164" s="84" t="b">
        <v>0</v>
      </c>
    </row>
    <row r="1165" spans="1:7" ht="15">
      <c r="A1165" s="84" t="s">
        <v>5422</v>
      </c>
      <c r="B1165" s="84">
        <v>2</v>
      </c>
      <c r="C1165" s="122">
        <v>0.0019950629065486757</v>
      </c>
      <c r="D1165" s="84" t="s">
        <v>4092</v>
      </c>
      <c r="E1165" s="84" t="b">
        <v>0</v>
      </c>
      <c r="F1165" s="84" t="b">
        <v>0</v>
      </c>
      <c r="G1165" s="84" t="b">
        <v>0</v>
      </c>
    </row>
    <row r="1166" spans="1:7" ht="15">
      <c r="A1166" s="84" t="s">
        <v>5423</v>
      </c>
      <c r="B1166" s="84">
        <v>2</v>
      </c>
      <c r="C1166" s="122">
        <v>0.0019950629065486757</v>
      </c>
      <c r="D1166" s="84" t="s">
        <v>4092</v>
      </c>
      <c r="E1166" s="84" t="b">
        <v>0</v>
      </c>
      <c r="F1166" s="84" t="b">
        <v>0</v>
      </c>
      <c r="G1166" s="84" t="b">
        <v>0</v>
      </c>
    </row>
    <row r="1167" spans="1:7" ht="15">
      <c r="A1167" s="84" t="s">
        <v>5424</v>
      </c>
      <c r="B1167" s="84">
        <v>2</v>
      </c>
      <c r="C1167" s="122">
        <v>0.0019950629065486757</v>
      </c>
      <c r="D1167" s="84" t="s">
        <v>4092</v>
      </c>
      <c r="E1167" s="84" t="b">
        <v>0</v>
      </c>
      <c r="F1167" s="84" t="b">
        <v>0</v>
      </c>
      <c r="G1167" s="84" t="b">
        <v>0</v>
      </c>
    </row>
    <row r="1168" spans="1:7" ht="15">
      <c r="A1168" s="84" t="s">
        <v>5425</v>
      </c>
      <c r="B1168" s="84">
        <v>2</v>
      </c>
      <c r="C1168" s="122">
        <v>0.0019950629065486757</v>
      </c>
      <c r="D1168" s="84" t="s">
        <v>4092</v>
      </c>
      <c r="E1168" s="84" t="b">
        <v>0</v>
      </c>
      <c r="F1168" s="84" t="b">
        <v>0</v>
      </c>
      <c r="G1168" s="84" t="b">
        <v>0</v>
      </c>
    </row>
    <row r="1169" spans="1:7" ht="15">
      <c r="A1169" s="84" t="s">
        <v>5157</v>
      </c>
      <c r="B1169" s="84">
        <v>2</v>
      </c>
      <c r="C1169" s="122">
        <v>0.0019950629065486757</v>
      </c>
      <c r="D1169" s="84" t="s">
        <v>4092</v>
      </c>
      <c r="E1169" s="84" t="b">
        <v>0</v>
      </c>
      <c r="F1169" s="84" t="b">
        <v>0</v>
      </c>
      <c r="G1169" s="84" t="b">
        <v>0</v>
      </c>
    </row>
    <row r="1170" spans="1:7" ht="15">
      <c r="A1170" s="84" t="s">
        <v>5381</v>
      </c>
      <c r="B1170" s="84">
        <v>2</v>
      </c>
      <c r="C1170" s="122">
        <v>0.0019950629065486757</v>
      </c>
      <c r="D1170" s="84" t="s">
        <v>4092</v>
      </c>
      <c r="E1170" s="84" t="b">
        <v>0</v>
      </c>
      <c r="F1170" s="84" t="b">
        <v>0</v>
      </c>
      <c r="G1170" s="84" t="b">
        <v>0</v>
      </c>
    </row>
    <row r="1171" spans="1:7" ht="15">
      <c r="A1171" s="84" t="s">
        <v>5382</v>
      </c>
      <c r="B1171" s="84">
        <v>2</v>
      </c>
      <c r="C1171" s="122">
        <v>0.0019950629065486757</v>
      </c>
      <c r="D1171" s="84" t="s">
        <v>4092</v>
      </c>
      <c r="E1171" s="84" t="b">
        <v>0</v>
      </c>
      <c r="F1171" s="84" t="b">
        <v>0</v>
      </c>
      <c r="G1171" s="84" t="b">
        <v>0</v>
      </c>
    </row>
    <row r="1172" spans="1:7" ht="15">
      <c r="A1172" s="84" t="s">
        <v>5106</v>
      </c>
      <c r="B1172" s="84">
        <v>2</v>
      </c>
      <c r="C1172" s="122">
        <v>0.0019950629065486757</v>
      </c>
      <c r="D1172" s="84" t="s">
        <v>4092</v>
      </c>
      <c r="E1172" s="84" t="b">
        <v>0</v>
      </c>
      <c r="F1172" s="84" t="b">
        <v>0</v>
      </c>
      <c r="G1172" s="84" t="b">
        <v>0</v>
      </c>
    </row>
    <row r="1173" spans="1:7" ht="15">
      <c r="A1173" s="84" t="s">
        <v>5383</v>
      </c>
      <c r="B1173" s="84">
        <v>2</v>
      </c>
      <c r="C1173" s="122">
        <v>0.0019950629065486757</v>
      </c>
      <c r="D1173" s="84" t="s">
        <v>4092</v>
      </c>
      <c r="E1173" s="84" t="b">
        <v>0</v>
      </c>
      <c r="F1173" s="84" t="b">
        <v>0</v>
      </c>
      <c r="G1173" s="84" t="b">
        <v>0</v>
      </c>
    </row>
    <row r="1174" spans="1:7" ht="15">
      <c r="A1174" s="84" t="s">
        <v>5170</v>
      </c>
      <c r="B1174" s="84">
        <v>2</v>
      </c>
      <c r="C1174" s="122">
        <v>0.0019950629065486757</v>
      </c>
      <c r="D1174" s="84" t="s">
        <v>4092</v>
      </c>
      <c r="E1174" s="84" t="b">
        <v>0</v>
      </c>
      <c r="F1174" s="84" t="b">
        <v>1</v>
      </c>
      <c r="G1174" s="84" t="b">
        <v>0</v>
      </c>
    </row>
    <row r="1175" spans="1:7" ht="15">
      <c r="A1175" s="84" t="s">
        <v>5312</v>
      </c>
      <c r="B1175" s="84">
        <v>2</v>
      </c>
      <c r="C1175" s="122">
        <v>0.0019950629065486757</v>
      </c>
      <c r="D1175" s="84" t="s">
        <v>4092</v>
      </c>
      <c r="E1175" s="84" t="b">
        <v>0</v>
      </c>
      <c r="F1175" s="84" t="b">
        <v>0</v>
      </c>
      <c r="G1175" s="84" t="b">
        <v>0</v>
      </c>
    </row>
    <row r="1176" spans="1:7" ht="15">
      <c r="A1176" s="84" t="s">
        <v>5375</v>
      </c>
      <c r="B1176" s="84">
        <v>2</v>
      </c>
      <c r="C1176" s="122">
        <v>0.0019950629065486757</v>
      </c>
      <c r="D1176" s="84" t="s">
        <v>4092</v>
      </c>
      <c r="E1176" s="84" t="b">
        <v>0</v>
      </c>
      <c r="F1176" s="84" t="b">
        <v>0</v>
      </c>
      <c r="G1176" s="84" t="b">
        <v>0</v>
      </c>
    </row>
    <row r="1177" spans="1:7" ht="15">
      <c r="A1177" s="84" t="s">
        <v>5376</v>
      </c>
      <c r="B1177" s="84">
        <v>2</v>
      </c>
      <c r="C1177" s="122">
        <v>0.0019950629065486757</v>
      </c>
      <c r="D1177" s="84" t="s">
        <v>4092</v>
      </c>
      <c r="E1177" s="84" t="b">
        <v>0</v>
      </c>
      <c r="F1177" s="84" t="b">
        <v>0</v>
      </c>
      <c r="G1177" s="84" t="b">
        <v>0</v>
      </c>
    </row>
    <row r="1178" spans="1:7" ht="15">
      <c r="A1178" s="84" t="s">
        <v>5377</v>
      </c>
      <c r="B1178" s="84">
        <v>2</v>
      </c>
      <c r="C1178" s="122">
        <v>0.0019950629065486757</v>
      </c>
      <c r="D1178" s="84" t="s">
        <v>4092</v>
      </c>
      <c r="E1178" s="84" t="b">
        <v>0</v>
      </c>
      <c r="F1178" s="84" t="b">
        <v>0</v>
      </c>
      <c r="G1178" s="84" t="b">
        <v>0</v>
      </c>
    </row>
    <row r="1179" spans="1:7" ht="15">
      <c r="A1179" s="84" t="s">
        <v>5378</v>
      </c>
      <c r="B1179" s="84">
        <v>2</v>
      </c>
      <c r="C1179" s="122">
        <v>0.0019950629065486757</v>
      </c>
      <c r="D1179" s="84" t="s">
        <v>4092</v>
      </c>
      <c r="E1179" s="84" t="b">
        <v>0</v>
      </c>
      <c r="F1179" s="84" t="b">
        <v>0</v>
      </c>
      <c r="G1179" s="84" t="b">
        <v>0</v>
      </c>
    </row>
    <row r="1180" spans="1:7" ht="15">
      <c r="A1180" s="84" t="s">
        <v>5379</v>
      </c>
      <c r="B1180" s="84">
        <v>2</v>
      </c>
      <c r="C1180" s="122">
        <v>0.0019950629065486757</v>
      </c>
      <c r="D1180" s="84" t="s">
        <v>4092</v>
      </c>
      <c r="E1180" s="84" t="b">
        <v>0</v>
      </c>
      <c r="F1180" s="84" t="b">
        <v>0</v>
      </c>
      <c r="G1180" s="84" t="b">
        <v>0</v>
      </c>
    </row>
    <row r="1181" spans="1:7" ht="15">
      <c r="A1181" s="84" t="s">
        <v>5380</v>
      </c>
      <c r="B1181" s="84">
        <v>2</v>
      </c>
      <c r="C1181" s="122">
        <v>0.0019950629065486757</v>
      </c>
      <c r="D1181" s="84" t="s">
        <v>4092</v>
      </c>
      <c r="E1181" s="84" t="b">
        <v>0</v>
      </c>
      <c r="F1181" s="84" t="b">
        <v>0</v>
      </c>
      <c r="G1181" s="84" t="b">
        <v>0</v>
      </c>
    </row>
    <row r="1182" spans="1:7" ht="15">
      <c r="A1182" s="84" t="s">
        <v>5325</v>
      </c>
      <c r="B1182" s="84">
        <v>2</v>
      </c>
      <c r="C1182" s="122">
        <v>0.0024529032041364796</v>
      </c>
      <c r="D1182" s="84" t="s">
        <v>4092</v>
      </c>
      <c r="E1182" s="84" t="b">
        <v>0</v>
      </c>
      <c r="F1182" s="84" t="b">
        <v>0</v>
      </c>
      <c r="G1182" s="84" t="b">
        <v>0</v>
      </c>
    </row>
    <row r="1183" spans="1:7" ht="15">
      <c r="A1183" s="84" t="s">
        <v>5323</v>
      </c>
      <c r="B1183" s="84">
        <v>2</v>
      </c>
      <c r="C1183" s="122">
        <v>0.0024529032041364796</v>
      </c>
      <c r="D1183" s="84" t="s">
        <v>4092</v>
      </c>
      <c r="E1183" s="84" t="b">
        <v>0</v>
      </c>
      <c r="F1183" s="84" t="b">
        <v>0</v>
      </c>
      <c r="G1183" s="84" t="b">
        <v>0</v>
      </c>
    </row>
    <row r="1184" spans="1:7" ht="15">
      <c r="A1184" s="84" t="s">
        <v>5320</v>
      </c>
      <c r="B1184" s="84">
        <v>2</v>
      </c>
      <c r="C1184" s="122">
        <v>0.0024529032041364796</v>
      </c>
      <c r="D1184" s="84" t="s">
        <v>4092</v>
      </c>
      <c r="E1184" s="84" t="b">
        <v>0</v>
      </c>
      <c r="F1184" s="84" t="b">
        <v>0</v>
      </c>
      <c r="G1184" s="84" t="b">
        <v>0</v>
      </c>
    </row>
    <row r="1185" spans="1:7" ht="15">
      <c r="A1185" s="84" t="s">
        <v>5077</v>
      </c>
      <c r="B1185" s="84">
        <v>2</v>
      </c>
      <c r="C1185" s="122">
        <v>0.0019950629065486757</v>
      </c>
      <c r="D1185" s="84" t="s">
        <v>4092</v>
      </c>
      <c r="E1185" s="84" t="b">
        <v>0</v>
      </c>
      <c r="F1185" s="84" t="b">
        <v>0</v>
      </c>
      <c r="G1185" s="84" t="b">
        <v>0</v>
      </c>
    </row>
    <row r="1186" spans="1:7" ht="15">
      <c r="A1186" s="84" t="s">
        <v>5306</v>
      </c>
      <c r="B1186" s="84">
        <v>2</v>
      </c>
      <c r="C1186" s="122">
        <v>0.0019950629065486757</v>
      </c>
      <c r="D1186" s="84" t="s">
        <v>4092</v>
      </c>
      <c r="E1186" s="84" t="b">
        <v>0</v>
      </c>
      <c r="F1186" s="84" t="b">
        <v>0</v>
      </c>
      <c r="G1186" s="84" t="b">
        <v>0</v>
      </c>
    </row>
    <row r="1187" spans="1:7" ht="15">
      <c r="A1187" s="84" t="s">
        <v>5313</v>
      </c>
      <c r="B1187" s="84">
        <v>2</v>
      </c>
      <c r="C1187" s="122">
        <v>0.0024529032041364796</v>
      </c>
      <c r="D1187" s="84" t="s">
        <v>4092</v>
      </c>
      <c r="E1187" s="84" t="b">
        <v>0</v>
      </c>
      <c r="F1187" s="84" t="b">
        <v>0</v>
      </c>
      <c r="G1187" s="84" t="b">
        <v>0</v>
      </c>
    </row>
    <row r="1188" spans="1:7" ht="15">
      <c r="A1188" s="84" t="s">
        <v>539</v>
      </c>
      <c r="B1188" s="84">
        <v>2</v>
      </c>
      <c r="C1188" s="122">
        <v>0.0019950629065486757</v>
      </c>
      <c r="D1188" s="84" t="s">
        <v>4092</v>
      </c>
      <c r="E1188" s="84" t="b">
        <v>0</v>
      </c>
      <c r="F1188" s="84" t="b">
        <v>0</v>
      </c>
      <c r="G1188" s="84" t="b">
        <v>0</v>
      </c>
    </row>
    <row r="1189" spans="1:7" ht="15">
      <c r="A1189" s="84" t="s">
        <v>5311</v>
      </c>
      <c r="B1189" s="84">
        <v>2</v>
      </c>
      <c r="C1189" s="122">
        <v>0.0024529032041364796</v>
      </c>
      <c r="D1189" s="84" t="s">
        <v>4092</v>
      </c>
      <c r="E1189" s="84" t="b">
        <v>0</v>
      </c>
      <c r="F1189" s="84" t="b">
        <v>0</v>
      </c>
      <c r="G1189" s="84" t="b">
        <v>0</v>
      </c>
    </row>
    <row r="1190" spans="1:7" ht="15">
      <c r="A1190" s="84" t="s">
        <v>5308</v>
      </c>
      <c r="B1190" s="84">
        <v>2</v>
      </c>
      <c r="C1190" s="122">
        <v>0.0019950629065486757</v>
      </c>
      <c r="D1190" s="84" t="s">
        <v>4092</v>
      </c>
      <c r="E1190" s="84" t="b">
        <v>0</v>
      </c>
      <c r="F1190" s="84" t="b">
        <v>0</v>
      </c>
      <c r="G1190" s="84" t="b">
        <v>0</v>
      </c>
    </row>
    <row r="1191" spans="1:7" ht="15">
      <c r="A1191" s="84" t="s">
        <v>5301</v>
      </c>
      <c r="B1191" s="84">
        <v>2</v>
      </c>
      <c r="C1191" s="122">
        <v>0.0019950629065486757</v>
      </c>
      <c r="D1191" s="84" t="s">
        <v>4092</v>
      </c>
      <c r="E1191" s="84" t="b">
        <v>0</v>
      </c>
      <c r="F1191" s="84" t="b">
        <v>0</v>
      </c>
      <c r="G1191" s="84" t="b">
        <v>0</v>
      </c>
    </row>
    <row r="1192" spans="1:7" ht="15">
      <c r="A1192" s="84" t="s">
        <v>5296</v>
      </c>
      <c r="B1192" s="84">
        <v>2</v>
      </c>
      <c r="C1192" s="122">
        <v>0.0019950629065486757</v>
      </c>
      <c r="D1192" s="84" t="s">
        <v>4092</v>
      </c>
      <c r="E1192" s="84" t="b">
        <v>0</v>
      </c>
      <c r="F1192" s="84" t="b">
        <v>0</v>
      </c>
      <c r="G1192" s="84" t="b">
        <v>0</v>
      </c>
    </row>
    <row r="1193" spans="1:7" ht="15">
      <c r="A1193" s="84" t="s">
        <v>5297</v>
      </c>
      <c r="B1193" s="84">
        <v>2</v>
      </c>
      <c r="C1193" s="122">
        <v>0.0019950629065486757</v>
      </c>
      <c r="D1193" s="84" t="s">
        <v>4092</v>
      </c>
      <c r="E1193" s="84" t="b">
        <v>0</v>
      </c>
      <c r="F1193" s="84" t="b">
        <v>0</v>
      </c>
      <c r="G1193" s="84" t="b">
        <v>0</v>
      </c>
    </row>
    <row r="1194" spans="1:7" ht="15">
      <c r="A1194" s="84" t="s">
        <v>5298</v>
      </c>
      <c r="B1194" s="84">
        <v>2</v>
      </c>
      <c r="C1194" s="122">
        <v>0.0019950629065486757</v>
      </c>
      <c r="D1194" s="84" t="s">
        <v>4092</v>
      </c>
      <c r="E1194" s="84" t="b">
        <v>0</v>
      </c>
      <c r="F1194" s="84" t="b">
        <v>0</v>
      </c>
      <c r="G1194" s="84" t="b">
        <v>0</v>
      </c>
    </row>
    <row r="1195" spans="1:7" ht="15">
      <c r="A1195" s="84" t="s">
        <v>5299</v>
      </c>
      <c r="B1195" s="84">
        <v>2</v>
      </c>
      <c r="C1195" s="122">
        <v>0.0019950629065486757</v>
      </c>
      <c r="D1195" s="84" t="s">
        <v>4092</v>
      </c>
      <c r="E1195" s="84" t="b">
        <v>0</v>
      </c>
      <c r="F1195" s="84" t="b">
        <v>0</v>
      </c>
      <c r="G1195" s="84" t="b">
        <v>0</v>
      </c>
    </row>
    <row r="1196" spans="1:7" ht="15">
      <c r="A1196" s="84" t="s">
        <v>5300</v>
      </c>
      <c r="B1196" s="84">
        <v>2</v>
      </c>
      <c r="C1196" s="122">
        <v>0.0019950629065486757</v>
      </c>
      <c r="D1196" s="84" t="s">
        <v>4092</v>
      </c>
      <c r="E1196" s="84" t="b">
        <v>0</v>
      </c>
      <c r="F1196" s="84" t="b">
        <v>0</v>
      </c>
      <c r="G1196" s="84" t="b">
        <v>0</v>
      </c>
    </row>
    <row r="1197" spans="1:7" ht="15">
      <c r="A1197" s="84" t="s">
        <v>5294</v>
      </c>
      <c r="B1197" s="84">
        <v>2</v>
      </c>
      <c r="C1197" s="122">
        <v>0.0024529032041364796</v>
      </c>
      <c r="D1197" s="84" t="s">
        <v>4092</v>
      </c>
      <c r="E1197" s="84" t="b">
        <v>0</v>
      </c>
      <c r="F1197" s="84" t="b">
        <v>0</v>
      </c>
      <c r="G1197" s="84" t="b">
        <v>0</v>
      </c>
    </row>
    <row r="1198" spans="1:7" ht="15">
      <c r="A1198" s="84" t="s">
        <v>5295</v>
      </c>
      <c r="B1198" s="84">
        <v>2</v>
      </c>
      <c r="C1198" s="122">
        <v>0.0024529032041364796</v>
      </c>
      <c r="D1198" s="84" t="s">
        <v>4092</v>
      </c>
      <c r="E1198" s="84" t="b">
        <v>0</v>
      </c>
      <c r="F1198" s="84" t="b">
        <v>0</v>
      </c>
      <c r="G1198" s="84" t="b">
        <v>0</v>
      </c>
    </row>
    <row r="1199" spans="1:7" ht="15">
      <c r="A1199" s="84" t="s">
        <v>4322</v>
      </c>
      <c r="B1199" s="84">
        <v>18</v>
      </c>
      <c r="C1199" s="122">
        <v>0</v>
      </c>
      <c r="D1199" s="84" t="s">
        <v>4093</v>
      </c>
      <c r="E1199" s="84" t="b">
        <v>0</v>
      </c>
      <c r="F1199" s="84" t="b">
        <v>0</v>
      </c>
      <c r="G1199" s="84" t="b">
        <v>0</v>
      </c>
    </row>
    <row r="1200" spans="1:7" ht="15">
      <c r="A1200" s="84" t="s">
        <v>449</v>
      </c>
      <c r="B1200" s="84">
        <v>15</v>
      </c>
      <c r="C1200" s="122">
        <v>0.002621752202054309</v>
      </c>
      <c r="D1200" s="84" t="s">
        <v>4093</v>
      </c>
      <c r="E1200" s="84" t="b">
        <v>0</v>
      </c>
      <c r="F1200" s="84" t="b">
        <v>0</v>
      </c>
      <c r="G1200" s="84" t="b">
        <v>0</v>
      </c>
    </row>
    <row r="1201" spans="1:7" ht="15">
      <c r="A1201" s="84" t="s">
        <v>4323</v>
      </c>
      <c r="B1201" s="84">
        <v>13</v>
      </c>
      <c r="C1201" s="122">
        <v>0.004870007710381618</v>
      </c>
      <c r="D1201" s="84" t="s">
        <v>4093</v>
      </c>
      <c r="E1201" s="84" t="b">
        <v>0</v>
      </c>
      <c r="F1201" s="84" t="b">
        <v>0</v>
      </c>
      <c r="G1201" s="84" t="b">
        <v>0</v>
      </c>
    </row>
    <row r="1202" spans="1:7" ht="15">
      <c r="A1202" s="84" t="s">
        <v>4324</v>
      </c>
      <c r="B1202" s="84">
        <v>13</v>
      </c>
      <c r="C1202" s="122">
        <v>0.004870007710381618</v>
      </c>
      <c r="D1202" s="84" t="s">
        <v>4093</v>
      </c>
      <c r="E1202" s="84" t="b">
        <v>0</v>
      </c>
      <c r="F1202" s="84" t="b">
        <v>0</v>
      </c>
      <c r="G1202" s="84" t="b">
        <v>0</v>
      </c>
    </row>
    <row r="1203" spans="1:7" ht="15">
      <c r="A1203" s="84" t="s">
        <v>4325</v>
      </c>
      <c r="B1203" s="84">
        <v>13</v>
      </c>
      <c r="C1203" s="122">
        <v>0.004870007710381618</v>
      </c>
      <c r="D1203" s="84" t="s">
        <v>4093</v>
      </c>
      <c r="E1203" s="84" t="b">
        <v>0</v>
      </c>
      <c r="F1203" s="84" t="b">
        <v>0</v>
      </c>
      <c r="G1203" s="84" t="b">
        <v>0</v>
      </c>
    </row>
    <row r="1204" spans="1:7" ht="15">
      <c r="A1204" s="84" t="s">
        <v>4326</v>
      </c>
      <c r="B1204" s="84">
        <v>13</v>
      </c>
      <c r="C1204" s="122">
        <v>0.004870007710381618</v>
      </c>
      <c r="D1204" s="84" t="s">
        <v>4093</v>
      </c>
      <c r="E1204" s="84" t="b">
        <v>1</v>
      </c>
      <c r="F1204" s="84" t="b">
        <v>0</v>
      </c>
      <c r="G1204" s="84" t="b">
        <v>0</v>
      </c>
    </row>
    <row r="1205" spans="1:7" ht="15">
      <c r="A1205" s="84" t="s">
        <v>4327</v>
      </c>
      <c r="B1205" s="84">
        <v>13</v>
      </c>
      <c r="C1205" s="122">
        <v>0.004870007710381618</v>
      </c>
      <c r="D1205" s="84" t="s">
        <v>4093</v>
      </c>
      <c r="E1205" s="84" t="b">
        <v>0</v>
      </c>
      <c r="F1205" s="84" t="b">
        <v>0</v>
      </c>
      <c r="G1205" s="84" t="b">
        <v>0</v>
      </c>
    </row>
    <row r="1206" spans="1:7" ht="15">
      <c r="A1206" s="84" t="s">
        <v>4328</v>
      </c>
      <c r="B1206" s="84">
        <v>13</v>
      </c>
      <c r="C1206" s="122">
        <v>0.004870007710381618</v>
      </c>
      <c r="D1206" s="84" t="s">
        <v>4093</v>
      </c>
      <c r="E1206" s="84" t="b">
        <v>0</v>
      </c>
      <c r="F1206" s="84" t="b">
        <v>0</v>
      </c>
      <c r="G1206" s="84" t="b">
        <v>0</v>
      </c>
    </row>
    <row r="1207" spans="1:7" ht="15">
      <c r="A1207" s="84" t="s">
        <v>4329</v>
      </c>
      <c r="B1207" s="84">
        <v>13</v>
      </c>
      <c r="C1207" s="122">
        <v>0.004870007710381618</v>
      </c>
      <c r="D1207" s="84" t="s">
        <v>4093</v>
      </c>
      <c r="E1207" s="84" t="b">
        <v>0</v>
      </c>
      <c r="F1207" s="84" t="b">
        <v>0</v>
      </c>
      <c r="G1207" s="84" t="b">
        <v>0</v>
      </c>
    </row>
    <row r="1208" spans="1:7" ht="15">
      <c r="A1208" s="84" t="s">
        <v>4330</v>
      </c>
      <c r="B1208" s="84">
        <v>13</v>
      </c>
      <c r="C1208" s="122">
        <v>0.004870007710381618</v>
      </c>
      <c r="D1208" s="84" t="s">
        <v>4093</v>
      </c>
      <c r="E1208" s="84" t="b">
        <v>0</v>
      </c>
      <c r="F1208" s="84" t="b">
        <v>0</v>
      </c>
      <c r="G1208" s="84" t="b">
        <v>0</v>
      </c>
    </row>
    <row r="1209" spans="1:7" ht="15">
      <c r="A1209" s="84" t="s">
        <v>4947</v>
      </c>
      <c r="B1209" s="84">
        <v>13</v>
      </c>
      <c r="C1209" s="122">
        <v>0.004870007710381618</v>
      </c>
      <c r="D1209" s="84" t="s">
        <v>4093</v>
      </c>
      <c r="E1209" s="84" t="b">
        <v>0</v>
      </c>
      <c r="F1209" s="84" t="b">
        <v>0</v>
      </c>
      <c r="G1209" s="84" t="b">
        <v>0</v>
      </c>
    </row>
    <row r="1210" spans="1:7" ht="15">
      <c r="A1210" s="84" t="s">
        <v>4945</v>
      </c>
      <c r="B1210" s="84">
        <v>13</v>
      </c>
      <c r="C1210" s="122">
        <v>0.004870007710381618</v>
      </c>
      <c r="D1210" s="84" t="s">
        <v>4093</v>
      </c>
      <c r="E1210" s="84" t="b">
        <v>0</v>
      </c>
      <c r="F1210" s="84" t="b">
        <v>0</v>
      </c>
      <c r="G1210" s="84" t="b">
        <v>0</v>
      </c>
    </row>
    <row r="1211" spans="1:7" ht="15">
      <c r="A1211" s="84" t="s">
        <v>4948</v>
      </c>
      <c r="B1211" s="84">
        <v>13</v>
      </c>
      <c r="C1211" s="122">
        <v>0.004870007710381618</v>
      </c>
      <c r="D1211" s="84" t="s">
        <v>4093</v>
      </c>
      <c r="E1211" s="84" t="b">
        <v>0</v>
      </c>
      <c r="F1211" s="84" t="b">
        <v>1</v>
      </c>
      <c r="G1211" s="84" t="b">
        <v>0</v>
      </c>
    </row>
    <row r="1212" spans="1:7" ht="15">
      <c r="A1212" s="84" t="s">
        <v>4949</v>
      </c>
      <c r="B1212" s="84">
        <v>13</v>
      </c>
      <c r="C1212" s="122">
        <v>0.004870007710381618</v>
      </c>
      <c r="D1212" s="84" t="s">
        <v>4093</v>
      </c>
      <c r="E1212" s="84" t="b">
        <v>0</v>
      </c>
      <c r="F1212" s="84" t="b">
        <v>1</v>
      </c>
      <c r="G1212" s="84" t="b">
        <v>0</v>
      </c>
    </row>
    <row r="1213" spans="1:7" ht="15">
      <c r="A1213" s="84" t="s">
        <v>4958</v>
      </c>
      <c r="B1213" s="84">
        <v>11</v>
      </c>
      <c r="C1213" s="122">
        <v>0.006686876522252533</v>
      </c>
      <c r="D1213" s="84" t="s">
        <v>4093</v>
      </c>
      <c r="E1213" s="84" t="b">
        <v>0</v>
      </c>
      <c r="F1213" s="84" t="b">
        <v>0</v>
      </c>
      <c r="G1213" s="84" t="b">
        <v>0</v>
      </c>
    </row>
    <row r="1214" spans="1:7" ht="15">
      <c r="A1214" s="84" t="s">
        <v>4984</v>
      </c>
      <c r="B1214" s="84">
        <v>8</v>
      </c>
      <c r="C1214" s="122">
        <v>0.016164345467532128</v>
      </c>
      <c r="D1214" s="84" t="s">
        <v>4093</v>
      </c>
      <c r="E1214" s="84" t="b">
        <v>0</v>
      </c>
      <c r="F1214" s="84" t="b">
        <v>0</v>
      </c>
      <c r="G1214" s="84" t="b">
        <v>0</v>
      </c>
    </row>
    <row r="1215" spans="1:7" ht="15">
      <c r="A1215" s="84" t="s">
        <v>5047</v>
      </c>
      <c r="B1215" s="84">
        <v>5</v>
      </c>
      <c r="C1215" s="122">
        <v>0.010102715917207579</v>
      </c>
      <c r="D1215" s="84" t="s">
        <v>4093</v>
      </c>
      <c r="E1215" s="84" t="b">
        <v>0</v>
      </c>
      <c r="F1215" s="84" t="b">
        <v>0</v>
      </c>
      <c r="G1215" s="84" t="b">
        <v>0</v>
      </c>
    </row>
    <row r="1216" spans="1:7" ht="15">
      <c r="A1216" s="84" t="s">
        <v>5087</v>
      </c>
      <c r="B1216" s="84">
        <v>4</v>
      </c>
      <c r="C1216" s="122">
        <v>0.008082172733766064</v>
      </c>
      <c r="D1216" s="84" t="s">
        <v>4093</v>
      </c>
      <c r="E1216" s="84" t="b">
        <v>0</v>
      </c>
      <c r="F1216" s="84" t="b">
        <v>0</v>
      </c>
      <c r="G1216" s="84" t="b">
        <v>0</v>
      </c>
    </row>
    <row r="1217" spans="1:7" ht="15">
      <c r="A1217" s="84" t="s">
        <v>5088</v>
      </c>
      <c r="B1217" s="84">
        <v>4</v>
      </c>
      <c r="C1217" s="122">
        <v>0.008082172733766064</v>
      </c>
      <c r="D1217" s="84" t="s">
        <v>4093</v>
      </c>
      <c r="E1217" s="84" t="b">
        <v>0</v>
      </c>
      <c r="F1217" s="84" t="b">
        <v>0</v>
      </c>
      <c r="G1217" s="84" t="b">
        <v>0</v>
      </c>
    </row>
    <row r="1218" spans="1:7" ht="15">
      <c r="A1218" s="84" t="s">
        <v>5089</v>
      </c>
      <c r="B1218" s="84">
        <v>4</v>
      </c>
      <c r="C1218" s="122">
        <v>0.008082172733766064</v>
      </c>
      <c r="D1218" s="84" t="s">
        <v>4093</v>
      </c>
      <c r="E1218" s="84" t="b">
        <v>0</v>
      </c>
      <c r="F1218" s="84" t="b">
        <v>0</v>
      </c>
      <c r="G1218" s="84" t="b">
        <v>0</v>
      </c>
    </row>
    <row r="1219" spans="1:7" ht="15">
      <c r="A1219" s="84" t="s">
        <v>5090</v>
      </c>
      <c r="B1219" s="84">
        <v>4</v>
      </c>
      <c r="C1219" s="122">
        <v>0.008082172733766064</v>
      </c>
      <c r="D1219" s="84" t="s">
        <v>4093</v>
      </c>
      <c r="E1219" s="84" t="b">
        <v>0</v>
      </c>
      <c r="F1219" s="84" t="b">
        <v>0</v>
      </c>
      <c r="G1219" s="84" t="b">
        <v>0</v>
      </c>
    </row>
    <row r="1220" spans="1:7" ht="15">
      <c r="A1220" s="84" t="s">
        <v>4337</v>
      </c>
      <c r="B1220" s="84">
        <v>4</v>
      </c>
      <c r="C1220" s="122">
        <v>0.008082172733766064</v>
      </c>
      <c r="D1220" s="84" t="s">
        <v>4093</v>
      </c>
      <c r="E1220" s="84" t="b">
        <v>0</v>
      </c>
      <c r="F1220" s="84" t="b">
        <v>0</v>
      </c>
      <c r="G1220" s="84" t="b">
        <v>0</v>
      </c>
    </row>
    <row r="1221" spans="1:7" ht="15">
      <c r="A1221" s="84" t="s">
        <v>5091</v>
      </c>
      <c r="B1221" s="84">
        <v>4</v>
      </c>
      <c r="C1221" s="122">
        <v>0.008082172733766064</v>
      </c>
      <c r="D1221" s="84" t="s">
        <v>4093</v>
      </c>
      <c r="E1221" s="84" t="b">
        <v>0</v>
      </c>
      <c r="F1221" s="84" t="b">
        <v>0</v>
      </c>
      <c r="G1221" s="84" t="b">
        <v>0</v>
      </c>
    </row>
    <row r="1222" spans="1:7" ht="15">
      <c r="A1222" s="84" t="s">
        <v>5048</v>
      </c>
      <c r="B1222" s="84">
        <v>4</v>
      </c>
      <c r="C1222" s="122">
        <v>0.008082172733766064</v>
      </c>
      <c r="D1222" s="84" t="s">
        <v>4093</v>
      </c>
      <c r="E1222" s="84" t="b">
        <v>0</v>
      </c>
      <c r="F1222" s="84" t="b">
        <v>0</v>
      </c>
      <c r="G1222" s="84" t="b">
        <v>0</v>
      </c>
    </row>
    <row r="1223" spans="1:7" ht="15">
      <c r="A1223" s="84" t="s">
        <v>5092</v>
      </c>
      <c r="B1223" s="84">
        <v>4</v>
      </c>
      <c r="C1223" s="122">
        <v>0.008082172733766064</v>
      </c>
      <c r="D1223" s="84" t="s">
        <v>4093</v>
      </c>
      <c r="E1223" s="84" t="b">
        <v>0</v>
      </c>
      <c r="F1223" s="84" t="b">
        <v>0</v>
      </c>
      <c r="G1223" s="84" t="b">
        <v>0</v>
      </c>
    </row>
    <row r="1224" spans="1:7" ht="15">
      <c r="A1224" s="84" t="s">
        <v>4983</v>
      </c>
      <c r="B1224" s="84">
        <v>4</v>
      </c>
      <c r="C1224" s="122">
        <v>0.008082172733766064</v>
      </c>
      <c r="D1224" s="84" t="s">
        <v>4093</v>
      </c>
      <c r="E1224" s="84" t="b">
        <v>0</v>
      </c>
      <c r="F1224" s="84" t="b">
        <v>0</v>
      </c>
      <c r="G1224" s="84" t="b">
        <v>0</v>
      </c>
    </row>
    <row r="1225" spans="1:7" ht="15">
      <c r="A1225" s="84" t="s">
        <v>5093</v>
      </c>
      <c r="B1225" s="84">
        <v>4</v>
      </c>
      <c r="C1225" s="122">
        <v>0.008082172733766064</v>
      </c>
      <c r="D1225" s="84" t="s">
        <v>4093</v>
      </c>
      <c r="E1225" s="84" t="b">
        <v>0</v>
      </c>
      <c r="F1225" s="84" t="b">
        <v>0</v>
      </c>
      <c r="G1225" s="84" t="b">
        <v>0</v>
      </c>
    </row>
    <row r="1226" spans="1:7" ht="15">
      <c r="A1226" s="84" t="s">
        <v>4302</v>
      </c>
      <c r="B1226" s="84">
        <v>4</v>
      </c>
      <c r="C1226" s="122">
        <v>0.008082172733766064</v>
      </c>
      <c r="D1226" s="84" t="s">
        <v>4093</v>
      </c>
      <c r="E1226" s="84" t="b">
        <v>0</v>
      </c>
      <c r="F1226" s="84" t="b">
        <v>0</v>
      </c>
      <c r="G1226" s="84" t="b">
        <v>0</v>
      </c>
    </row>
    <row r="1227" spans="1:7" ht="15">
      <c r="A1227" s="84" t="s">
        <v>5094</v>
      </c>
      <c r="B1227" s="84">
        <v>4</v>
      </c>
      <c r="C1227" s="122">
        <v>0.008082172733766064</v>
      </c>
      <c r="D1227" s="84" t="s">
        <v>4093</v>
      </c>
      <c r="E1227" s="84" t="b">
        <v>0</v>
      </c>
      <c r="F1227" s="84" t="b">
        <v>0</v>
      </c>
      <c r="G1227" s="84" t="b">
        <v>0</v>
      </c>
    </row>
    <row r="1228" spans="1:7" ht="15">
      <c r="A1228" s="84" t="s">
        <v>5095</v>
      </c>
      <c r="B1228" s="84">
        <v>4</v>
      </c>
      <c r="C1228" s="122">
        <v>0.008082172733766064</v>
      </c>
      <c r="D1228" s="84" t="s">
        <v>4093</v>
      </c>
      <c r="E1228" s="84" t="b">
        <v>0</v>
      </c>
      <c r="F1228" s="84" t="b">
        <v>0</v>
      </c>
      <c r="G1228" s="84" t="b">
        <v>0</v>
      </c>
    </row>
    <row r="1229" spans="1:7" ht="15">
      <c r="A1229" s="84" t="s">
        <v>5096</v>
      </c>
      <c r="B1229" s="84">
        <v>4</v>
      </c>
      <c r="C1229" s="122">
        <v>0.008082172733766064</v>
      </c>
      <c r="D1229" s="84" t="s">
        <v>4093</v>
      </c>
      <c r="E1229" s="84" t="b">
        <v>0</v>
      </c>
      <c r="F1229" s="84" t="b">
        <v>0</v>
      </c>
      <c r="G1229" s="84" t="b">
        <v>0</v>
      </c>
    </row>
    <row r="1230" spans="1:7" ht="15">
      <c r="A1230" s="84" t="s">
        <v>5097</v>
      </c>
      <c r="B1230" s="84">
        <v>4</v>
      </c>
      <c r="C1230" s="122">
        <v>0.008082172733766064</v>
      </c>
      <c r="D1230" s="84" t="s">
        <v>4093</v>
      </c>
      <c r="E1230" s="84" t="b">
        <v>0</v>
      </c>
      <c r="F1230" s="84" t="b">
        <v>0</v>
      </c>
      <c r="G1230" s="84" t="b">
        <v>0</v>
      </c>
    </row>
    <row r="1231" spans="1:7" ht="15">
      <c r="A1231" s="84" t="s">
        <v>5098</v>
      </c>
      <c r="B1231" s="84">
        <v>4</v>
      </c>
      <c r="C1231" s="122">
        <v>0.008082172733766064</v>
      </c>
      <c r="D1231" s="84" t="s">
        <v>4093</v>
      </c>
      <c r="E1231" s="84" t="b">
        <v>0</v>
      </c>
      <c r="F1231" s="84" t="b">
        <v>0</v>
      </c>
      <c r="G1231" s="84" t="b">
        <v>0</v>
      </c>
    </row>
    <row r="1232" spans="1:7" ht="15">
      <c r="A1232" s="84" t="s">
        <v>5195</v>
      </c>
      <c r="B1232" s="84">
        <v>3</v>
      </c>
      <c r="C1232" s="122">
        <v>0.007266826366481784</v>
      </c>
      <c r="D1232" s="84" t="s">
        <v>4093</v>
      </c>
      <c r="E1232" s="84" t="b">
        <v>0</v>
      </c>
      <c r="F1232" s="84" t="b">
        <v>0</v>
      </c>
      <c r="G1232" s="84" t="b">
        <v>0</v>
      </c>
    </row>
    <row r="1233" spans="1:7" ht="15">
      <c r="A1233" s="84" t="s">
        <v>5138</v>
      </c>
      <c r="B1233" s="84">
        <v>2</v>
      </c>
      <c r="C1233" s="122">
        <v>0.005976970583371657</v>
      </c>
      <c r="D1233" s="84" t="s">
        <v>4093</v>
      </c>
      <c r="E1233" s="84" t="b">
        <v>0</v>
      </c>
      <c r="F1233" s="84" t="b">
        <v>0</v>
      </c>
      <c r="G1233" s="84" t="b">
        <v>0</v>
      </c>
    </row>
    <row r="1234" spans="1:7" ht="15">
      <c r="A1234" s="84" t="s">
        <v>5077</v>
      </c>
      <c r="B1234" s="84">
        <v>2</v>
      </c>
      <c r="C1234" s="122">
        <v>0.007912854799860283</v>
      </c>
      <c r="D1234" s="84" t="s">
        <v>4093</v>
      </c>
      <c r="E1234" s="84" t="b">
        <v>0</v>
      </c>
      <c r="F1234" s="84" t="b">
        <v>0</v>
      </c>
      <c r="G1234" s="84" t="b">
        <v>0</v>
      </c>
    </row>
    <row r="1235" spans="1:7" ht="15">
      <c r="A1235" s="84" t="s">
        <v>833</v>
      </c>
      <c r="B1235" s="84">
        <v>2</v>
      </c>
      <c r="C1235" s="122">
        <v>0.005976970583371657</v>
      </c>
      <c r="D1235" s="84" t="s">
        <v>4093</v>
      </c>
      <c r="E1235" s="84" t="b">
        <v>0</v>
      </c>
      <c r="F1235" s="84" t="b">
        <v>0</v>
      </c>
      <c r="G1235" s="84" t="b">
        <v>0</v>
      </c>
    </row>
    <row r="1236" spans="1:7" ht="15">
      <c r="A1236" s="84" t="s">
        <v>834</v>
      </c>
      <c r="B1236" s="84">
        <v>14</v>
      </c>
      <c r="C1236" s="122">
        <v>0.007937916951107305</v>
      </c>
      <c r="D1236" s="84" t="s">
        <v>4094</v>
      </c>
      <c r="E1236" s="84" t="b">
        <v>0</v>
      </c>
      <c r="F1236" s="84" t="b">
        <v>0</v>
      </c>
      <c r="G1236" s="84" t="b">
        <v>0</v>
      </c>
    </row>
    <row r="1237" spans="1:7" ht="15">
      <c r="A1237" s="84" t="s">
        <v>4332</v>
      </c>
      <c r="B1237" s="84">
        <v>12</v>
      </c>
      <c r="C1237" s="122">
        <v>0.010447838601390938</v>
      </c>
      <c r="D1237" s="84" t="s">
        <v>4094</v>
      </c>
      <c r="E1237" s="84" t="b">
        <v>0</v>
      </c>
      <c r="F1237" s="84" t="b">
        <v>0</v>
      </c>
      <c r="G1237" s="84" t="b">
        <v>0</v>
      </c>
    </row>
    <row r="1238" spans="1:7" ht="15">
      <c r="A1238" s="84" t="s">
        <v>457</v>
      </c>
      <c r="B1238" s="84">
        <v>11</v>
      </c>
      <c r="C1238" s="122">
        <v>0.007823413969390845</v>
      </c>
      <c r="D1238" s="84" t="s">
        <v>4094</v>
      </c>
      <c r="E1238" s="84" t="b">
        <v>0</v>
      </c>
      <c r="F1238" s="84" t="b">
        <v>0</v>
      </c>
      <c r="G1238" s="84" t="b">
        <v>0</v>
      </c>
    </row>
    <row r="1239" spans="1:7" ht="15">
      <c r="A1239" s="84" t="s">
        <v>833</v>
      </c>
      <c r="B1239" s="84">
        <v>10</v>
      </c>
      <c r="C1239" s="122">
        <v>0.007112194517628041</v>
      </c>
      <c r="D1239" s="84" t="s">
        <v>4094</v>
      </c>
      <c r="E1239" s="84" t="b">
        <v>0</v>
      </c>
      <c r="F1239" s="84" t="b">
        <v>0</v>
      </c>
      <c r="G1239" s="84" t="b">
        <v>0</v>
      </c>
    </row>
    <row r="1240" spans="1:7" ht="15">
      <c r="A1240" s="84" t="s">
        <v>4247</v>
      </c>
      <c r="B1240" s="84">
        <v>8</v>
      </c>
      <c r="C1240" s="122">
        <v>0.010007580282694576</v>
      </c>
      <c r="D1240" s="84" t="s">
        <v>4094</v>
      </c>
      <c r="E1240" s="84" t="b">
        <v>0</v>
      </c>
      <c r="F1240" s="84" t="b">
        <v>0</v>
      </c>
      <c r="G1240" s="84" t="b">
        <v>0</v>
      </c>
    </row>
    <row r="1241" spans="1:7" ht="15">
      <c r="A1241" s="84" t="s">
        <v>4333</v>
      </c>
      <c r="B1241" s="84">
        <v>7</v>
      </c>
      <c r="C1241" s="122">
        <v>0.008756632747357754</v>
      </c>
      <c r="D1241" s="84" t="s">
        <v>4094</v>
      </c>
      <c r="E1241" s="84" t="b">
        <v>0</v>
      </c>
      <c r="F1241" s="84" t="b">
        <v>0</v>
      </c>
      <c r="G1241" s="84" t="b">
        <v>0</v>
      </c>
    </row>
    <row r="1242" spans="1:7" ht="15">
      <c r="A1242" s="84" t="s">
        <v>4334</v>
      </c>
      <c r="B1242" s="84">
        <v>6</v>
      </c>
      <c r="C1242" s="122">
        <v>0.008905269664228874</v>
      </c>
      <c r="D1242" s="84" t="s">
        <v>4094</v>
      </c>
      <c r="E1242" s="84" t="b">
        <v>0</v>
      </c>
      <c r="F1242" s="84" t="b">
        <v>0</v>
      </c>
      <c r="G1242" s="84" t="b">
        <v>0</v>
      </c>
    </row>
    <row r="1243" spans="1:7" ht="15">
      <c r="A1243" s="84" t="s">
        <v>4335</v>
      </c>
      <c r="B1243" s="84">
        <v>6</v>
      </c>
      <c r="C1243" s="122">
        <v>0.008905269664228874</v>
      </c>
      <c r="D1243" s="84" t="s">
        <v>4094</v>
      </c>
      <c r="E1243" s="84" t="b">
        <v>0</v>
      </c>
      <c r="F1243" s="84" t="b">
        <v>0</v>
      </c>
      <c r="G1243" s="84" t="b">
        <v>0</v>
      </c>
    </row>
    <row r="1244" spans="1:7" ht="15">
      <c r="A1244" s="84" t="s">
        <v>4336</v>
      </c>
      <c r="B1244" s="84">
        <v>4</v>
      </c>
      <c r="C1244" s="122">
        <v>0.010132386452073342</v>
      </c>
      <c r="D1244" s="84" t="s">
        <v>4094</v>
      </c>
      <c r="E1244" s="84" t="b">
        <v>0</v>
      </c>
      <c r="F1244" s="84" t="b">
        <v>0</v>
      </c>
      <c r="G1244" s="84" t="b">
        <v>0</v>
      </c>
    </row>
    <row r="1245" spans="1:7" ht="15">
      <c r="A1245" s="84" t="s">
        <v>4337</v>
      </c>
      <c r="B1245" s="84">
        <v>4</v>
      </c>
      <c r="C1245" s="122">
        <v>0.010132386452073342</v>
      </c>
      <c r="D1245" s="84" t="s">
        <v>4094</v>
      </c>
      <c r="E1245" s="84" t="b">
        <v>0</v>
      </c>
      <c r="F1245" s="84" t="b">
        <v>0</v>
      </c>
      <c r="G1245" s="84" t="b">
        <v>0</v>
      </c>
    </row>
    <row r="1246" spans="1:7" ht="15">
      <c r="A1246" s="84" t="s">
        <v>4244</v>
      </c>
      <c r="B1246" s="84">
        <v>4</v>
      </c>
      <c r="C1246" s="122">
        <v>0.008391080018508187</v>
      </c>
      <c r="D1246" s="84" t="s">
        <v>4094</v>
      </c>
      <c r="E1246" s="84" t="b">
        <v>0</v>
      </c>
      <c r="F1246" s="84" t="b">
        <v>0</v>
      </c>
      <c r="G1246" s="84" t="b">
        <v>0</v>
      </c>
    </row>
    <row r="1247" spans="1:7" ht="15">
      <c r="A1247" s="84" t="s">
        <v>4246</v>
      </c>
      <c r="B1247" s="84">
        <v>4</v>
      </c>
      <c r="C1247" s="122">
        <v>0.01258662002776228</v>
      </c>
      <c r="D1247" s="84" t="s">
        <v>4094</v>
      </c>
      <c r="E1247" s="84" t="b">
        <v>0</v>
      </c>
      <c r="F1247" s="84" t="b">
        <v>0</v>
      </c>
      <c r="G1247" s="84" t="b">
        <v>0</v>
      </c>
    </row>
    <row r="1248" spans="1:7" ht="15">
      <c r="A1248" s="84" t="s">
        <v>5009</v>
      </c>
      <c r="B1248" s="84">
        <v>4</v>
      </c>
      <c r="C1248" s="122">
        <v>0.010132386452073342</v>
      </c>
      <c r="D1248" s="84" t="s">
        <v>4094</v>
      </c>
      <c r="E1248" s="84" t="b">
        <v>0</v>
      </c>
      <c r="F1248" s="84" t="b">
        <v>1</v>
      </c>
      <c r="G1248" s="84" t="b">
        <v>0</v>
      </c>
    </row>
    <row r="1249" spans="1:7" ht="15">
      <c r="A1249" s="84" t="s">
        <v>5086</v>
      </c>
      <c r="B1249" s="84">
        <v>3</v>
      </c>
      <c r="C1249" s="122">
        <v>0.00943996502082171</v>
      </c>
      <c r="D1249" s="84" t="s">
        <v>4094</v>
      </c>
      <c r="E1249" s="84" t="b">
        <v>0</v>
      </c>
      <c r="F1249" s="84" t="b">
        <v>0</v>
      </c>
      <c r="G1249" s="84" t="b">
        <v>0</v>
      </c>
    </row>
    <row r="1250" spans="1:7" ht="15">
      <c r="A1250" s="84" t="s">
        <v>5187</v>
      </c>
      <c r="B1250" s="84">
        <v>3</v>
      </c>
      <c r="C1250" s="122">
        <v>0.007599289839055007</v>
      </c>
      <c r="D1250" s="84" t="s">
        <v>4094</v>
      </c>
      <c r="E1250" s="84" t="b">
        <v>0</v>
      </c>
      <c r="F1250" s="84" t="b">
        <v>0</v>
      </c>
      <c r="G1250" s="84" t="b">
        <v>0</v>
      </c>
    </row>
    <row r="1251" spans="1:7" ht="15">
      <c r="A1251" s="84" t="s">
        <v>4286</v>
      </c>
      <c r="B1251" s="84">
        <v>3</v>
      </c>
      <c r="C1251" s="122">
        <v>0.007599289839055007</v>
      </c>
      <c r="D1251" s="84" t="s">
        <v>4094</v>
      </c>
      <c r="E1251" s="84" t="b">
        <v>0</v>
      </c>
      <c r="F1251" s="84" t="b">
        <v>0</v>
      </c>
      <c r="G1251" s="84" t="b">
        <v>0</v>
      </c>
    </row>
    <row r="1252" spans="1:7" ht="15">
      <c r="A1252" s="84" t="s">
        <v>519</v>
      </c>
      <c r="B1252" s="84">
        <v>3</v>
      </c>
      <c r="C1252" s="122">
        <v>0.007599289839055007</v>
      </c>
      <c r="D1252" s="84" t="s">
        <v>4094</v>
      </c>
      <c r="E1252" s="84" t="b">
        <v>0</v>
      </c>
      <c r="F1252" s="84" t="b">
        <v>0</v>
      </c>
      <c r="G1252" s="84" t="b">
        <v>0</v>
      </c>
    </row>
    <row r="1253" spans="1:7" ht="15">
      <c r="A1253" s="84" t="s">
        <v>5267</v>
      </c>
      <c r="B1253" s="84">
        <v>3</v>
      </c>
      <c r="C1253" s="122">
        <v>0.007599289839055007</v>
      </c>
      <c r="D1253" s="84" t="s">
        <v>4094</v>
      </c>
      <c r="E1253" s="84" t="b">
        <v>0</v>
      </c>
      <c r="F1253" s="84" t="b">
        <v>0</v>
      </c>
      <c r="G1253" s="84" t="b">
        <v>0</v>
      </c>
    </row>
    <row r="1254" spans="1:7" ht="15">
      <c r="A1254" s="84" t="s">
        <v>5139</v>
      </c>
      <c r="B1254" s="84">
        <v>3</v>
      </c>
      <c r="C1254" s="122">
        <v>0.007599289839055007</v>
      </c>
      <c r="D1254" s="84" t="s">
        <v>4094</v>
      </c>
      <c r="E1254" s="84" t="b">
        <v>0</v>
      </c>
      <c r="F1254" s="84" t="b">
        <v>0</v>
      </c>
      <c r="G1254" s="84" t="b">
        <v>0</v>
      </c>
    </row>
    <row r="1255" spans="1:7" ht="15">
      <c r="A1255" s="84" t="s">
        <v>5268</v>
      </c>
      <c r="B1255" s="84">
        <v>3</v>
      </c>
      <c r="C1255" s="122">
        <v>0.007599289839055007</v>
      </c>
      <c r="D1255" s="84" t="s">
        <v>4094</v>
      </c>
      <c r="E1255" s="84" t="b">
        <v>0</v>
      </c>
      <c r="F1255" s="84" t="b">
        <v>1</v>
      </c>
      <c r="G1255" s="84" t="b">
        <v>0</v>
      </c>
    </row>
    <row r="1256" spans="1:7" ht="15">
      <c r="A1256" s="84" t="s">
        <v>5124</v>
      </c>
      <c r="B1256" s="84">
        <v>3</v>
      </c>
      <c r="C1256" s="122">
        <v>0.007599289839055007</v>
      </c>
      <c r="D1256" s="84" t="s">
        <v>4094</v>
      </c>
      <c r="E1256" s="84" t="b">
        <v>0</v>
      </c>
      <c r="F1256" s="84" t="b">
        <v>0</v>
      </c>
      <c r="G1256" s="84" t="b">
        <v>0</v>
      </c>
    </row>
    <row r="1257" spans="1:7" ht="15">
      <c r="A1257" s="84" t="s">
        <v>4957</v>
      </c>
      <c r="B1257" s="84">
        <v>3</v>
      </c>
      <c r="C1257" s="122">
        <v>0.007599289839055007</v>
      </c>
      <c r="D1257" s="84" t="s">
        <v>4094</v>
      </c>
      <c r="E1257" s="84" t="b">
        <v>0</v>
      </c>
      <c r="F1257" s="84" t="b">
        <v>0</v>
      </c>
      <c r="G1257" s="84" t="b">
        <v>0</v>
      </c>
    </row>
    <row r="1258" spans="1:7" ht="15">
      <c r="A1258" s="84" t="s">
        <v>4290</v>
      </c>
      <c r="B1258" s="84">
        <v>3</v>
      </c>
      <c r="C1258" s="122">
        <v>0.007599289839055007</v>
      </c>
      <c r="D1258" s="84" t="s">
        <v>4094</v>
      </c>
      <c r="E1258" s="84" t="b">
        <v>0</v>
      </c>
      <c r="F1258" s="84" t="b">
        <v>0</v>
      </c>
      <c r="G1258" s="84" t="b">
        <v>0</v>
      </c>
    </row>
    <row r="1259" spans="1:7" ht="15">
      <c r="A1259" s="84" t="s">
        <v>5196</v>
      </c>
      <c r="B1259" s="84">
        <v>3</v>
      </c>
      <c r="C1259" s="122">
        <v>0.007599289839055007</v>
      </c>
      <c r="D1259" s="84" t="s">
        <v>4094</v>
      </c>
      <c r="E1259" s="84" t="b">
        <v>0</v>
      </c>
      <c r="F1259" s="84" t="b">
        <v>0</v>
      </c>
      <c r="G1259" s="84" t="b">
        <v>0</v>
      </c>
    </row>
    <row r="1260" spans="1:7" ht="15">
      <c r="A1260" s="84" t="s">
        <v>5197</v>
      </c>
      <c r="B1260" s="84">
        <v>3</v>
      </c>
      <c r="C1260" s="122">
        <v>0.007599289839055007</v>
      </c>
      <c r="D1260" s="84" t="s">
        <v>4094</v>
      </c>
      <c r="E1260" s="84" t="b">
        <v>0</v>
      </c>
      <c r="F1260" s="84" t="b">
        <v>0</v>
      </c>
      <c r="G1260" s="84" t="b">
        <v>0</v>
      </c>
    </row>
    <row r="1261" spans="1:7" ht="15">
      <c r="A1261" s="84" t="s">
        <v>5198</v>
      </c>
      <c r="B1261" s="84">
        <v>3</v>
      </c>
      <c r="C1261" s="122">
        <v>0.007599289839055007</v>
      </c>
      <c r="D1261" s="84" t="s">
        <v>4094</v>
      </c>
      <c r="E1261" s="84" t="b">
        <v>0</v>
      </c>
      <c r="F1261" s="84" t="b">
        <v>0</v>
      </c>
      <c r="G1261" s="84" t="b">
        <v>0</v>
      </c>
    </row>
    <row r="1262" spans="1:7" ht="15">
      <c r="A1262" s="84" t="s">
        <v>5199</v>
      </c>
      <c r="B1262" s="84">
        <v>3</v>
      </c>
      <c r="C1262" s="122">
        <v>0.007599289839055007</v>
      </c>
      <c r="D1262" s="84" t="s">
        <v>4094</v>
      </c>
      <c r="E1262" s="84" t="b">
        <v>0</v>
      </c>
      <c r="F1262" s="84" t="b">
        <v>0</v>
      </c>
      <c r="G1262" s="84" t="b">
        <v>0</v>
      </c>
    </row>
    <row r="1263" spans="1:7" ht="15">
      <c r="A1263" s="84" t="s">
        <v>4975</v>
      </c>
      <c r="B1263" s="84">
        <v>3</v>
      </c>
      <c r="C1263" s="122">
        <v>0.007599289839055007</v>
      </c>
      <c r="D1263" s="84" t="s">
        <v>4094</v>
      </c>
      <c r="E1263" s="84" t="b">
        <v>1</v>
      </c>
      <c r="F1263" s="84" t="b">
        <v>0</v>
      </c>
      <c r="G1263" s="84" t="b">
        <v>0</v>
      </c>
    </row>
    <row r="1264" spans="1:7" ht="15">
      <c r="A1264" s="84" t="s">
        <v>5200</v>
      </c>
      <c r="B1264" s="84">
        <v>3</v>
      </c>
      <c r="C1264" s="122">
        <v>0.007599289839055007</v>
      </c>
      <c r="D1264" s="84" t="s">
        <v>4094</v>
      </c>
      <c r="E1264" s="84" t="b">
        <v>0</v>
      </c>
      <c r="F1264" s="84" t="b">
        <v>0</v>
      </c>
      <c r="G1264" s="84" t="b">
        <v>0</v>
      </c>
    </row>
    <row r="1265" spans="1:7" ht="15">
      <c r="A1265" s="84" t="s">
        <v>5201</v>
      </c>
      <c r="B1265" s="84">
        <v>3</v>
      </c>
      <c r="C1265" s="122">
        <v>0.007599289839055007</v>
      </c>
      <c r="D1265" s="84" t="s">
        <v>4094</v>
      </c>
      <c r="E1265" s="84" t="b">
        <v>0</v>
      </c>
      <c r="F1265" s="84" t="b">
        <v>0</v>
      </c>
      <c r="G1265" s="84" t="b">
        <v>0</v>
      </c>
    </row>
    <row r="1266" spans="1:7" ht="15">
      <c r="A1266" s="84" t="s">
        <v>4997</v>
      </c>
      <c r="B1266" s="84">
        <v>3</v>
      </c>
      <c r="C1266" s="122">
        <v>0.007599289839055007</v>
      </c>
      <c r="D1266" s="84" t="s">
        <v>4094</v>
      </c>
      <c r="E1266" s="84" t="b">
        <v>0</v>
      </c>
      <c r="F1266" s="84" t="b">
        <v>0</v>
      </c>
      <c r="G1266" s="84" t="b">
        <v>0</v>
      </c>
    </row>
    <row r="1267" spans="1:7" ht="15">
      <c r="A1267" s="84" t="s">
        <v>490</v>
      </c>
      <c r="B1267" s="84">
        <v>3</v>
      </c>
      <c r="C1267" s="122">
        <v>0.007599289839055007</v>
      </c>
      <c r="D1267" s="84" t="s">
        <v>4094</v>
      </c>
      <c r="E1267" s="84" t="b">
        <v>0</v>
      </c>
      <c r="F1267" s="84" t="b">
        <v>0</v>
      </c>
      <c r="G1267" s="84" t="b">
        <v>0</v>
      </c>
    </row>
    <row r="1268" spans="1:7" ht="15">
      <c r="A1268" s="84" t="s">
        <v>5116</v>
      </c>
      <c r="B1268" s="84">
        <v>3</v>
      </c>
      <c r="C1268" s="122">
        <v>0.007599289839055007</v>
      </c>
      <c r="D1268" s="84" t="s">
        <v>4094</v>
      </c>
      <c r="E1268" s="84" t="b">
        <v>0</v>
      </c>
      <c r="F1268" s="84" t="b">
        <v>0</v>
      </c>
      <c r="G1268" s="84" t="b">
        <v>0</v>
      </c>
    </row>
    <row r="1269" spans="1:7" ht="15">
      <c r="A1269" s="84" t="s">
        <v>5117</v>
      </c>
      <c r="B1269" s="84">
        <v>3</v>
      </c>
      <c r="C1269" s="122">
        <v>0.007599289839055007</v>
      </c>
      <c r="D1269" s="84" t="s">
        <v>4094</v>
      </c>
      <c r="E1269" s="84" t="b">
        <v>0</v>
      </c>
      <c r="F1269" s="84" t="b">
        <v>0</v>
      </c>
      <c r="G1269" s="84" t="b">
        <v>0</v>
      </c>
    </row>
    <row r="1270" spans="1:7" ht="15">
      <c r="A1270" s="84" t="s">
        <v>5214</v>
      </c>
      <c r="B1270" s="84">
        <v>3</v>
      </c>
      <c r="C1270" s="122">
        <v>0.007599289839055007</v>
      </c>
      <c r="D1270" s="84" t="s">
        <v>4094</v>
      </c>
      <c r="E1270" s="84" t="b">
        <v>0</v>
      </c>
      <c r="F1270" s="84" t="b">
        <v>0</v>
      </c>
      <c r="G1270" s="84" t="b">
        <v>0</v>
      </c>
    </row>
    <row r="1271" spans="1:7" ht="15">
      <c r="A1271" s="84" t="s">
        <v>5039</v>
      </c>
      <c r="B1271" s="84">
        <v>3</v>
      </c>
      <c r="C1271" s="122">
        <v>0.007599289839055007</v>
      </c>
      <c r="D1271" s="84" t="s">
        <v>4094</v>
      </c>
      <c r="E1271" s="84" t="b">
        <v>0</v>
      </c>
      <c r="F1271" s="84" t="b">
        <v>0</v>
      </c>
      <c r="G1271" s="84" t="b">
        <v>0</v>
      </c>
    </row>
    <row r="1272" spans="1:7" ht="15">
      <c r="A1272" s="84" t="s">
        <v>5215</v>
      </c>
      <c r="B1272" s="84">
        <v>3</v>
      </c>
      <c r="C1272" s="122">
        <v>0.007599289839055007</v>
      </c>
      <c r="D1272" s="84" t="s">
        <v>4094</v>
      </c>
      <c r="E1272" s="84" t="b">
        <v>0</v>
      </c>
      <c r="F1272" s="84" t="b">
        <v>0</v>
      </c>
      <c r="G1272" s="84" t="b">
        <v>0</v>
      </c>
    </row>
    <row r="1273" spans="1:7" ht="15">
      <c r="A1273" s="84" t="s">
        <v>5216</v>
      </c>
      <c r="B1273" s="84">
        <v>3</v>
      </c>
      <c r="C1273" s="122">
        <v>0.007599289839055007</v>
      </c>
      <c r="D1273" s="84" t="s">
        <v>4094</v>
      </c>
      <c r="E1273" s="84" t="b">
        <v>0</v>
      </c>
      <c r="F1273" s="84" t="b">
        <v>0</v>
      </c>
      <c r="G1273" s="84" t="b">
        <v>0</v>
      </c>
    </row>
    <row r="1274" spans="1:7" ht="15">
      <c r="A1274" s="84" t="s">
        <v>5217</v>
      </c>
      <c r="B1274" s="84">
        <v>3</v>
      </c>
      <c r="C1274" s="122">
        <v>0.007599289839055007</v>
      </c>
      <c r="D1274" s="84" t="s">
        <v>4094</v>
      </c>
      <c r="E1274" s="84" t="b">
        <v>0</v>
      </c>
      <c r="F1274" s="84" t="b">
        <v>0</v>
      </c>
      <c r="G1274" s="84" t="b">
        <v>0</v>
      </c>
    </row>
    <row r="1275" spans="1:7" ht="15">
      <c r="A1275" s="84" t="s">
        <v>5347</v>
      </c>
      <c r="B1275" s="84">
        <v>2</v>
      </c>
      <c r="C1275" s="122">
        <v>0.00629331001388114</v>
      </c>
      <c r="D1275" s="84" t="s">
        <v>4094</v>
      </c>
      <c r="E1275" s="84" t="b">
        <v>0</v>
      </c>
      <c r="F1275" s="84" t="b">
        <v>0</v>
      </c>
      <c r="G1275" s="84" t="b">
        <v>0</v>
      </c>
    </row>
    <row r="1276" spans="1:7" ht="15">
      <c r="A1276" s="84" t="s">
        <v>5348</v>
      </c>
      <c r="B1276" s="84">
        <v>2</v>
      </c>
      <c r="C1276" s="122">
        <v>0.00629331001388114</v>
      </c>
      <c r="D1276" s="84" t="s">
        <v>4094</v>
      </c>
      <c r="E1276" s="84" t="b">
        <v>0</v>
      </c>
      <c r="F1276" s="84" t="b">
        <v>0</v>
      </c>
      <c r="G1276" s="84" t="b">
        <v>0</v>
      </c>
    </row>
    <row r="1277" spans="1:7" ht="15">
      <c r="A1277" s="84" t="s">
        <v>5349</v>
      </c>
      <c r="B1277" s="84">
        <v>2</v>
      </c>
      <c r="C1277" s="122">
        <v>0.00629331001388114</v>
      </c>
      <c r="D1277" s="84" t="s">
        <v>4094</v>
      </c>
      <c r="E1277" s="84" t="b">
        <v>0</v>
      </c>
      <c r="F1277" s="84" t="b">
        <v>0</v>
      </c>
      <c r="G1277" s="84" t="b">
        <v>0</v>
      </c>
    </row>
    <row r="1278" spans="1:7" ht="15">
      <c r="A1278" s="84" t="s">
        <v>5350</v>
      </c>
      <c r="B1278" s="84">
        <v>2</v>
      </c>
      <c r="C1278" s="122">
        <v>0.00629331001388114</v>
      </c>
      <c r="D1278" s="84" t="s">
        <v>4094</v>
      </c>
      <c r="E1278" s="84" t="b">
        <v>0</v>
      </c>
      <c r="F1278" s="84" t="b">
        <v>0</v>
      </c>
      <c r="G1278" s="84" t="b">
        <v>0</v>
      </c>
    </row>
    <row r="1279" spans="1:7" ht="15">
      <c r="A1279" s="84" t="s">
        <v>5351</v>
      </c>
      <c r="B1279" s="84">
        <v>2</v>
      </c>
      <c r="C1279" s="122">
        <v>0.00629331001388114</v>
      </c>
      <c r="D1279" s="84" t="s">
        <v>4094</v>
      </c>
      <c r="E1279" s="84" t="b">
        <v>1</v>
      </c>
      <c r="F1279" s="84" t="b">
        <v>0</v>
      </c>
      <c r="G1279" s="84" t="b">
        <v>0</v>
      </c>
    </row>
    <row r="1280" spans="1:7" ht="15">
      <c r="A1280" s="84" t="s">
        <v>5352</v>
      </c>
      <c r="B1280" s="84">
        <v>2</v>
      </c>
      <c r="C1280" s="122">
        <v>0.00629331001388114</v>
      </c>
      <c r="D1280" s="84" t="s">
        <v>4094</v>
      </c>
      <c r="E1280" s="84" t="b">
        <v>0</v>
      </c>
      <c r="F1280" s="84" t="b">
        <v>0</v>
      </c>
      <c r="G1280" s="84" t="b">
        <v>0</v>
      </c>
    </row>
    <row r="1281" spans="1:7" ht="15">
      <c r="A1281" s="84" t="s">
        <v>5353</v>
      </c>
      <c r="B1281" s="84">
        <v>2</v>
      </c>
      <c r="C1281" s="122">
        <v>0.00629331001388114</v>
      </c>
      <c r="D1281" s="84" t="s">
        <v>4094</v>
      </c>
      <c r="E1281" s="84" t="b">
        <v>0</v>
      </c>
      <c r="F1281" s="84" t="b">
        <v>0</v>
      </c>
      <c r="G1281" s="84" t="b">
        <v>0</v>
      </c>
    </row>
    <row r="1282" spans="1:7" ht="15">
      <c r="A1282" s="84" t="s">
        <v>4943</v>
      </c>
      <c r="B1282" s="84">
        <v>2</v>
      </c>
      <c r="C1282" s="122">
        <v>0.00629331001388114</v>
      </c>
      <c r="D1282" s="84" t="s">
        <v>4094</v>
      </c>
      <c r="E1282" s="84" t="b">
        <v>0</v>
      </c>
      <c r="F1282" s="84" t="b">
        <v>0</v>
      </c>
      <c r="G1282" s="84" t="b">
        <v>0</v>
      </c>
    </row>
    <row r="1283" spans="1:7" ht="15">
      <c r="A1283" s="84" t="s">
        <v>5393</v>
      </c>
      <c r="B1283" s="84">
        <v>2</v>
      </c>
      <c r="C1283" s="122">
        <v>0.00629331001388114</v>
      </c>
      <c r="D1283" s="84" t="s">
        <v>4094</v>
      </c>
      <c r="E1283" s="84" t="b">
        <v>0</v>
      </c>
      <c r="F1283" s="84" t="b">
        <v>0</v>
      </c>
      <c r="G1283" s="84" t="b">
        <v>0</v>
      </c>
    </row>
    <row r="1284" spans="1:7" ht="15">
      <c r="A1284" s="84" t="s">
        <v>5394</v>
      </c>
      <c r="B1284" s="84">
        <v>2</v>
      </c>
      <c r="C1284" s="122">
        <v>0.00629331001388114</v>
      </c>
      <c r="D1284" s="84" t="s">
        <v>4094</v>
      </c>
      <c r="E1284" s="84" t="b">
        <v>0</v>
      </c>
      <c r="F1284" s="84" t="b">
        <v>0</v>
      </c>
      <c r="G1284" s="84" t="b">
        <v>0</v>
      </c>
    </row>
    <row r="1285" spans="1:7" ht="15">
      <c r="A1285" s="84" t="s">
        <v>5213</v>
      </c>
      <c r="B1285" s="84">
        <v>2</v>
      </c>
      <c r="C1285" s="122">
        <v>0.00629331001388114</v>
      </c>
      <c r="D1285" s="84" t="s">
        <v>4094</v>
      </c>
      <c r="E1285" s="84" t="b">
        <v>0</v>
      </c>
      <c r="F1285" s="84" t="b">
        <v>0</v>
      </c>
      <c r="G1285" s="84" t="b">
        <v>0</v>
      </c>
    </row>
    <row r="1286" spans="1:7" ht="15">
      <c r="A1286" s="84" t="s">
        <v>5395</v>
      </c>
      <c r="B1286" s="84">
        <v>2</v>
      </c>
      <c r="C1286" s="122">
        <v>0.00629331001388114</v>
      </c>
      <c r="D1286" s="84" t="s">
        <v>4094</v>
      </c>
      <c r="E1286" s="84" t="b">
        <v>0</v>
      </c>
      <c r="F1286" s="84" t="b">
        <v>0</v>
      </c>
      <c r="G1286" s="84" t="b">
        <v>0</v>
      </c>
    </row>
    <row r="1287" spans="1:7" ht="15">
      <c r="A1287" s="84" t="s">
        <v>5396</v>
      </c>
      <c r="B1287" s="84">
        <v>2</v>
      </c>
      <c r="C1287" s="122">
        <v>0.00629331001388114</v>
      </c>
      <c r="D1287" s="84" t="s">
        <v>4094</v>
      </c>
      <c r="E1287" s="84" t="b">
        <v>0</v>
      </c>
      <c r="F1287" s="84" t="b">
        <v>0</v>
      </c>
      <c r="G1287" s="84" t="b">
        <v>0</v>
      </c>
    </row>
    <row r="1288" spans="1:7" ht="15">
      <c r="A1288" s="84" t="s">
        <v>5397</v>
      </c>
      <c r="B1288" s="84">
        <v>2</v>
      </c>
      <c r="C1288" s="122">
        <v>0.00629331001388114</v>
      </c>
      <c r="D1288" s="84" t="s">
        <v>4094</v>
      </c>
      <c r="E1288" s="84" t="b">
        <v>0</v>
      </c>
      <c r="F1288" s="84" t="b">
        <v>0</v>
      </c>
      <c r="G1288" s="84" t="b">
        <v>0</v>
      </c>
    </row>
    <row r="1289" spans="1:7" ht="15">
      <c r="A1289" s="84" t="s">
        <v>5398</v>
      </c>
      <c r="B1289" s="84">
        <v>2</v>
      </c>
      <c r="C1289" s="122">
        <v>0.00629331001388114</v>
      </c>
      <c r="D1289" s="84" t="s">
        <v>4094</v>
      </c>
      <c r="E1289" s="84" t="b">
        <v>0</v>
      </c>
      <c r="F1289" s="84" t="b">
        <v>0</v>
      </c>
      <c r="G1289" s="84" t="b">
        <v>0</v>
      </c>
    </row>
    <row r="1290" spans="1:7" ht="15">
      <c r="A1290" s="84" t="s">
        <v>4340</v>
      </c>
      <c r="B1290" s="84">
        <v>2</v>
      </c>
      <c r="C1290" s="122">
        <v>0.00629331001388114</v>
      </c>
      <c r="D1290" s="84" t="s">
        <v>4094</v>
      </c>
      <c r="E1290" s="84" t="b">
        <v>0</v>
      </c>
      <c r="F1290" s="84" t="b">
        <v>0</v>
      </c>
      <c r="G1290" s="84" t="b">
        <v>0</v>
      </c>
    </row>
    <row r="1291" spans="1:7" ht="15">
      <c r="A1291" s="84" t="s">
        <v>5399</v>
      </c>
      <c r="B1291" s="84">
        <v>2</v>
      </c>
      <c r="C1291" s="122">
        <v>0.00629331001388114</v>
      </c>
      <c r="D1291" s="84" t="s">
        <v>4094</v>
      </c>
      <c r="E1291" s="84" t="b">
        <v>0</v>
      </c>
      <c r="F1291" s="84" t="b">
        <v>1</v>
      </c>
      <c r="G1291" s="84" t="b">
        <v>0</v>
      </c>
    </row>
    <row r="1292" spans="1:7" ht="15">
      <c r="A1292" s="84" t="s">
        <v>5400</v>
      </c>
      <c r="B1292" s="84">
        <v>2</v>
      </c>
      <c r="C1292" s="122">
        <v>0.00629331001388114</v>
      </c>
      <c r="D1292" s="84" t="s">
        <v>4094</v>
      </c>
      <c r="E1292" s="84" t="b">
        <v>0</v>
      </c>
      <c r="F1292" s="84" t="b">
        <v>0</v>
      </c>
      <c r="G1292" s="84" t="b">
        <v>0</v>
      </c>
    </row>
    <row r="1293" spans="1:7" ht="15">
      <c r="A1293" s="84" t="s">
        <v>5428</v>
      </c>
      <c r="B1293" s="84">
        <v>2</v>
      </c>
      <c r="C1293" s="122">
        <v>0.00629331001388114</v>
      </c>
      <c r="D1293" s="84" t="s">
        <v>4094</v>
      </c>
      <c r="E1293" s="84" t="b">
        <v>0</v>
      </c>
      <c r="F1293" s="84" t="b">
        <v>0</v>
      </c>
      <c r="G1293" s="84" t="b">
        <v>0</v>
      </c>
    </row>
    <row r="1294" spans="1:7" ht="15">
      <c r="A1294" s="84" t="s">
        <v>5429</v>
      </c>
      <c r="B1294" s="84">
        <v>2</v>
      </c>
      <c r="C1294" s="122">
        <v>0.00629331001388114</v>
      </c>
      <c r="D1294" s="84" t="s">
        <v>4094</v>
      </c>
      <c r="E1294" s="84" t="b">
        <v>0</v>
      </c>
      <c r="F1294" s="84" t="b">
        <v>0</v>
      </c>
      <c r="G1294" s="84" t="b">
        <v>0</v>
      </c>
    </row>
    <row r="1295" spans="1:7" ht="15">
      <c r="A1295" s="84" t="s">
        <v>5014</v>
      </c>
      <c r="B1295" s="84">
        <v>2</v>
      </c>
      <c r="C1295" s="122">
        <v>0.00629331001388114</v>
      </c>
      <c r="D1295" s="84" t="s">
        <v>4094</v>
      </c>
      <c r="E1295" s="84" t="b">
        <v>1</v>
      </c>
      <c r="F1295" s="84" t="b">
        <v>0</v>
      </c>
      <c r="G1295" s="84" t="b">
        <v>0</v>
      </c>
    </row>
    <row r="1296" spans="1:7" ht="15">
      <c r="A1296" s="84" t="s">
        <v>5430</v>
      </c>
      <c r="B1296" s="84">
        <v>2</v>
      </c>
      <c r="C1296" s="122">
        <v>0.00629331001388114</v>
      </c>
      <c r="D1296" s="84" t="s">
        <v>4094</v>
      </c>
      <c r="E1296" s="84" t="b">
        <v>0</v>
      </c>
      <c r="F1296" s="84" t="b">
        <v>0</v>
      </c>
      <c r="G1296" s="84" t="b">
        <v>0</v>
      </c>
    </row>
    <row r="1297" spans="1:7" ht="15">
      <c r="A1297" s="84" t="s">
        <v>5431</v>
      </c>
      <c r="B1297" s="84">
        <v>2</v>
      </c>
      <c r="C1297" s="122">
        <v>0.00629331001388114</v>
      </c>
      <c r="D1297" s="84" t="s">
        <v>4094</v>
      </c>
      <c r="E1297" s="84" t="b">
        <v>0</v>
      </c>
      <c r="F1297" s="84" t="b">
        <v>0</v>
      </c>
      <c r="G1297" s="84" t="b">
        <v>0</v>
      </c>
    </row>
    <row r="1298" spans="1:7" ht="15">
      <c r="A1298" s="84" t="s">
        <v>4956</v>
      </c>
      <c r="B1298" s="84">
        <v>2</v>
      </c>
      <c r="C1298" s="122">
        <v>0.00629331001388114</v>
      </c>
      <c r="D1298" s="84" t="s">
        <v>4094</v>
      </c>
      <c r="E1298" s="84" t="b">
        <v>0</v>
      </c>
      <c r="F1298" s="84" t="b">
        <v>0</v>
      </c>
      <c r="G1298" s="84" t="b">
        <v>0</v>
      </c>
    </row>
    <row r="1299" spans="1:7" ht="15">
      <c r="A1299" s="84" t="s">
        <v>5432</v>
      </c>
      <c r="B1299" s="84">
        <v>2</v>
      </c>
      <c r="C1299" s="122">
        <v>0.00629331001388114</v>
      </c>
      <c r="D1299" s="84" t="s">
        <v>4094</v>
      </c>
      <c r="E1299" s="84" t="b">
        <v>1</v>
      </c>
      <c r="F1299" s="84" t="b">
        <v>0</v>
      </c>
      <c r="G1299" s="84" t="b">
        <v>0</v>
      </c>
    </row>
    <row r="1300" spans="1:7" ht="15">
      <c r="A1300" s="84" t="s">
        <v>5433</v>
      </c>
      <c r="B1300" s="84">
        <v>2</v>
      </c>
      <c r="C1300" s="122">
        <v>0.00629331001388114</v>
      </c>
      <c r="D1300" s="84" t="s">
        <v>4094</v>
      </c>
      <c r="E1300" s="84" t="b">
        <v>1</v>
      </c>
      <c r="F1300" s="84" t="b">
        <v>0</v>
      </c>
      <c r="G1300" s="84" t="b">
        <v>0</v>
      </c>
    </row>
    <row r="1301" spans="1:7" ht="15">
      <c r="A1301" s="84" t="s">
        <v>5403</v>
      </c>
      <c r="B1301" s="84">
        <v>2</v>
      </c>
      <c r="C1301" s="122">
        <v>0.00629331001388114</v>
      </c>
      <c r="D1301" s="84" t="s">
        <v>4094</v>
      </c>
      <c r="E1301" s="84" t="b">
        <v>0</v>
      </c>
      <c r="F1301" s="84" t="b">
        <v>0</v>
      </c>
      <c r="G1301" s="84" t="b">
        <v>0</v>
      </c>
    </row>
    <row r="1302" spans="1:7" ht="15">
      <c r="A1302" s="84" t="s">
        <v>5401</v>
      </c>
      <c r="B1302" s="84">
        <v>2</v>
      </c>
      <c r="C1302" s="122">
        <v>0.00629331001388114</v>
      </c>
      <c r="D1302" s="84" t="s">
        <v>4094</v>
      </c>
      <c r="E1302" s="84" t="b">
        <v>0</v>
      </c>
      <c r="F1302" s="84" t="b">
        <v>0</v>
      </c>
      <c r="G1302" s="84" t="b">
        <v>0</v>
      </c>
    </row>
    <row r="1303" spans="1:7" ht="15">
      <c r="A1303" s="84" t="s">
        <v>4245</v>
      </c>
      <c r="B1303" s="84">
        <v>2</v>
      </c>
      <c r="C1303" s="122">
        <v>0.00629331001388114</v>
      </c>
      <c r="D1303" s="84" t="s">
        <v>4094</v>
      </c>
      <c r="E1303" s="84" t="b">
        <v>0</v>
      </c>
      <c r="F1303" s="84" t="b">
        <v>0</v>
      </c>
      <c r="G1303" s="84" t="b">
        <v>0</v>
      </c>
    </row>
    <row r="1304" spans="1:7" ht="15">
      <c r="A1304" s="84" t="s">
        <v>5361</v>
      </c>
      <c r="B1304" s="84">
        <v>2</v>
      </c>
      <c r="C1304" s="122">
        <v>0.00629331001388114</v>
      </c>
      <c r="D1304" s="84" t="s">
        <v>4094</v>
      </c>
      <c r="E1304" s="84" t="b">
        <v>0</v>
      </c>
      <c r="F1304" s="84" t="b">
        <v>0</v>
      </c>
      <c r="G1304" s="84" t="b">
        <v>0</v>
      </c>
    </row>
    <row r="1305" spans="1:7" ht="15">
      <c r="A1305" s="84" t="s">
        <v>5404</v>
      </c>
      <c r="B1305" s="84">
        <v>2</v>
      </c>
      <c r="C1305" s="122">
        <v>0.008391080018508187</v>
      </c>
      <c r="D1305" s="84" t="s">
        <v>4094</v>
      </c>
      <c r="E1305" s="84" t="b">
        <v>0</v>
      </c>
      <c r="F1305" s="84" t="b">
        <v>0</v>
      </c>
      <c r="G1305" s="84" t="b">
        <v>0</v>
      </c>
    </row>
    <row r="1306" spans="1:7" ht="15">
      <c r="A1306" s="84" t="s">
        <v>5565</v>
      </c>
      <c r="B1306" s="84">
        <v>2</v>
      </c>
      <c r="C1306" s="122">
        <v>0.00629331001388114</v>
      </c>
      <c r="D1306" s="84" t="s">
        <v>4094</v>
      </c>
      <c r="E1306" s="84" t="b">
        <v>0</v>
      </c>
      <c r="F1306" s="84" t="b">
        <v>0</v>
      </c>
      <c r="G1306" s="84" t="b">
        <v>0</v>
      </c>
    </row>
    <row r="1307" spans="1:7" ht="15">
      <c r="A1307" s="84" t="s">
        <v>498</v>
      </c>
      <c r="B1307" s="84">
        <v>48</v>
      </c>
      <c r="C1307" s="122">
        <v>0.007696931277348909</v>
      </c>
      <c r="D1307" s="84" t="s">
        <v>4095</v>
      </c>
      <c r="E1307" s="84" t="b">
        <v>0</v>
      </c>
      <c r="F1307" s="84" t="b">
        <v>0</v>
      </c>
      <c r="G1307" s="84" t="b">
        <v>0</v>
      </c>
    </row>
    <row r="1308" spans="1:7" ht="15">
      <c r="A1308" s="84" t="s">
        <v>4287</v>
      </c>
      <c r="B1308" s="84">
        <v>24</v>
      </c>
      <c r="C1308" s="122">
        <v>0.0059572097339905825</v>
      </c>
      <c r="D1308" s="84" t="s">
        <v>4095</v>
      </c>
      <c r="E1308" s="84" t="b">
        <v>0</v>
      </c>
      <c r="F1308" s="84" t="b">
        <v>0</v>
      </c>
      <c r="G1308" s="84" t="b">
        <v>0</v>
      </c>
    </row>
    <row r="1309" spans="1:7" ht="15">
      <c r="A1309" s="84" t="s">
        <v>4337</v>
      </c>
      <c r="B1309" s="84">
        <v>21</v>
      </c>
      <c r="C1309" s="122">
        <v>0.014079862755005336</v>
      </c>
      <c r="D1309" s="84" t="s">
        <v>4095</v>
      </c>
      <c r="E1309" s="84" t="b">
        <v>0</v>
      </c>
      <c r="F1309" s="84" t="b">
        <v>0</v>
      </c>
      <c r="G1309" s="84" t="b">
        <v>0</v>
      </c>
    </row>
    <row r="1310" spans="1:7" ht="15">
      <c r="A1310" s="84" t="s">
        <v>833</v>
      </c>
      <c r="B1310" s="84">
        <v>18</v>
      </c>
      <c r="C1310" s="122">
        <v>0</v>
      </c>
      <c r="D1310" s="84" t="s">
        <v>4095</v>
      </c>
      <c r="E1310" s="84" t="b">
        <v>0</v>
      </c>
      <c r="F1310" s="84" t="b">
        <v>0</v>
      </c>
      <c r="G1310" s="84" t="b">
        <v>0</v>
      </c>
    </row>
    <row r="1311" spans="1:7" ht="15">
      <c r="A1311" s="84" t="s">
        <v>4200</v>
      </c>
      <c r="B1311" s="84">
        <v>18</v>
      </c>
      <c r="C1311" s="122">
        <v>0.002886349229005841</v>
      </c>
      <c r="D1311" s="84" t="s">
        <v>4095</v>
      </c>
      <c r="E1311" s="84" t="b">
        <v>0</v>
      </c>
      <c r="F1311" s="84" t="b">
        <v>0</v>
      </c>
      <c r="G1311" s="84" t="b">
        <v>0</v>
      </c>
    </row>
    <row r="1312" spans="1:7" ht="15">
      <c r="A1312" s="84" t="s">
        <v>4309</v>
      </c>
      <c r="B1312" s="84">
        <v>17</v>
      </c>
      <c r="C1312" s="122">
        <v>0.0013228869069766348</v>
      </c>
      <c r="D1312" s="84" t="s">
        <v>4095</v>
      </c>
      <c r="E1312" s="84" t="b">
        <v>0</v>
      </c>
      <c r="F1312" s="84" t="b">
        <v>0</v>
      </c>
      <c r="G1312" s="84" t="b">
        <v>0</v>
      </c>
    </row>
    <row r="1313" spans="1:7" ht="15">
      <c r="A1313" s="84" t="s">
        <v>4339</v>
      </c>
      <c r="B1313" s="84">
        <v>15</v>
      </c>
      <c r="C1313" s="122">
        <v>0.003723256083744114</v>
      </c>
      <c r="D1313" s="84" t="s">
        <v>4095</v>
      </c>
      <c r="E1313" s="84" t="b">
        <v>0</v>
      </c>
      <c r="F1313" s="84" t="b">
        <v>0</v>
      </c>
      <c r="G1313" s="84" t="b">
        <v>0</v>
      </c>
    </row>
    <row r="1314" spans="1:7" ht="15">
      <c r="A1314" s="84" t="s">
        <v>4201</v>
      </c>
      <c r="B1314" s="84">
        <v>15</v>
      </c>
      <c r="C1314" s="122">
        <v>0.003723256083744114</v>
      </c>
      <c r="D1314" s="84" t="s">
        <v>4095</v>
      </c>
      <c r="E1314" s="84" t="b">
        <v>0</v>
      </c>
      <c r="F1314" s="84" t="b">
        <v>0</v>
      </c>
      <c r="G1314" s="84" t="b">
        <v>0</v>
      </c>
    </row>
    <row r="1315" spans="1:7" ht="15">
      <c r="A1315" s="84" t="s">
        <v>4340</v>
      </c>
      <c r="B1315" s="84">
        <v>15</v>
      </c>
      <c r="C1315" s="122">
        <v>0.003723256083744114</v>
      </c>
      <c r="D1315" s="84" t="s">
        <v>4095</v>
      </c>
      <c r="E1315" s="84" t="b">
        <v>0</v>
      </c>
      <c r="F1315" s="84" t="b">
        <v>0</v>
      </c>
      <c r="G1315" s="84" t="b">
        <v>0</v>
      </c>
    </row>
    <row r="1316" spans="1:7" ht="15">
      <c r="A1316" s="84" t="s">
        <v>4341</v>
      </c>
      <c r="B1316" s="84">
        <v>15</v>
      </c>
      <c r="C1316" s="122">
        <v>0.003723256083744114</v>
      </c>
      <c r="D1316" s="84" t="s">
        <v>4095</v>
      </c>
      <c r="E1316" s="84" t="b">
        <v>0</v>
      </c>
      <c r="F1316" s="84" t="b">
        <v>0</v>
      </c>
      <c r="G1316" s="84" t="b">
        <v>0</v>
      </c>
    </row>
    <row r="1317" spans="1:7" ht="15">
      <c r="A1317" s="84" t="s">
        <v>4953</v>
      </c>
      <c r="B1317" s="84">
        <v>11</v>
      </c>
      <c r="C1317" s="122">
        <v>0.007375166205002795</v>
      </c>
      <c r="D1317" s="84" t="s">
        <v>4095</v>
      </c>
      <c r="E1317" s="84" t="b">
        <v>0</v>
      </c>
      <c r="F1317" s="84" t="b">
        <v>0</v>
      </c>
      <c r="G1317" s="84" t="b">
        <v>0</v>
      </c>
    </row>
    <row r="1318" spans="1:7" ht="15">
      <c r="A1318" s="84" t="s">
        <v>4967</v>
      </c>
      <c r="B1318" s="84">
        <v>10</v>
      </c>
      <c r="C1318" s="122">
        <v>0.008002272887250974</v>
      </c>
      <c r="D1318" s="84" t="s">
        <v>4095</v>
      </c>
      <c r="E1318" s="84" t="b">
        <v>0</v>
      </c>
      <c r="F1318" s="84" t="b">
        <v>0</v>
      </c>
      <c r="G1318" s="84" t="b">
        <v>0</v>
      </c>
    </row>
    <row r="1319" spans="1:7" ht="15">
      <c r="A1319" s="84" t="s">
        <v>4968</v>
      </c>
      <c r="B1319" s="84">
        <v>10</v>
      </c>
      <c r="C1319" s="122">
        <v>0.008002272887250974</v>
      </c>
      <c r="D1319" s="84" t="s">
        <v>4095</v>
      </c>
      <c r="E1319" s="84" t="b">
        <v>0</v>
      </c>
      <c r="F1319" s="84" t="b">
        <v>0</v>
      </c>
      <c r="G1319" s="84" t="b">
        <v>0</v>
      </c>
    </row>
    <row r="1320" spans="1:7" ht="15">
      <c r="A1320" s="84" t="s">
        <v>4969</v>
      </c>
      <c r="B1320" s="84">
        <v>10</v>
      </c>
      <c r="C1320" s="122">
        <v>0.008002272887250974</v>
      </c>
      <c r="D1320" s="84" t="s">
        <v>4095</v>
      </c>
      <c r="E1320" s="84" t="b">
        <v>0</v>
      </c>
      <c r="F1320" s="84" t="b">
        <v>0</v>
      </c>
      <c r="G1320" s="84" t="b">
        <v>0</v>
      </c>
    </row>
    <row r="1321" spans="1:7" ht="15">
      <c r="A1321" s="84" t="s">
        <v>454</v>
      </c>
      <c r="B1321" s="84">
        <v>7</v>
      </c>
      <c r="C1321" s="122">
        <v>0.009000693591295753</v>
      </c>
      <c r="D1321" s="84" t="s">
        <v>4095</v>
      </c>
      <c r="E1321" s="84" t="b">
        <v>0</v>
      </c>
      <c r="F1321" s="84" t="b">
        <v>0</v>
      </c>
      <c r="G1321" s="84" t="b">
        <v>0</v>
      </c>
    </row>
    <row r="1322" spans="1:7" ht="15">
      <c r="A1322" s="84" t="s">
        <v>506</v>
      </c>
      <c r="B1322" s="84">
        <v>7</v>
      </c>
      <c r="C1322" s="122">
        <v>0.009000693591295753</v>
      </c>
      <c r="D1322" s="84" t="s">
        <v>4095</v>
      </c>
      <c r="E1322" s="84" t="b">
        <v>0</v>
      </c>
      <c r="F1322" s="84" t="b">
        <v>0</v>
      </c>
      <c r="G1322" s="84" t="b">
        <v>0</v>
      </c>
    </row>
    <row r="1323" spans="1:7" ht="15">
      <c r="A1323" s="84" t="s">
        <v>4252</v>
      </c>
      <c r="B1323" s="84">
        <v>5</v>
      </c>
      <c r="C1323" s="122">
        <v>0.008719474933656539</v>
      </c>
      <c r="D1323" s="84" t="s">
        <v>4095</v>
      </c>
      <c r="E1323" s="84" t="b">
        <v>0</v>
      </c>
      <c r="F1323" s="84" t="b">
        <v>0</v>
      </c>
      <c r="G1323" s="84" t="b">
        <v>0</v>
      </c>
    </row>
    <row r="1324" spans="1:7" ht="15">
      <c r="A1324" s="84" t="s">
        <v>451</v>
      </c>
      <c r="B1324" s="84">
        <v>4</v>
      </c>
      <c r="C1324" s="122">
        <v>0.00819075252382876</v>
      </c>
      <c r="D1324" s="84" t="s">
        <v>4095</v>
      </c>
      <c r="E1324" s="84" t="b">
        <v>0</v>
      </c>
      <c r="F1324" s="84" t="b">
        <v>0</v>
      </c>
      <c r="G1324" s="84" t="b">
        <v>0</v>
      </c>
    </row>
    <row r="1325" spans="1:7" ht="15">
      <c r="A1325" s="84" t="s">
        <v>5226</v>
      </c>
      <c r="B1325" s="84">
        <v>3</v>
      </c>
      <c r="C1325" s="122">
        <v>0.007318036837463734</v>
      </c>
      <c r="D1325" s="84" t="s">
        <v>4095</v>
      </c>
      <c r="E1325" s="84" t="b">
        <v>0</v>
      </c>
      <c r="F1325" s="84" t="b">
        <v>0</v>
      </c>
      <c r="G1325" s="84" t="b">
        <v>0</v>
      </c>
    </row>
    <row r="1326" spans="1:7" ht="15">
      <c r="A1326" s="84" t="s">
        <v>5227</v>
      </c>
      <c r="B1326" s="84">
        <v>3</v>
      </c>
      <c r="C1326" s="122">
        <v>0.007318036837463734</v>
      </c>
      <c r="D1326" s="84" t="s">
        <v>4095</v>
      </c>
      <c r="E1326" s="84" t="b">
        <v>1</v>
      </c>
      <c r="F1326" s="84" t="b">
        <v>0</v>
      </c>
      <c r="G1326" s="84" t="b">
        <v>0</v>
      </c>
    </row>
    <row r="1327" spans="1:7" ht="15">
      <c r="A1327" s="84" t="s">
        <v>5228</v>
      </c>
      <c r="B1327" s="84">
        <v>3</v>
      </c>
      <c r="C1327" s="122">
        <v>0.007318036837463734</v>
      </c>
      <c r="D1327" s="84" t="s">
        <v>4095</v>
      </c>
      <c r="E1327" s="84" t="b">
        <v>0</v>
      </c>
      <c r="F1327" s="84" t="b">
        <v>0</v>
      </c>
      <c r="G1327" s="84" t="b">
        <v>0</v>
      </c>
    </row>
    <row r="1328" spans="1:7" ht="15">
      <c r="A1328" s="84" t="s">
        <v>487</v>
      </c>
      <c r="B1328" s="84">
        <v>2</v>
      </c>
      <c r="C1328" s="122">
        <v>0.0059827116579268015</v>
      </c>
      <c r="D1328" s="84" t="s">
        <v>4095</v>
      </c>
      <c r="E1328" s="84" t="b">
        <v>0</v>
      </c>
      <c r="F1328" s="84" t="b">
        <v>0</v>
      </c>
      <c r="G1328" s="84" t="b">
        <v>0</v>
      </c>
    </row>
    <row r="1329" spans="1:7" ht="15">
      <c r="A1329" s="84" t="s">
        <v>5042</v>
      </c>
      <c r="B1329" s="84">
        <v>2</v>
      </c>
      <c r="C1329" s="122">
        <v>0.0059827116579268015</v>
      </c>
      <c r="D1329" s="84" t="s">
        <v>4095</v>
      </c>
      <c r="E1329" s="84" t="b">
        <v>0</v>
      </c>
      <c r="F1329" s="84" t="b">
        <v>0</v>
      </c>
      <c r="G1329" s="84" t="b">
        <v>0</v>
      </c>
    </row>
    <row r="1330" spans="1:7" ht="15">
      <c r="A1330" s="84" t="s">
        <v>4326</v>
      </c>
      <c r="B1330" s="84">
        <v>2</v>
      </c>
      <c r="C1330" s="122">
        <v>0.0059827116579268015</v>
      </c>
      <c r="D1330" s="84" t="s">
        <v>4095</v>
      </c>
      <c r="E1330" s="84" t="b">
        <v>1</v>
      </c>
      <c r="F1330" s="84" t="b">
        <v>0</v>
      </c>
      <c r="G1330" s="84" t="b">
        <v>0</v>
      </c>
    </row>
    <row r="1331" spans="1:7" ht="15">
      <c r="A1331" s="84" t="s">
        <v>4227</v>
      </c>
      <c r="B1331" s="84">
        <v>2</v>
      </c>
      <c r="C1331" s="122">
        <v>0.0059827116579268015</v>
      </c>
      <c r="D1331" s="84" t="s">
        <v>4095</v>
      </c>
      <c r="E1331" s="84" t="b">
        <v>0</v>
      </c>
      <c r="F1331" s="84" t="b">
        <v>0</v>
      </c>
      <c r="G1331" s="84" t="b">
        <v>0</v>
      </c>
    </row>
    <row r="1332" spans="1:7" ht="15">
      <c r="A1332" s="84" t="s">
        <v>5043</v>
      </c>
      <c r="B1332" s="84">
        <v>2</v>
      </c>
      <c r="C1332" s="122">
        <v>0.0059827116579268015</v>
      </c>
      <c r="D1332" s="84" t="s">
        <v>4095</v>
      </c>
      <c r="E1332" s="84" t="b">
        <v>0</v>
      </c>
      <c r="F1332" s="84" t="b">
        <v>0</v>
      </c>
      <c r="G1332" s="84" t="b">
        <v>0</v>
      </c>
    </row>
    <row r="1333" spans="1:7" ht="15">
      <c r="A1333" s="84" t="s">
        <v>4308</v>
      </c>
      <c r="B1333" s="84">
        <v>2</v>
      </c>
      <c r="C1333" s="122">
        <v>0.0059827116579268015</v>
      </c>
      <c r="D1333" s="84" t="s">
        <v>4095</v>
      </c>
      <c r="E1333" s="84" t="b">
        <v>0</v>
      </c>
      <c r="F1333" s="84" t="b">
        <v>0</v>
      </c>
      <c r="G1333" s="84" t="b">
        <v>0</v>
      </c>
    </row>
    <row r="1334" spans="1:7" ht="15">
      <c r="A1334" s="84" t="s">
        <v>4310</v>
      </c>
      <c r="B1334" s="84">
        <v>2</v>
      </c>
      <c r="C1334" s="122">
        <v>0.0059827116579268015</v>
      </c>
      <c r="D1334" s="84" t="s">
        <v>4095</v>
      </c>
      <c r="E1334" s="84" t="b">
        <v>0</v>
      </c>
      <c r="F1334" s="84" t="b">
        <v>0</v>
      </c>
      <c r="G1334" s="84" t="b">
        <v>0</v>
      </c>
    </row>
    <row r="1335" spans="1:7" ht="15">
      <c r="A1335" s="84" t="s">
        <v>4313</v>
      </c>
      <c r="B1335" s="84">
        <v>2</v>
      </c>
      <c r="C1335" s="122">
        <v>0.0059827116579268015</v>
      </c>
      <c r="D1335" s="84" t="s">
        <v>4095</v>
      </c>
      <c r="E1335" s="84" t="b">
        <v>0</v>
      </c>
      <c r="F1335" s="84" t="b">
        <v>0</v>
      </c>
      <c r="G1335" s="84" t="b">
        <v>0</v>
      </c>
    </row>
    <row r="1336" spans="1:7" ht="15">
      <c r="A1336" s="84" t="s">
        <v>4307</v>
      </c>
      <c r="B1336" s="84">
        <v>2</v>
      </c>
      <c r="C1336" s="122">
        <v>0.0059827116579268015</v>
      </c>
      <c r="D1336" s="84" t="s">
        <v>4095</v>
      </c>
      <c r="E1336" s="84" t="b">
        <v>0</v>
      </c>
      <c r="F1336" s="84" t="b">
        <v>0</v>
      </c>
      <c r="G1336" s="84" t="b">
        <v>0</v>
      </c>
    </row>
    <row r="1337" spans="1:7" ht="15">
      <c r="A1337" s="84" t="s">
        <v>4311</v>
      </c>
      <c r="B1337" s="84">
        <v>2</v>
      </c>
      <c r="C1337" s="122">
        <v>0.0059827116579268015</v>
      </c>
      <c r="D1337" s="84" t="s">
        <v>4095</v>
      </c>
      <c r="E1337" s="84" t="b">
        <v>1</v>
      </c>
      <c r="F1337" s="84" t="b">
        <v>0</v>
      </c>
      <c r="G1337" s="84" t="b">
        <v>0</v>
      </c>
    </row>
    <row r="1338" spans="1:7" ht="15">
      <c r="A1338" s="84" t="s">
        <v>4312</v>
      </c>
      <c r="B1338" s="84">
        <v>2</v>
      </c>
      <c r="C1338" s="122">
        <v>0.0059827116579268015</v>
      </c>
      <c r="D1338" s="84" t="s">
        <v>4095</v>
      </c>
      <c r="E1338" s="84" t="b">
        <v>0</v>
      </c>
      <c r="F1338" s="84" t="b">
        <v>0</v>
      </c>
      <c r="G1338" s="84" t="b">
        <v>0</v>
      </c>
    </row>
    <row r="1339" spans="1:7" ht="15">
      <c r="A1339" s="84" t="s">
        <v>5084</v>
      </c>
      <c r="B1339" s="84">
        <v>2</v>
      </c>
      <c r="C1339" s="122">
        <v>0.0059827116579268015</v>
      </c>
      <c r="D1339" s="84" t="s">
        <v>4095</v>
      </c>
      <c r="E1339" s="84" t="b">
        <v>0</v>
      </c>
      <c r="F1339" s="84" t="b">
        <v>0</v>
      </c>
      <c r="G1339" s="84" t="b">
        <v>0</v>
      </c>
    </row>
    <row r="1340" spans="1:7" ht="15">
      <c r="A1340" s="84" t="s">
        <v>4253</v>
      </c>
      <c r="B1340" s="84">
        <v>2</v>
      </c>
      <c r="C1340" s="122">
        <v>0.0059827116579268015</v>
      </c>
      <c r="D1340" s="84" t="s">
        <v>4095</v>
      </c>
      <c r="E1340" s="84" t="b">
        <v>0</v>
      </c>
      <c r="F1340" s="84" t="b">
        <v>0</v>
      </c>
      <c r="G1340" s="84" t="b">
        <v>0</v>
      </c>
    </row>
    <row r="1341" spans="1:7" ht="15">
      <c r="A1341" s="84" t="s">
        <v>4254</v>
      </c>
      <c r="B1341" s="84">
        <v>2</v>
      </c>
      <c r="C1341" s="122">
        <v>0.0059827116579268015</v>
      </c>
      <c r="D1341" s="84" t="s">
        <v>4095</v>
      </c>
      <c r="E1341" s="84" t="b">
        <v>0</v>
      </c>
      <c r="F1341" s="84" t="b">
        <v>0</v>
      </c>
      <c r="G1341" s="84" t="b">
        <v>0</v>
      </c>
    </row>
    <row r="1342" spans="1:7" ht="15">
      <c r="A1342" s="84" t="s">
        <v>4255</v>
      </c>
      <c r="B1342" s="84">
        <v>2</v>
      </c>
      <c r="C1342" s="122">
        <v>0.0059827116579268015</v>
      </c>
      <c r="D1342" s="84" t="s">
        <v>4095</v>
      </c>
      <c r="E1342" s="84" t="b">
        <v>0</v>
      </c>
      <c r="F1342" s="84" t="b">
        <v>0</v>
      </c>
      <c r="G1342" s="84" t="b">
        <v>0</v>
      </c>
    </row>
    <row r="1343" spans="1:7" ht="15">
      <c r="A1343" s="84" t="s">
        <v>833</v>
      </c>
      <c r="B1343" s="84">
        <v>8</v>
      </c>
      <c r="C1343" s="122">
        <v>0</v>
      </c>
      <c r="D1343" s="84" t="s">
        <v>4096</v>
      </c>
      <c r="E1343" s="84" t="b">
        <v>0</v>
      </c>
      <c r="F1343" s="84" t="b">
        <v>0</v>
      </c>
      <c r="G1343" s="84" t="b">
        <v>0</v>
      </c>
    </row>
    <row r="1344" spans="1:7" ht="15">
      <c r="A1344" s="84" t="s">
        <v>498</v>
      </c>
      <c r="B1344" s="84">
        <v>5</v>
      </c>
      <c r="C1344" s="122">
        <v>0.016012233811913894</v>
      </c>
      <c r="D1344" s="84" t="s">
        <v>4096</v>
      </c>
      <c r="E1344" s="84" t="b">
        <v>0</v>
      </c>
      <c r="F1344" s="84" t="b">
        <v>0</v>
      </c>
      <c r="G1344" s="84" t="b">
        <v>0</v>
      </c>
    </row>
    <row r="1345" spans="1:7" ht="15">
      <c r="A1345" s="84" t="s">
        <v>4343</v>
      </c>
      <c r="B1345" s="84">
        <v>4</v>
      </c>
      <c r="C1345" s="122">
        <v>0.012809787049531115</v>
      </c>
      <c r="D1345" s="84" t="s">
        <v>4096</v>
      </c>
      <c r="E1345" s="84" t="b">
        <v>0</v>
      </c>
      <c r="F1345" s="84" t="b">
        <v>0</v>
      </c>
      <c r="G1345" s="84" t="b">
        <v>0</v>
      </c>
    </row>
    <row r="1346" spans="1:7" ht="15">
      <c r="A1346" s="84" t="s">
        <v>4200</v>
      </c>
      <c r="B1346" s="84">
        <v>4</v>
      </c>
      <c r="C1346" s="122">
        <v>0.012809787049531115</v>
      </c>
      <c r="D1346" s="84" t="s">
        <v>4096</v>
      </c>
      <c r="E1346" s="84" t="b">
        <v>0</v>
      </c>
      <c r="F1346" s="84" t="b">
        <v>0</v>
      </c>
      <c r="G1346" s="84" t="b">
        <v>0</v>
      </c>
    </row>
    <row r="1347" spans="1:7" ht="15">
      <c r="A1347" s="84" t="s">
        <v>4344</v>
      </c>
      <c r="B1347" s="84">
        <v>4</v>
      </c>
      <c r="C1347" s="122">
        <v>0.012809787049531115</v>
      </c>
      <c r="D1347" s="84" t="s">
        <v>4096</v>
      </c>
      <c r="E1347" s="84" t="b">
        <v>0</v>
      </c>
      <c r="F1347" s="84" t="b">
        <v>0</v>
      </c>
      <c r="G1347" s="84" t="b">
        <v>0</v>
      </c>
    </row>
    <row r="1348" spans="1:7" ht="15">
      <c r="A1348" s="84" t="s">
        <v>4257</v>
      </c>
      <c r="B1348" s="84">
        <v>4</v>
      </c>
      <c r="C1348" s="122">
        <v>0.012809787049531115</v>
      </c>
      <c r="D1348" s="84" t="s">
        <v>4096</v>
      </c>
      <c r="E1348" s="84" t="b">
        <v>0</v>
      </c>
      <c r="F1348" s="84" t="b">
        <v>0</v>
      </c>
      <c r="G1348" s="84" t="b">
        <v>0</v>
      </c>
    </row>
    <row r="1349" spans="1:7" ht="15">
      <c r="A1349" s="84" t="s">
        <v>4345</v>
      </c>
      <c r="B1349" s="84">
        <v>4</v>
      </c>
      <c r="C1349" s="122">
        <v>0.012809787049531115</v>
      </c>
      <c r="D1349" s="84" t="s">
        <v>4096</v>
      </c>
      <c r="E1349" s="84" t="b">
        <v>0</v>
      </c>
      <c r="F1349" s="84" t="b">
        <v>0</v>
      </c>
      <c r="G1349" s="84" t="b">
        <v>0</v>
      </c>
    </row>
    <row r="1350" spans="1:7" ht="15">
      <c r="A1350" s="84" t="s">
        <v>4346</v>
      </c>
      <c r="B1350" s="84">
        <v>4</v>
      </c>
      <c r="C1350" s="122">
        <v>0.012809787049531115</v>
      </c>
      <c r="D1350" s="84" t="s">
        <v>4096</v>
      </c>
      <c r="E1350" s="84" t="b">
        <v>0</v>
      </c>
      <c r="F1350" s="84" t="b">
        <v>0</v>
      </c>
      <c r="G1350" s="84" t="b">
        <v>0</v>
      </c>
    </row>
    <row r="1351" spans="1:7" ht="15">
      <c r="A1351" s="84" t="s">
        <v>4347</v>
      </c>
      <c r="B1351" s="84">
        <v>4</v>
      </c>
      <c r="C1351" s="122">
        <v>0.012809787049531115</v>
      </c>
      <c r="D1351" s="84" t="s">
        <v>4096</v>
      </c>
      <c r="E1351" s="84" t="b">
        <v>0</v>
      </c>
      <c r="F1351" s="84" t="b">
        <v>0</v>
      </c>
      <c r="G1351" s="84" t="b">
        <v>0</v>
      </c>
    </row>
    <row r="1352" spans="1:7" ht="15">
      <c r="A1352" s="84" t="s">
        <v>4348</v>
      </c>
      <c r="B1352" s="84">
        <v>4</v>
      </c>
      <c r="C1352" s="122">
        <v>0.012809787049531115</v>
      </c>
      <c r="D1352" s="84" t="s">
        <v>4096</v>
      </c>
      <c r="E1352" s="84" t="b">
        <v>1</v>
      </c>
      <c r="F1352" s="84" t="b">
        <v>0</v>
      </c>
      <c r="G1352" s="84" t="b">
        <v>0</v>
      </c>
    </row>
    <row r="1353" spans="1:7" ht="15">
      <c r="A1353" s="84" t="s">
        <v>4972</v>
      </c>
      <c r="B1353" s="84">
        <v>4</v>
      </c>
      <c r="C1353" s="122">
        <v>0.012809787049531115</v>
      </c>
      <c r="D1353" s="84" t="s">
        <v>4096</v>
      </c>
      <c r="E1353" s="84" t="b">
        <v>0</v>
      </c>
      <c r="F1353" s="84" t="b">
        <v>0</v>
      </c>
      <c r="G1353" s="84" t="b">
        <v>0</v>
      </c>
    </row>
    <row r="1354" spans="1:7" ht="15">
      <c r="A1354" s="84" t="s">
        <v>4230</v>
      </c>
      <c r="B1354" s="84">
        <v>4</v>
      </c>
      <c r="C1354" s="122">
        <v>0.012809787049531115</v>
      </c>
      <c r="D1354" s="84" t="s">
        <v>4096</v>
      </c>
      <c r="E1354" s="84" t="b">
        <v>0</v>
      </c>
      <c r="F1354" s="84" t="b">
        <v>0</v>
      </c>
      <c r="G1354" s="84" t="b">
        <v>0</v>
      </c>
    </row>
    <row r="1355" spans="1:7" ht="15">
      <c r="A1355" s="84" t="s">
        <v>381</v>
      </c>
      <c r="B1355" s="84">
        <v>3</v>
      </c>
      <c r="C1355" s="122">
        <v>0.013594746774647268</v>
      </c>
      <c r="D1355" s="84" t="s">
        <v>4096</v>
      </c>
      <c r="E1355" s="84" t="b">
        <v>0</v>
      </c>
      <c r="F1355" s="84" t="b">
        <v>0</v>
      </c>
      <c r="G1355" s="84" t="b">
        <v>0</v>
      </c>
    </row>
    <row r="1356" spans="1:7" ht="15">
      <c r="A1356" s="84" t="s">
        <v>5249</v>
      </c>
      <c r="B1356" s="84">
        <v>3</v>
      </c>
      <c r="C1356" s="122">
        <v>0.013594746774647268</v>
      </c>
      <c r="D1356" s="84" t="s">
        <v>4096</v>
      </c>
      <c r="E1356" s="84" t="b">
        <v>0</v>
      </c>
      <c r="F1356" s="84" t="b">
        <v>0</v>
      </c>
      <c r="G1356" s="84" t="b">
        <v>0</v>
      </c>
    </row>
    <row r="1357" spans="1:7" ht="15">
      <c r="A1357" s="84" t="s">
        <v>5250</v>
      </c>
      <c r="B1357" s="84">
        <v>3</v>
      </c>
      <c r="C1357" s="122">
        <v>0.013594746774647268</v>
      </c>
      <c r="D1357" s="84" t="s">
        <v>4096</v>
      </c>
      <c r="E1357" s="84" t="b">
        <v>0</v>
      </c>
      <c r="F1357" s="84" t="b">
        <v>0</v>
      </c>
      <c r="G1357" s="84" t="b">
        <v>0</v>
      </c>
    </row>
    <row r="1358" spans="1:7" ht="15">
      <c r="A1358" s="84" t="s">
        <v>5251</v>
      </c>
      <c r="B1358" s="84">
        <v>3</v>
      </c>
      <c r="C1358" s="122">
        <v>0.013594746774647268</v>
      </c>
      <c r="D1358" s="84" t="s">
        <v>4096</v>
      </c>
      <c r="E1358" s="84" t="b">
        <v>0</v>
      </c>
      <c r="F1358" s="84" t="b">
        <v>0</v>
      </c>
      <c r="G1358" s="84" t="b">
        <v>0</v>
      </c>
    </row>
    <row r="1359" spans="1:7" ht="15">
      <c r="A1359" s="84" t="s">
        <v>4980</v>
      </c>
      <c r="B1359" s="84">
        <v>3</v>
      </c>
      <c r="C1359" s="122">
        <v>0.013594746774647268</v>
      </c>
      <c r="D1359" s="84" t="s">
        <v>4096</v>
      </c>
      <c r="E1359" s="84" t="b">
        <v>0</v>
      </c>
      <c r="F1359" s="84" t="b">
        <v>0</v>
      </c>
      <c r="G1359" s="84" t="b">
        <v>0</v>
      </c>
    </row>
    <row r="1360" spans="1:7" ht="15">
      <c r="A1360" s="84" t="s">
        <v>5252</v>
      </c>
      <c r="B1360" s="84">
        <v>3</v>
      </c>
      <c r="C1360" s="122">
        <v>0.013594746774647268</v>
      </c>
      <c r="D1360" s="84" t="s">
        <v>4096</v>
      </c>
      <c r="E1360" s="84" t="b">
        <v>0</v>
      </c>
      <c r="F1360" s="84" t="b">
        <v>0</v>
      </c>
      <c r="G1360" s="84" t="b">
        <v>0</v>
      </c>
    </row>
    <row r="1361" spans="1:7" ht="15">
      <c r="A1361" s="84" t="s">
        <v>5253</v>
      </c>
      <c r="B1361" s="84">
        <v>3</v>
      </c>
      <c r="C1361" s="122">
        <v>0.013594746774647268</v>
      </c>
      <c r="D1361" s="84" t="s">
        <v>4096</v>
      </c>
      <c r="E1361" s="84" t="b">
        <v>0</v>
      </c>
      <c r="F1361" s="84" t="b">
        <v>0</v>
      </c>
      <c r="G1361" s="84" t="b">
        <v>0</v>
      </c>
    </row>
    <row r="1362" spans="1:7" ht="15">
      <c r="A1362" s="84" t="s">
        <v>504</v>
      </c>
      <c r="B1362" s="84">
        <v>3</v>
      </c>
      <c r="C1362" s="122">
        <v>0.013594746774647268</v>
      </c>
      <c r="D1362" s="84" t="s">
        <v>4096</v>
      </c>
      <c r="E1362" s="84" t="b">
        <v>0</v>
      </c>
      <c r="F1362" s="84" t="b">
        <v>0</v>
      </c>
      <c r="G1362" s="84" t="b">
        <v>0</v>
      </c>
    </row>
    <row r="1363" spans="1:7" ht="15">
      <c r="A1363" s="84" t="s">
        <v>296</v>
      </c>
      <c r="B1363" s="84">
        <v>3</v>
      </c>
      <c r="C1363" s="122">
        <v>0.013594746774647268</v>
      </c>
      <c r="D1363" s="84" t="s">
        <v>4096</v>
      </c>
      <c r="E1363" s="84" t="b">
        <v>0</v>
      </c>
      <c r="F1363" s="84" t="b">
        <v>0</v>
      </c>
      <c r="G1363" s="84" t="b">
        <v>0</v>
      </c>
    </row>
    <row r="1364" spans="1:7" ht="15">
      <c r="A1364" s="84" t="s">
        <v>4228</v>
      </c>
      <c r="B1364" s="84">
        <v>2</v>
      </c>
      <c r="C1364" s="122">
        <v>0.012809787049531115</v>
      </c>
      <c r="D1364" s="84" t="s">
        <v>4096</v>
      </c>
      <c r="E1364" s="84" t="b">
        <v>0</v>
      </c>
      <c r="F1364" s="84" t="b">
        <v>0</v>
      </c>
      <c r="G1364" s="84" t="b">
        <v>0</v>
      </c>
    </row>
    <row r="1365" spans="1:7" ht="15">
      <c r="A1365" s="84" t="s">
        <v>5492</v>
      </c>
      <c r="B1365" s="84">
        <v>2</v>
      </c>
      <c r="C1365" s="122">
        <v>0.012809787049531115</v>
      </c>
      <c r="D1365" s="84" t="s">
        <v>4096</v>
      </c>
      <c r="E1365" s="84" t="b">
        <v>0</v>
      </c>
      <c r="F1365" s="84" t="b">
        <v>0</v>
      </c>
      <c r="G1365" s="84" t="b">
        <v>0</v>
      </c>
    </row>
    <row r="1366" spans="1:7" ht="15">
      <c r="A1366" s="84" t="s">
        <v>4944</v>
      </c>
      <c r="B1366" s="84">
        <v>12</v>
      </c>
      <c r="C1366" s="122">
        <v>0</v>
      </c>
      <c r="D1366" s="84" t="s">
        <v>4097</v>
      </c>
      <c r="E1366" s="84" t="b">
        <v>0</v>
      </c>
      <c r="F1366" s="84" t="b">
        <v>0</v>
      </c>
      <c r="G1366" s="84" t="b">
        <v>0</v>
      </c>
    </row>
    <row r="1367" spans="1:7" ht="15">
      <c r="A1367" s="84" t="s">
        <v>485</v>
      </c>
      <c r="B1367" s="84">
        <v>9</v>
      </c>
      <c r="C1367" s="122">
        <v>0.006246936830414997</v>
      </c>
      <c r="D1367" s="84" t="s">
        <v>4097</v>
      </c>
      <c r="E1367" s="84" t="b">
        <v>0</v>
      </c>
      <c r="F1367" s="84" t="b">
        <v>0</v>
      </c>
      <c r="G1367" s="84" t="b">
        <v>0</v>
      </c>
    </row>
    <row r="1368" spans="1:7" ht="15">
      <c r="A1368" s="84" t="s">
        <v>833</v>
      </c>
      <c r="B1368" s="84">
        <v>9</v>
      </c>
      <c r="C1368" s="122">
        <v>0.006246936830414997</v>
      </c>
      <c r="D1368" s="84" t="s">
        <v>4097</v>
      </c>
      <c r="E1368" s="84" t="b">
        <v>0</v>
      </c>
      <c r="F1368" s="84" t="b">
        <v>0</v>
      </c>
      <c r="G1368" s="84" t="b">
        <v>0</v>
      </c>
    </row>
    <row r="1369" spans="1:7" ht="15">
      <c r="A1369" s="84" t="s">
        <v>4988</v>
      </c>
      <c r="B1369" s="84">
        <v>7</v>
      </c>
      <c r="C1369" s="122">
        <v>0.009103235790186532</v>
      </c>
      <c r="D1369" s="84" t="s">
        <v>4097</v>
      </c>
      <c r="E1369" s="84" t="b">
        <v>0</v>
      </c>
      <c r="F1369" s="84" t="b">
        <v>0</v>
      </c>
      <c r="G1369" s="84" t="b">
        <v>0</v>
      </c>
    </row>
    <row r="1370" spans="1:7" ht="15">
      <c r="A1370" s="84" t="s">
        <v>4950</v>
      </c>
      <c r="B1370" s="84">
        <v>7</v>
      </c>
      <c r="C1370" s="122">
        <v>0.009103235790186532</v>
      </c>
      <c r="D1370" s="84" t="s">
        <v>4097</v>
      </c>
      <c r="E1370" s="84" t="b">
        <v>0</v>
      </c>
      <c r="F1370" s="84" t="b">
        <v>0</v>
      </c>
      <c r="G1370" s="84" t="b">
        <v>0</v>
      </c>
    </row>
    <row r="1371" spans="1:7" ht="15">
      <c r="A1371" s="84" t="s">
        <v>4981</v>
      </c>
      <c r="B1371" s="84">
        <v>7</v>
      </c>
      <c r="C1371" s="122">
        <v>0.009103235790186532</v>
      </c>
      <c r="D1371" s="84" t="s">
        <v>4097</v>
      </c>
      <c r="E1371" s="84" t="b">
        <v>0</v>
      </c>
      <c r="F1371" s="84" t="b">
        <v>0</v>
      </c>
      <c r="G1371" s="84" t="b">
        <v>0</v>
      </c>
    </row>
    <row r="1372" spans="1:7" ht="15">
      <c r="A1372" s="84" t="s">
        <v>4989</v>
      </c>
      <c r="B1372" s="84">
        <v>7</v>
      </c>
      <c r="C1372" s="122">
        <v>0.009103235790186532</v>
      </c>
      <c r="D1372" s="84" t="s">
        <v>4097</v>
      </c>
      <c r="E1372" s="84" t="b">
        <v>0</v>
      </c>
      <c r="F1372" s="84" t="b">
        <v>0</v>
      </c>
      <c r="G1372" s="84" t="b">
        <v>0</v>
      </c>
    </row>
    <row r="1373" spans="1:7" ht="15">
      <c r="A1373" s="84" t="s">
        <v>4990</v>
      </c>
      <c r="B1373" s="84">
        <v>7</v>
      </c>
      <c r="C1373" s="122">
        <v>0.009103235790186532</v>
      </c>
      <c r="D1373" s="84" t="s">
        <v>4097</v>
      </c>
      <c r="E1373" s="84" t="b">
        <v>1</v>
      </c>
      <c r="F1373" s="84" t="b">
        <v>0</v>
      </c>
      <c r="G1373" s="84" t="b">
        <v>0</v>
      </c>
    </row>
    <row r="1374" spans="1:7" ht="15">
      <c r="A1374" s="84" t="s">
        <v>4991</v>
      </c>
      <c r="B1374" s="84">
        <v>7</v>
      </c>
      <c r="C1374" s="122">
        <v>0.009103235790186532</v>
      </c>
      <c r="D1374" s="84" t="s">
        <v>4097</v>
      </c>
      <c r="E1374" s="84" t="b">
        <v>0</v>
      </c>
      <c r="F1374" s="84" t="b">
        <v>0</v>
      </c>
      <c r="G1374" s="84" t="b">
        <v>0</v>
      </c>
    </row>
    <row r="1375" spans="1:7" ht="15">
      <c r="A1375" s="84" t="s">
        <v>4992</v>
      </c>
      <c r="B1375" s="84">
        <v>7</v>
      </c>
      <c r="C1375" s="122">
        <v>0.009103235790186532</v>
      </c>
      <c r="D1375" s="84" t="s">
        <v>4097</v>
      </c>
      <c r="E1375" s="84" t="b">
        <v>0</v>
      </c>
      <c r="F1375" s="84" t="b">
        <v>0</v>
      </c>
      <c r="G1375" s="84" t="b">
        <v>0</v>
      </c>
    </row>
    <row r="1376" spans="1:7" ht="15">
      <c r="A1376" s="84" t="s">
        <v>4959</v>
      </c>
      <c r="B1376" s="84">
        <v>5</v>
      </c>
      <c r="C1376" s="122">
        <v>0.010561423380877944</v>
      </c>
      <c r="D1376" s="84" t="s">
        <v>4097</v>
      </c>
      <c r="E1376" s="84" t="b">
        <v>0</v>
      </c>
      <c r="F1376" s="84" t="b">
        <v>0</v>
      </c>
      <c r="G1376" s="84" t="b">
        <v>0</v>
      </c>
    </row>
    <row r="1377" spans="1:7" ht="15">
      <c r="A1377" s="84" t="s">
        <v>5002</v>
      </c>
      <c r="B1377" s="84">
        <v>5</v>
      </c>
      <c r="C1377" s="122">
        <v>0.010561423380877944</v>
      </c>
      <c r="D1377" s="84" t="s">
        <v>4097</v>
      </c>
      <c r="E1377" s="84" t="b">
        <v>0</v>
      </c>
      <c r="F1377" s="84" t="b">
        <v>0</v>
      </c>
      <c r="G1377" s="84" t="b">
        <v>0</v>
      </c>
    </row>
    <row r="1378" spans="1:7" ht="15">
      <c r="A1378" s="84" t="s">
        <v>5003</v>
      </c>
      <c r="B1378" s="84">
        <v>5</v>
      </c>
      <c r="C1378" s="122">
        <v>0.010561423380877944</v>
      </c>
      <c r="D1378" s="84" t="s">
        <v>4097</v>
      </c>
      <c r="E1378" s="84" t="b">
        <v>0</v>
      </c>
      <c r="F1378" s="84" t="b">
        <v>0</v>
      </c>
      <c r="G1378" s="84" t="b">
        <v>0</v>
      </c>
    </row>
    <row r="1379" spans="1:7" ht="15">
      <c r="A1379" s="84" t="s">
        <v>5024</v>
      </c>
      <c r="B1379" s="84">
        <v>5</v>
      </c>
      <c r="C1379" s="122">
        <v>0.010561423380877944</v>
      </c>
      <c r="D1379" s="84" t="s">
        <v>4097</v>
      </c>
      <c r="E1379" s="84" t="b">
        <v>0</v>
      </c>
      <c r="F1379" s="84" t="b">
        <v>0</v>
      </c>
      <c r="G1379" s="84" t="b">
        <v>0</v>
      </c>
    </row>
    <row r="1380" spans="1:7" ht="15">
      <c r="A1380" s="84" t="s">
        <v>5025</v>
      </c>
      <c r="B1380" s="84">
        <v>5</v>
      </c>
      <c r="C1380" s="122">
        <v>0.010561423380877944</v>
      </c>
      <c r="D1380" s="84" t="s">
        <v>4097</v>
      </c>
      <c r="E1380" s="84" t="b">
        <v>0</v>
      </c>
      <c r="F1380" s="84" t="b">
        <v>0</v>
      </c>
      <c r="G1380" s="84" t="b">
        <v>0</v>
      </c>
    </row>
    <row r="1381" spans="1:7" ht="15">
      <c r="A1381" s="84" t="s">
        <v>4993</v>
      </c>
      <c r="B1381" s="84">
        <v>5</v>
      </c>
      <c r="C1381" s="122">
        <v>0.010561423380877944</v>
      </c>
      <c r="D1381" s="84" t="s">
        <v>4097</v>
      </c>
      <c r="E1381" s="84" t="b">
        <v>0</v>
      </c>
      <c r="F1381" s="84" t="b">
        <v>0</v>
      </c>
      <c r="G1381" s="84" t="b">
        <v>0</v>
      </c>
    </row>
    <row r="1382" spans="1:7" ht="15">
      <c r="A1382" s="84" t="s">
        <v>5026</v>
      </c>
      <c r="B1382" s="84">
        <v>5</v>
      </c>
      <c r="C1382" s="122">
        <v>0.010561423380877944</v>
      </c>
      <c r="D1382" s="84" t="s">
        <v>4097</v>
      </c>
      <c r="E1382" s="84" t="b">
        <v>0</v>
      </c>
      <c r="F1382" s="84" t="b">
        <v>0</v>
      </c>
      <c r="G1382" s="84" t="b">
        <v>0</v>
      </c>
    </row>
    <row r="1383" spans="1:7" ht="15">
      <c r="A1383" s="84" t="s">
        <v>503</v>
      </c>
      <c r="B1383" s="84">
        <v>5</v>
      </c>
      <c r="C1383" s="122">
        <v>0.010561423380877944</v>
      </c>
      <c r="D1383" s="84" t="s">
        <v>4097</v>
      </c>
      <c r="E1383" s="84" t="b">
        <v>0</v>
      </c>
      <c r="F1383" s="84" t="b">
        <v>0</v>
      </c>
      <c r="G1383" s="84" t="b">
        <v>0</v>
      </c>
    </row>
    <row r="1384" spans="1:7" ht="15">
      <c r="A1384" s="84" t="s">
        <v>5027</v>
      </c>
      <c r="B1384" s="84">
        <v>5</v>
      </c>
      <c r="C1384" s="122">
        <v>0.010561423380877944</v>
      </c>
      <c r="D1384" s="84" t="s">
        <v>4097</v>
      </c>
      <c r="E1384" s="84" t="b">
        <v>0</v>
      </c>
      <c r="F1384" s="84" t="b">
        <v>0</v>
      </c>
      <c r="G1384" s="84" t="b">
        <v>0</v>
      </c>
    </row>
    <row r="1385" spans="1:7" ht="15">
      <c r="A1385" s="84" t="s">
        <v>5004</v>
      </c>
      <c r="B1385" s="84">
        <v>5</v>
      </c>
      <c r="C1385" s="122">
        <v>0.010561423380877944</v>
      </c>
      <c r="D1385" s="84" t="s">
        <v>4097</v>
      </c>
      <c r="E1385" s="84" t="b">
        <v>0</v>
      </c>
      <c r="F1385" s="84" t="b">
        <v>0</v>
      </c>
      <c r="G1385" s="84" t="b">
        <v>0</v>
      </c>
    </row>
    <row r="1386" spans="1:7" ht="15">
      <c r="A1386" s="84" t="s">
        <v>5005</v>
      </c>
      <c r="B1386" s="84">
        <v>5</v>
      </c>
      <c r="C1386" s="122">
        <v>0.010561423380877944</v>
      </c>
      <c r="D1386" s="84" t="s">
        <v>4097</v>
      </c>
      <c r="E1386" s="84" t="b">
        <v>1</v>
      </c>
      <c r="F1386" s="84" t="b">
        <v>0</v>
      </c>
      <c r="G1386" s="84" t="b">
        <v>0</v>
      </c>
    </row>
    <row r="1387" spans="1:7" ht="15">
      <c r="A1387" s="84" t="s">
        <v>5028</v>
      </c>
      <c r="B1387" s="84">
        <v>5</v>
      </c>
      <c r="C1387" s="122">
        <v>0.010561423380877944</v>
      </c>
      <c r="D1387" s="84" t="s">
        <v>4097</v>
      </c>
      <c r="E1387" s="84" t="b">
        <v>0</v>
      </c>
      <c r="F1387" s="84" t="b">
        <v>0</v>
      </c>
      <c r="G1387" s="84" t="b">
        <v>0</v>
      </c>
    </row>
    <row r="1388" spans="1:7" ht="15">
      <c r="A1388" s="84" t="s">
        <v>5068</v>
      </c>
      <c r="B1388" s="84">
        <v>4</v>
      </c>
      <c r="C1388" s="122">
        <v>0.010602694549325832</v>
      </c>
      <c r="D1388" s="84" t="s">
        <v>4097</v>
      </c>
      <c r="E1388" s="84" t="b">
        <v>1</v>
      </c>
      <c r="F1388" s="84" t="b">
        <v>0</v>
      </c>
      <c r="G1388" s="84" t="b">
        <v>0</v>
      </c>
    </row>
    <row r="1389" spans="1:7" ht="15">
      <c r="A1389" s="84" t="s">
        <v>5069</v>
      </c>
      <c r="B1389" s="84">
        <v>4</v>
      </c>
      <c r="C1389" s="122">
        <v>0.010602694549325832</v>
      </c>
      <c r="D1389" s="84" t="s">
        <v>4097</v>
      </c>
      <c r="E1389" s="84" t="b">
        <v>0</v>
      </c>
      <c r="F1389" s="84" t="b">
        <v>0</v>
      </c>
      <c r="G1389" s="84" t="b">
        <v>0</v>
      </c>
    </row>
    <row r="1390" spans="1:7" ht="15">
      <c r="A1390" s="84" t="s">
        <v>4287</v>
      </c>
      <c r="B1390" s="84">
        <v>4</v>
      </c>
      <c r="C1390" s="122">
        <v>0.013379110918399165</v>
      </c>
      <c r="D1390" s="84" t="s">
        <v>4097</v>
      </c>
      <c r="E1390" s="84" t="b">
        <v>0</v>
      </c>
      <c r="F1390" s="84" t="b">
        <v>0</v>
      </c>
      <c r="G1390" s="84" t="b">
        <v>0</v>
      </c>
    </row>
    <row r="1391" spans="1:7" ht="15">
      <c r="A1391" s="84" t="s">
        <v>5141</v>
      </c>
      <c r="B1391" s="84">
        <v>3</v>
      </c>
      <c r="C1391" s="122">
        <v>0.010034333188799373</v>
      </c>
      <c r="D1391" s="84" t="s">
        <v>4097</v>
      </c>
      <c r="E1391" s="84" t="b">
        <v>0</v>
      </c>
      <c r="F1391" s="84" t="b">
        <v>0</v>
      </c>
      <c r="G1391" s="84" t="b">
        <v>0</v>
      </c>
    </row>
    <row r="1392" spans="1:7" ht="15">
      <c r="A1392" s="84" t="s">
        <v>5231</v>
      </c>
      <c r="B1392" s="84">
        <v>3</v>
      </c>
      <c r="C1392" s="122">
        <v>0.010034333188799373</v>
      </c>
      <c r="D1392" s="84" t="s">
        <v>4097</v>
      </c>
      <c r="E1392" s="84" t="b">
        <v>0</v>
      </c>
      <c r="F1392" s="84" t="b">
        <v>0</v>
      </c>
      <c r="G1392" s="84" t="b">
        <v>0</v>
      </c>
    </row>
    <row r="1393" spans="1:7" ht="15">
      <c r="A1393" s="84" t="s">
        <v>5232</v>
      </c>
      <c r="B1393" s="84">
        <v>3</v>
      </c>
      <c r="C1393" s="122">
        <v>0.010034333188799373</v>
      </c>
      <c r="D1393" s="84" t="s">
        <v>4097</v>
      </c>
      <c r="E1393" s="84" t="b">
        <v>0</v>
      </c>
      <c r="F1393" s="84" t="b">
        <v>0</v>
      </c>
      <c r="G1393" s="84" t="b">
        <v>0</v>
      </c>
    </row>
    <row r="1394" spans="1:7" ht="15">
      <c r="A1394" s="84" t="s">
        <v>5233</v>
      </c>
      <c r="B1394" s="84">
        <v>3</v>
      </c>
      <c r="C1394" s="122">
        <v>0.010034333188799373</v>
      </c>
      <c r="D1394" s="84" t="s">
        <v>4097</v>
      </c>
      <c r="E1394" s="84" t="b">
        <v>0</v>
      </c>
      <c r="F1394" s="84" t="b">
        <v>0</v>
      </c>
      <c r="G1394" s="84" t="b">
        <v>0</v>
      </c>
    </row>
    <row r="1395" spans="1:7" ht="15">
      <c r="A1395" s="84" t="s">
        <v>5279</v>
      </c>
      <c r="B1395" s="84">
        <v>2</v>
      </c>
      <c r="C1395" s="122">
        <v>0.008646125004262708</v>
      </c>
      <c r="D1395" s="84" t="s">
        <v>4097</v>
      </c>
      <c r="E1395" s="84" t="b">
        <v>0</v>
      </c>
      <c r="F1395" s="84" t="b">
        <v>0</v>
      </c>
      <c r="G1395" s="84" t="b">
        <v>0</v>
      </c>
    </row>
    <row r="1396" spans="1:7" ht="15">
      <c r="A1396" s="84" t="s">
        <v>4313</v>
      </c>
      <c r="B1396" s="84">
        <v>2</v>
      </c>
      <c r="C1396" s="122">
        <v>0.008646125004262708</v>
      </c>
      <c r="D1396" s="84" t="s">
        <v>4097</v>
      </c>
      <c r="E1396" s="84" t="b">
        <v>0</v>
      </c>
      <c r="F1396" s="84" t="b">
        <v>0</v>
      </c>
      <c r="G1396" s="84" t="b">
        <v>0</v>
      </c>
    </row>
    <row r="1397" spans="1:7" ht="15">
      <c r="A1397" s="84" t="s">
        <v>5142</v>
      </c>
      <c r="B1397" s="84">
        <v>2</v>
      </c>
      <c r="C1397" s="122">
        <v>0.008646125004262708</v>
      </c>
      <c r="D1397" s="84" t="s">
        <v>4097</v>
      </c>
      <c r="E1397" s="84" t="b">
        <v>0</v>
      </c>
      <c r="F1397" s="84" t="b">
        <v>0</v>
      </c>
      <c r="G1397" s="84" t="b">
        <v>0</v>
      </c>
    </row>
    <row r="1398" spans="1:7" ht="15">
      <c r="A1398" s="84" t="s">
        <v>5280</v>
      </c>
      <c r="B1398" s="84">
        <v>2</v>
      </c>
      <c r="C1398" s="122">
        <v>0.008646125004262708</v>
      </c>
      <c r="D1398" s="84" t="s">
        <v>4097</v>
      </c>
      <c r="E1398" s="84" t="b">
        <v>0</v>
      </c>
      <c r="F1398" s="84" t="b">
        <v>0</v>
      </c>
      <c r="G1398" s="84" t="b">
        <v>0</v>
      </c>
    </row>
    <row r="1399" spans="1:7" ht="15">
      <c r="A1399" s="84" t="s">
        <v>5070</v>
      </c>
      <c r="B1399" s="84">
        <v>2</v>
      </c>
      <c r="C1399" s="122">
        <v>0.008646125004262708</v>
      </c>
      <c r="D1399" s="84" t="s">
        <v>4097</v>
      </c>
      <c r="E1399" s="84" t="b">
        <v>1</v>
      </c>
      <c r="F1399" s="84" t="b">
        <v>0</v>
      </c>
      <c r="G1399" s="84" t="b">
        <v>0</v>
      </c>
    </row>
    <row r="1400" spans="1:7" ht="15">
      <c r="A1400" s="84" t="s">
        <v>5281</v>
      </c>
      <c r="B1400" s="84">
        <v>2</v>
      </c>
      <c r="C1400" s="122">
        <v>0.008646125004262708</v>
      </c>
      <c r="D1400" s="84" t="s">
        <v>4097</v>
      </c>
      <c r="E1400" s="84" t="b">
        <v>0</v>
      </c>
      <c r="F1400" s="84" t="b">
        <v>0</v>
      </c>
      <c r="G1400" s="84" t="b">
        <v>0</v>
      </c>
    </row>
    <row r="1401" spans="1:7" ht="15">
      <c r="A1401" s="84" t="s">
        <v>5327</v>
      </c>
      <c r="B1401" s="84">
        <v>2</v>
      </c>
      <c r="C1401" s="122">
        <v>0.008646125004262708</v>
      </c>
      <c r="D1401" s="84" t="s">
        <v>4097</v>
      </c>
      <c r="E1401" s="84" t="b">
        <v>0</v>
      </c>
      <c r="F1401" s="84" t="b">
        <v>0</v>
      </c>
      <c r="G1401" s="84" t="b">
        <v>0</v>
      </c>
    </row>
    <row r="1402" spans="1:7" ht="15">
      <c r="A1402" s="84" t="s">
        <v>5441</v>
      </c>
      <c r="B1402" s="84">
        <v>2</v>
      </c>
      <c r="C1402" s="122">
        <v>0.008646125004262708</v>
      </c>
      <c r="D1402" s="84" t="s">
        <v>4097</v>
      </c>
      <c r="E1402" s="84" t="b">
        <v>0</v>
      </c>
      <c r="F1402" s="84" t="b">
        <v>0</v>
      </c>
      <c r="G1402" s="84" t="b">
        <v>0</v>
      </c>
    </row>
    <row r="1403" spans="1:7" ht="15">
      <c r="A1403" s="84" t="s">
        <v>833</v>
      </c>
      <c r="B1403" s="84">
        <v>13</v>
      </c>
      <c r="C1403" s="122">
        <v>0.0071442094241919015</v>
      </c>
      <c r="D1403" s="84" t="s">
        <v>4098</v>
      </c>
      <c r="E1403" s="84" t="b">
        <v>0</v>
      </c>
      <c r="F1403" s="84" t="b">
        <v>0</v>
      </c>
      <c r="G1403" s="84" t="b">
        <v>0</v>
      </c>
    </row>
    <row r="1404" spans="1:7" ht="15">
      <c r="A1404" s="84" t="s">
        <v>403</v>
      </c>
      <c r="B1404" s="84">
        <v>7</v>
      </c>
      <c r="C1404" s="122">
        <v>0.012723849856359054</v>
      </c>
      <c r="D1404" s="84" t="s">
        <v>4098</v>
      </c>
      <c r="E1404" s="84" t="b">
        <v>0</v>
      </c>
      <c r="F1404" s="84" t="b">
        <v>0</v>
      </c>
      <c r="G1404" s="84" t="b">
        <v>0</v>
      </c>
    </row>
    <row r="1405" spans="1:7" ht="15">
      <c r="A1405" s="84" t="s">
        <v>5063</v>
      </c>
      <c r="B1405" s="84">
        <v>5</v>
      </c>
      <c r="C1405" s="122">
        <v>0.014820493633262065</v>
      </c>
      <c r="D1405" s="84" t="s">
        <v>4098</v>
      </c>
      <c r="E1405" s="84" t="b">
        <v>0</v>
      </c>
      <c r="F1405" s="84" t="b">
        <v>0</v>
      </c>
      <c r="G1405" s="84" t="b">
        <v>0</v>
      </c>
    </row>
    <row r="1406" spans="1:7" ht="15">
      <c r="A1406" s="84" t="s">
        <v>4946</v>
      </c>
      <c r="B1406" s="84">
        <v>5</v>
      </c>
      <c r="C1406" s="122">
        <v>0.014820493633262065</v>
      </c>
      <c r="D1406" s="84" t="s">
        <v>4098</v>
      </c>
      <c r="E1406" s="84" t="b">
        <v>0</v>
      </c>
      <c r="F1406" s="84" t="b">
        <v>0</v>
      </c>
      <c r="G1406" s="84" t="b">
        <v>0</v>
      </c>
    </row>
    <row r="1407" spans="1:7" ht="15">
      <c r="A1407" s="84" t="s">
        <v>5064</v>
      </c>
      <c r="B1407" s="84">
        <v>5</v>
      </c>
      <c r="C1407" s="122">
        <v>0.012534880118921113</v>
      </c>
      <c r="D1407" s="84" t="s">
        <v>4098</v>
      </c>
      <c r="E1407" s="84" t="b">
        <v>0</v>
      </c>
      <c r="F1407" s="84" t="b">
        <v>0</v>
      </c>
      <c r="G1407" s="84" t="b">
        <v>0</v>
      </c>
    </row>
    <row r="1408" spans="1:7" ht="15">
      <c r="A1408" s="84" t="s">
        <v>5065</v>
      </c>
      <c r="B1408" s="84">
        <v>5</v>
      </c>
      <c r="C1408" s="122">
        <v>0.012534880118921113</v>
      </c>
      <c r="D1408" s="84" t="s">
        <v>4098</v>
      </c>
      <c r="E1408" s="84" t="b">
        <v>0</v>
      </c>
      <c r="F1408" s="84" t="b">
        <v>0</v>
      </c>
      <c r="G1408" s="84" t="b">
        <v>0</v>
      </c>
    </row>
    <row r="1409" spans="1:7" ht="15">
      <c r="A1409" s="84" t="s">
        <v>5120</v>
      </c>
      <c r="B1409" s="84">
        <v>4</v>
      </c>
      <c r="C1409" s="122">
        <v>0.01185639490660965</v>
      </c>
      <c r="D1409" s="84" t="s">
        <v>4098</v>
      </c>
      <c r="E1409" s="84" t="b">
        <v>0</v>
      </c>
      <c r="F1409" s="84" t="b">
        <v>0</v>
      </c>
      <c r="G1409" s="84" t="b">
        <v>0</v>
      </c>
    </row>
    <row r="1410" spans="1:7" ht="15">
      <c r="A1410" s="84" t="s">
        <v>4978</v>
      </c>
      <c r="B1410" s="84">
        <v>4</v>
      </c>
      <c r="C1410" s="122">
        <v>0.01185639490660965</v>
      </c>
      <c r="D1410" s="84" t="s">
        <v>4098</v>
      </c>
      <c r="E1410" s="84" t="b">
        <v>0</v>
      </c>
      <c r="F1410" s="84" t="b">
        <v>0</v>
      </c>
      <c r="G1410" s="84" t="b">
        <v>0</v>
      </c>
    </row>
    <row r="1411" spans="1:7" ht="15">
      <c r="A1411" s="84" t="s">
        <v>5061</v>
      </c>
      <c r="B1411" s="84">
        <v>4</v>
      </c>
      <c r="C1411" s="122">
        <v>0.01185639490660965</v>
      </c>
      <c r="D1411" s="84" t="s">
        <v>4098</v>
      </c>
      <c r="E1411" s="84" t="b">
        <v>0</v>
      </c>
      <c r="F1411" s="84" t="b">
        <v>0</v>
      </c>
      <c r="G1411" s="84" t="b">
        <v>0</v>
      </c>
    </row>
    <row r="1412" spans="1:7" ht="15">
      <c r="A1412" s="84" t="s">
        <v>5121</v>
      </c>
      <c r="B1412" s="84">
        <v>4</v>
      </c>
      <c r="C1412" s="122">
        <v>0.01185639490660965</v>
      </c>
      <c r="D1412" s="84" t="s">
        <v>4098</v>
      </c>
      <c r="E1412" s="84" t="b">
        <v>0</v>
      </c>
      <c r="F1412" s="84" t="b">
        <v>0</v>
      </c>
      <c r="G1412" s="84" t="b">
        <v>0</v>
      </c>
    </row>
    <row r="1413" spans="1:7" ht="15">
      <c r="A1413" s="84" t="s">
        <v>5122</v>
      </c>
      <c r="B1413" s="84">
        <v>4</v>
      </c>
      <c r="C1413" s="122">
        <v>0.01185639490660965</v>
      </c>
      <c r="D1413" s="84" t="s">
        <v>4098</v>
      </c>
      <c r="E1413" s="84" t="b">
        <v>0</v>
      </c>
      <c r="F1413" s="84" t="b">
        <v>0</v>
      </c>
      <c r="G1413" s="84" t="b">
        <v>0</v>
      </c>
    </row>
    <row r="1414" spans="1:7" ht="15">
      <c r="A1414" s="84" t="s">
        <v>5046</v>
      </c>
      <c r="B1414" s="84">
        <v>4</v>
      </c>
      <c r="C1414" s="122">
        <v>0.01185639490660965</v>
      </c>
      <c r="D1414" s="84" t="s">
        <v>4098</v>
      </c>
      <c r="E1414" s="84" t="b">
        <v>0</v>
      </c>
      <c r="F1414" s="84" t="b">
        <v>0</v>
      </c>
      <c r="G1414" s="84" t="b">
        <v>0</v>
      </c>
    </row>
    <row r="1415" spans="1:7" ht="15">
      <c r="A1415" s="84" t="s">
        <v>5123</v>
      </c>
      <c r="B1415" s="84">
        <v>4</v>
      </c>
      <c r="C1415" s="122">
        <v>0.01185639490660965</v>
      </c>
      <c r="D1415" s="84" t="s">
        <v>4098</v>
      </c>
      <c r="E1415" s="84" t="b">
        <v>0</v>
      </c>
      <c r="F1415" s="84" t="b">
        <v>0</v>
      </c>
      <c r="G1415" s="84" t="b">
        <v>0</v>
      </c>
    </row>
    <row r="1416" spans="1:7" ht="15">
      <c r="A1416" s="84" t="s">
        <v>5016</v>
      </c>
      <c r="B1416" s="84">
        <v>4</v>
      </c>
      <c r="C1416" s="122">
        <v>0.014213729559596443</v>
      </c>
      <c r="D1416" s="84" t="s">
        <v>4098</v>
      </c>
      <c r="E1416" s="84" t="b">
        <v>0</v>
      </c>
      <c r="F1416" s="84" t="b">
        <v>0</v>
      </c>
      <c r="G1416" s="84" t="b">
        <v>0</v>
      </c>
    </row>
    <row r="1417" spans="1:7" ht="15">
      <c r="A1417" s="84" t="s">
        <v>5229</v>
      </c>
      <c r="B1417" s="84">
        <v>3</v>
      </c>
      <c r="C1417" s="122">
        <v>0.010660297169697333</v>
      </c>
      <c r="D1417" s="84" t="s">
        <v>4098</v>
      </c>
      <c r="E1417" s="84" t="b">
        <v>0</v>
      </c>
      <c r="F1417" s="84" t="b">
        <v>0</v>
      </c>
      <c r="G1417" s="84" t="b">
        <v>0</v>
      </c>
    </row>
    <row r="1418" spans="1:7" ht="15">
      <c r="A1418" s="84" t="s">
        <v>4337</v>
      </c>
      <c r="B1418" s="84">
        <v>3</v>
      </c>
      <c r="C1418" s="122">
        <v>0.01315215460916452</v>
      </c>
      <c r="D1418" s="84" t="s">
        <v>4098</v>
      </c>
      <c r="E1418" s="84" t="b">
        <v>0</v>
      </c>
      <c r="F1418" s="84" t="b">
        <v>0</v>
      </c>
      <c r="G1418" s="84" t="b">
        <v>0</v>
      </c>
    </row>
    <row r="1419" spans="1:7" ht="15">
      <c r="A1419" s="84" t="s">
        <v>5119</v>
      </c>
      <c r="B1419" s="84">
        <v>3</v>
      </c>
      <c r="C1419" s="122">
        <v>0.01315215460916452</v>
      </c>
      <c r="D1419" s="84" t="s">
        <v>4098</v>
      </c>
      <c r="E1419" s="84" t="b">
        <v>0</v>
      </c>
      <c r="F1419" s="84" t="b">
        <v>0</v>
      </c>
      <c r="G1419" s="84" t="b">
        <v>0</v>
      </c>
    </row>
    <row r="1420" spans="1:7" ht="15">
      <c r="A1420" s="84" t="s">
        <v>5244</v>
      </c>
      <c r="B1420" s="84">
        <v>3</v>
      </c>
      <c r="C1420" s="122">
        <v>0.010660297169697333</v>
      </c>
      <c r="D1420" s="84" t="s">
        <v>4098</v>
      </c>
      <c r="E1420" s="84" t="b">
        <v>0</v>
      </c>
      <c r="F1420" s="84" t="b">
        <v>0</v>
      </c>
      <c r="G1420" s="84" t="b">
        <v>0</v>
      </c>
    </row>
    <row r="1421" spans="1:7" ht="15">
      <c r="A1421" s="84" t="s">
        <v>5245</v>
      </c>
      <c r="B1421" s="84">
        <v>3</v>
      </c>
      <c r="C1421" s="122">
        <v>0.010660297169697333</v>
      </c>
      <c r="D1421" s="84" t="s">
        <v>4098</v>
      </c>
      <c r="E1421" s="84" t="b">
        <v>0</v>
      </c>
      <c r="F1421" s="84" t="b">
        <v>0</v>
      </c>
      <c r="G1421" s="84" t="b">
        <v>0</v>
      </c>
    </row>
    <row r="1422" spans="1:7" ht="15">
      <c r="A1422" s="84" t="s">
        <v>5246</v>
      </c>
      <c r="B1422" s="84">
        <v>3</v>
      </c>
      <c r="C1422" s="122">
        <v>0.010660297169697333</v>
      </c>
      <c r="D1422" s="84" t="s">
        <v>4098</v>
      </c>
      <c r="E1422" s="84" t="b">
        <v>1</v>
      </c>
      <c r="F1422" s="84" t="b">
        <v>0</v>
      </c>
      <c r="G1422" s="84" t="b">
        <v>0</v>
      </c>
    </row>
    <row r="1423" spans="1:7" ht="15">
      <c r="A1423" s="84" t="s">
        <v>5247</v>
      </c>
      <c r="B1423" s="84">
        <v>3</v>
      </c>
      <c r="C1423" s="122">
        <v>0.010660297169697333</v>
      </c>
      <c r="D1423" s="84" t="s">
        <v>4098</v>
      </c>
      <c r="E1423" s="84" t="b">
        <v>0</v>
      </c>
      <c r="F1423" s="84" t="b">
        <v>0</v>
      </c>
      <c r="G1423" s="84" t="b">
        <v>0</v>
      </c>
    </row>
    <row r="1424" spans="1:7" ht="15">
      <c r="A1424" s="84" t="s">
        <v>5041</v>
      </c>
      <c r="B1424" s="84">
        <v>3</v>
      </c>
      <c r="C1424" s="122">
        <v>0.010660297169697333</v>
      </c>
      <c r="D1424" s="84" t="s">
        <v>4098</v>
      </c>
      <c r="E1424" s="84" t="b">
        <v>0</v>
      </c>
      <c r="F1424" s="84" t="b">
        <v>0</v>
      </c>
      <c r="G1424" s="84" t="b">
        <v>0</v>
      </c>
    </row>
    <row r="1425" spans="1:7" ht="15">
      <c r="A1425" s="84" t="s">
        <v>5130</v>
      </c>
      <c r="B1425" s="84">
        <v>3</v>
      </c>
      <c r="C1425" s="122">
        <v>0.01315215460916452</v>
      </c>
      <c r="D1425" s="84" t="s">
        <v>4098</v>
      </c>
      <c r="E1425" s="84" t="b">
        <v>0</v>
      </c>
      <c r="F1425" s="84" t="b">
        <v>0</v>
      </c>
      <c r="G1425" s="84" t="b">
        <v>0</v>
      </c>
    </row>
    <row r="1426" spans="1:7" ht="15">
      <c r="A1426" s="84" t="s">
        <v>5234</v>
      </c>
      <c r="B1426" s="84">
        <v>3</v>
      </c>
      <c r="C1426" s="122">
        <v>0.010660297169697333</v>
      </c>
      <c r="D1426" s="84" t="s">
        <v>4098</v>
      </c>
      <c r="E1426" s="84" t="b">
        <v>0</v>
      </c>
      <c r="F1426" s="84" t="b">
        <v>0</v>
      </c>
      <c r="G1426" s="84" t="b">
        <v>0</v>
      </c>
    </row>
    <row r="1427" spans="1:7" ht="15">
      <c r="A1427" s="84" t="s">
        <v>5434</v>
      </c>
      <c r="B1427" s="84">
        <v>2</v>
      </c>
      <c r="C1427" s="122">
        <v>0.008768103072776347</v>
      </c>
      <c r="D1427" s="84" t="s">
        <v>4098</v>
      </c>
      <c r="E1427" s="84" t="b">
        <v>0</v>
      </c>
      <c r="F1427" s="84" t="b">
        <v>0</v>
      </c>
      <c r="G1427" s="84" t="b">
        <v>0</v>
      </c>
    </row>
    <row r="1428" spans="1:7" ht="15">
      <c r="A1428" s="84" t="s">
        <v>5435</v>
      </c>
      <c r="B1428" s="84">
        <v>2</v>
      </c>
      <c r="C1428" s="122">
        <v>0.008768103072776347</v>
      </c>
      <c r="D1428" s="84" t="s">
        <v>4098</v>
      </c>
      <c r="E1428" s="84" t="b">
        <v>0</v>
      </c>
      <c r="F1428" s="84" t="b">
        <v>0</v>
      </c>
      <c r="G1428" s="84" t="b">
        <v>0</v>
      </c>
    </row>
    <row r="1429" spans="1:7" ht="15">
      <c r="A1429" s="84" t="s">
        <v>5436</v>
      </c>
      <c r="B1429" s="84">
        <v>2</v>
      </c>
      <c r="C1429" s="122">
        <v>0.008768103072776347</v>
      </c>
      <c r="D1429" s="84" t="s">
        <v>4098</v>
      </c>
      <c r="E1429" s="84" t="b">
        <v>0</v>
      </c>
      <c r="F1429" s="84" t="b">
        <v>0</v>
      </c>
      <c r="G1429" s="84" t="b">
        <v>0</v>
      </c>
    </row>
    <row r="1430" spans="1:7" ht="15">
      <c r="A1430" s="84" t="s">
        <v>5437</v>
      </c>
      <c r="B1430" s="84">
        <v>2</v>
      </c>
      <c r="C1430" s="122">
        <v>0.008768103072776347</v>
      </c>
      <c r="D1430" s="84" t="s">
        <v>4098</v>
      </c>
      <c r="E1430" s="84" t="b">
        <v>0</v>
      </c>
      <c r="F1430" s="84" t="b">
        <v>0</v>
      </c>
      <c r="G1430" s="84" t="b">
        <v>0</v>
      </c>
    </row>
    <row r="1431" spans="1:7" ht="15">
      <c r="A1431" s="84" t="s">
        <v>5438</v>
      </c>
      <c r="B1431" s="84">
        <v>2</v>
      </c>
      <c r="C1431" s="122">
        <v>0.008768103072776347</v>
      </c>
      <c r="D1431" s="84" t="s">
        <v>4098</v>
      </c>
      <c r="E1431" s="84" t="b">
        <v>0</v>
      </c>
      <c r="F1431" s="84" t="b">
        <v>0</v>
      </c>
      <c r="G1431" s="84" t="b">
        <v>0</v>
      </c>
    </row>
    <row r="1432" spans="1:7" ht="15">
      <c r="A1432" s="84" t="s">
        <v>5439</v>
      </c>
      <c r="B1432" s="84">
        <v>2</v>
      </c>
      <c r="C1432" s="122">
        <v>0.008768103072776347</v>
      </c>
      <c r="D1432" s="84" t="s">
        <v>4098</v>
      </c>
      <c r="E1432" s="84" t="b">
        <v>0</v>
      </c>
      <c r="F1432" s="84" t="b">
        <v>0</v>
      </c>
      <c r="G1432" s="84" t="b">
        <v>0</v>
      </c>
    </row>
    <row r="1433" spans="1:7" ht="15">
      <c r="A1433" s="84" t="s">
        <v>5440</v>
      </c>
      <c r="B1433" s="84">
        <v>2</v>
      </c>
      <c r="C1433" s="122">
        <v>0.008768103072776347</v>
      </c>
      <c r="D1433" s="84" t="s">
        <v>4098</v>
      </c>
      <c r="E1433" s="84" t="b">
        <v>1</v>
      </c>
      <c r="F1433" s="84" t="b">
        <v>0</v>
      </c>
      <c r="G1433" s="84" t="b">
        <v>0</v>
      </c>
    </row>
    <row r="1434" spans="1:7" ht="15">
      <c r="A1434" s="84" t="s">
        <v>5202</v>
      </c>
      <c r="B1434" s="84">
        <v>2</v>
      </c>
      <c r="C1434" s="122">
        <v>0.008768103072776347</v>
      </c>
      <c r="D1434" s="84" t="s">
        <v>4098</v>
      </c>
      <c r="E1434" s="84" t="b">
        <v>0</v>
      </c>
      <c r="F1434" s="84" t="b">
        <v>0</v>
      </c>
      <c r="G1434" s="84" t="b">
        <v>0</v>
      </c>
    </row>
    <row r="1435" spans="1:7" ht="15">
      <c r="A1435" s="84" t="s">
        <v>5230</v>
      </c>
      <c r="B1435" s="84">
        <v>2</v>
      </c>
      <c r="C1435" s="122">
        <v>0.008768103072776347</v>
      </c>
      <c r="D1435" s="84" t="s">
        <v>4098</v>
      </c>
      <c r="E1435" s="84" t="b">
        <v>0</v>
      </c>
      <c r="F1435" s="84" t="b">
        <v>0</v>
      </c>
      <c r="G1435" s="84" t="b">
        <v>0</v>
      </c>
    </row>
    <row r="1436" spans="1:7" ht="15">
      <c r="A1436" s="84" t="s">
        <v>5012</v>
      </c>
      <c r="B1436" s="84">
        <v>2</v>
      </c>
      <c r="C1436" s="122">
        <v>0.008768103072776347</v>
      </c>
      <c r="D1436" s="84" t="s">
        <v>4098</v>
      </c>
      <c r="E1436" s="84" t="b">
        <v>0</v>
      </c>
      <c r="F1436" s="84" t="b">
        <v>0</v>
      </c>
      <c r="G1436" s="84" t="b">
        <v>0</v>
      </c>
    </row>
    <row r="1437" spans="1:7" ht="15">
      <c r="A1437" s="84" t="s">
        <v>5490</v>
      </c>
      <c r="B1437" s="84">
        <v>2</v>
      </c>
      <c r="C1437" s="122">
        <v>0.011608008692247866</v>
      </c>
      <c r="D1437" s="84" t="s">
        <v>4098</v>
      </c>
      <c r="E1437" s="84" t="b">
        <v>0</v>
      </c>
      <c r="F1437" s="84" t="b">
        <v>1</v>
      </c>
      <c r="G1437" s="84" t="b">
        <v>0</v>
      </c>
    </row>
    <row r="1438" spans="1:7" ht="15">
      <c r="A1438" s="84" t="s">
        <v>4983</v>
      </c>
      <c r="B1438" s="84">
        <v>2</v>
      </c>
      <c r="C1438" s="122">
        <v>0.008768103072776347</v>
      </c>
      <c r="D1438" s="84" t="s">
        <v>4098</v>
      </c>
      <c r="E1438" s="84" t="b">
        <v>0</v>
      </c>
      <c r="F1438" s="84" t="b">
        <v>0</v>
      </c>
      <c r="G1438" s="84" t="b">
        <v>0</v>
      </c>
    </row>
    <row r="1439" spans="1:7" ht="15">
      <c r="A1439" s="84" t="s">
        <v>5486</v>
      </c>
      <c r="B1439" s="84">
        <v>2</v>
      </c>
      <c r="C1439" s="122">
        <v>0.008768103072776347</v>
      </c>
      <c r="D1439" s="84" t="s">
        <v>4098</v>
      </c>
      <c r="E1439" s="84" t="b">
        <v>0</v>
      </c>
      <c r="F1439" s="84" t="b">
        <v>0</v>
      </c>
      <c r="G1439" s="84" t="b">
        <v>0</v>
      </c>
    </row>
    <row r="1440" spans="1:7" ht="15">
      <c r="A1440" s="84" t="s">
        <v>5487</v>
      </c>
      <c r="B1440" s="84">
        <v>2</v>
      </c>
      <c r="C1440" s="122">
        <v>0.011608008692247866</v>
      </c>
      <c r="D1440" s="84" t="s">
        <v>4098</v>
      </c>
      <c r="E1440" s="84" t="b">
        <v>0</v>
      </c>
      <c r="F1440" s="84" t="b">
        <v>0</v>
      </c>
      <c r="G1440" s="84" t="b">
        <v>0</v>
      </c>
    </row>
    <row r="1441" spans="1:7" ht="15">
      <c r="A1441" s="84" t="s">
        <v>5211</v>
      </c>
      <c r="B1441" s="84">
        <v>2</v>
      </c>
      <c r="C1441" s="122">
        <v>0.008768103072776347</v>
      </c>
      <c r="D1441" s="84" t="s">
        <v>4098</v>
      </c>
      <c r="E1441" s="84" t="b">
        <v>1</v>
      </c>
      <c r="F1441" s="84" t="b">
        <v>0</v>
      </c>
      <c r="G1441" s="84" t="b">
        <v>0</v>
      </c>
    </row>
    <row r="1442" spans="1:7" ht="15">
      <c r="A1442" s="84" t="s">
        <v>5444</v>
      </c>
      <c r="B1442" s="84">
        <v>2</v>
      </c>
      <c r="C1442" s="122">
        <v>0.008768103072776347</v>
      </c>
      <c r="D1442" s="84" t="s">
        <v>4098</v>
      </c>
      <c r="E1442" s="84" t="b">
        <v>0</v>
      </c>
      <c r="F1442" s="84" t="b">
        <v>0</v>
      </c>
      <c r="G1442" s="84" t="b">
        <v>0</v>
      </c>
    </row>
    <row r="1443" spans="1:7" ht="15">
      <c r="A1443" s="84" t="s">
        <v>5445</v>
      </c>
      <c r="B1443" s="84">
        <v>2</v>
      </c>
      <c r="C1443" s="122">
        <v>0.008768103072776347</v>
      </c>
      <c r="D1443" s="84" t="s">
        <v>4098</v>
      </c>
      <c r="E1443" s="84" t="b">
        <v>0</v>
      </c>
      <c r="F1443" s="84" t="b">
        <v>0</v>
      </c>
      <c r="G1443" s="84" t="b">
        <v>0</v>
      </c>
    </row>
    <row r="1444" spans="1:7" ht="15">
      <c r="A1444" s="84" t="s">
        <v>5446</v>
      </c>
      <c r="B1444" s="84">
        <v>2</v>
      </c>
      <c r="C1444" s="122">
        <v>0.008768103072776347</v>
      </c>
      <c r="D1444" s="84" t="s">
        <v>4098</v>
      </c>
      <c r="E1444" s="84" t="b">
        <v>0</v>
      </c>
      <c r="F1444" s="84" t="b">
        <v>1</v>
      </c>
      <c r="G1444" s="84" t="b">
        <v>0</v>
      </c>
    </row>
    <row r="1445" spans="1:7" ht="15">
      <c r="A1445" s="84" t="s">
        <v>5447</v>
      </c>
      <c r="B1445" s="84">
        <v>2</v>
      </c>
      <c r="C1445" s="122">
        <v>0.008768103072776347</v>
      </c>
      <c r="D1445" s="84" t="s">
        <v>4098</v>
      </c>
      <c r="E1445" s="84" t="b">
        <v>0</v>
      </c>
      <c r="F1445" s="84" t="b">
        <v>0</v>
      </c>
      <c r="G1445" s="84" t="b">
        <v>0</v>
      </c>
    </row>
    <row r="1446" spans="1:7" ht="15">
      <c r="A1446" s="84" t="s">
        <v>852</v>
      </c>
      <c r="B1446" s="84">
        <v>8</v>
      </c>
      <c r="C1446" s="122">
        <v>0</v>
      </c>
      <c r="D1446" s="84" t="s">
        <v>4099</v>
      </c>
      <c r="E1446" s="84" t="b">
        <v>0</v>
      </c>
      <c r="F1446" s="84" t="b">
        <v>0</v>
      </c>
      <c r="G1446" s="84" t="b">
        <v>0</v>
      </c>
    </row>
    <row r="1447" spans="1:7" ht="15">
      <c r="A1447" s="84" t="s">
        <v>4985</v>
      </c>
      <c r="B1447" s="84">
        <v>8</v>
      </c>
      <c r="C1447" s="122">
        <v>0</v>
      </c>
      <c r="D1447" s="84" t="s">
        <v>4099</v>
      </c>
      <c r="E1447" s="84" t="b">
        <v>0</v>
      </c>
      <c r="F1447" s="84" t="b">
        <v>0</v>
      </c>
      <c r="G1447" s="84" t="b">
        <v>0</v>
      </c>
    </row>
    <row r="1448" spans="1:7" ht="15">
      <c r="A1448" s="84" t="s">
        <v>4986</v>
      </c>
      <c r="B1448" s="84">
        <v>8</v>
      </c>
      <c r="C1448" s="122">
        <v>0</v>
      </c>
      <c r="D1448" s="84" t="s">
        <v>4099</v>
      </c>
      <c r="E1448" s="84" t="b">
        <v>0</v>
      </c>
      <c r="F1448" s="84" t="b">
        <v>0</v>
      </c>
      <c r="G1448" s="84" t="b">
        <v>0</v>
      </c>
    </row>
    <row r="1449" spans="1:7" ht="15">
      <c r="A1449" s="84" t="s">
        <v>4957</v>
      </c>
      <c r="B1449" s="84">
        <v>8</v>
      </c>
      <c r="C1449" s="122">
        <v>0</v>
      </c>
      <c r="D1449" s="84" t="s">
        <v>4099</v>
      </c>
      <c r="E1449" s="84" t="b">
        <v>0</v>
      </c>
      <c r="F1449" s="84" t="b">
        <v>0</v>
      </c>
      <c r="G1449" s="84" t="b">
        <v>0</v>
      </c>
    </row>
    <row r="1450" spans="1:7" ht="15">
      <c r="A1450" s="84" t="s">
        <v>4943</v>
      </c>
      <c r="B1450" s="84">
        <v>8</v>
      </c>
      <c r="C1450" s="122">
        <v>0</v>
      </c>
      <c r="D1450" s="84" t="s">
        <v>4099</v>
      </c>
      <c r="E1450" s="84" t="b">
        <v>0</v>
      </c>
      <c r="F1450" s="84" t="b">
        <v>0</v>
      </c>
      <c r="G1450" s="84" t="b">
        <v>0</v>
      </c>
    </row>
    <row r="1451" spans="1:7" ht="15">
      <c r="A1451" s="84" t="s">
        <v>4987</v>
      </c>
      <c r="B1451" s="84">
        <v>8</v>
      </c>
      <c r="C1451" s="122">
        <v>0</v>
      </c>
      <c r="D1451" s="84" t="s">
        <v>4099</v>
      </c>
      <c r="E1451" s="84" t="b">
        <v>0</v>
      </c>
      <c r="F1451" s="84" t="b">
        <v>0</v>
      </c>
      <c r="G1451" s="84" t="b">
        <v>0</v>
      </c>
    </row>
    <row r="1452" spans="1:7" ht="15">
      <c r="A1452" s="84" t="s">
        <v>4970</v>
      </c>
      <c r="B1452" s="84">
        <v>8</v>
      </c>
      <c r="C1452" s="122">
        <v>0</v>
      </c>
      <c r="D1452" s="84" t="s">
        <v>4099</v>
      </c>
      <c r="E1452" s="84" t="b">
        <v>0</v>
      </c>
      <c r="F1452" s="84" t="b">
        <v>0</v>
      </c>
      <c r="G1452" s="84" t="b">
        <v>0</v>
      </c>
    </row>
    <row r="1453" spans="1:7" ht="15">
      <c r="A1453" s="84" t="s">
        <v>4977</v>
      </c>
      <c r="B1453" s="84">
        <v>8</v>
      </c>
      <c r="C1453" s="122">
        <v>0</v>
      </c>
      <c r="D1453" s="84" t="s">
        <v>4099</v>
      </c>
      <c r="E1453" s="84" t="b">
        <v>0</v>
      </c>
      <c r="F1453" s="84" t="b">
        <v>0</v>
      </c>
      <c r="G1453" s="84" t="b">
        <v>0</v>
      </c>
    </row>
    <row r="1454" spans="1:7" ht="15">
      <c r="A1454" s="84" t="s">
        <v>4979</v>
      </c>
      <c r="B1454" s="84">
        <v>8</v>
      </c>
      <c r="C1454" s="122">
        <v>0</v>
      </c>
      <c r="D1454" s="84" t="s">
        <v>4099</v>
      </c>
      <c r="E1454" s="84" t="b">
        <v>0</v>
      </c>
      <c r="F1454" s="84" t="b">
        <v>0</v>
      </c>
      <c r="G1454" s="84" t="b">
        <v>0</v>
      </c>
    </row>
    <row r="1455" spans="1:7" ht="15">
      <c r="A1455" s="84" t="s">
        <v>334</v>
      </c>
      <c r="B1455" s="84">
        <v>7</v>
      </c>
      <c r="C1455" s="122">
        <v>0.004510484764931191</v>
      </c>
      <c r="D1455" s="84" t="s">
        <v>4099</v>
      </c>
      <c r="E1455" s="84" t="b">
        <v>0</v>
      </c>
      <c r="F1455" s="84" t="b">
        <v>0</v>
      </c>
      <c r="G1455" s="84" t="b">
        <v>0</v>
      </c>
    </row>
    <row r="1456" spans="1:7" ht="15">
      <c r="A1456" s="84" t="s">
        <v>5000</v>
      </c>
      <c r="B1456" s="84">
        <v>7</v>
      </c>
      <c r="C1456" s="122">
        <v>0.004510484764931191</v>
      </c>
      <c r="D1456" s="84" t="s">
        <v>4099</v>
      </c>
      <c r="E1456" s="84" t="b">
        <v>0</v>
      </c>
      <c r="F1456" s="84" t="b">
        <v>0</v>
      </c>
      <c r="G1456" s="84" t="b">
        <v>0</v>
      </c>
    </row>
    <row r="1457" spans="1:7" ht="15">
      <c r="A1457" s="84" t="s">
        <v>833</v>
      </c>
      <c r="B1457" s="84">
        <v>6</v>
      </c>
      <c r="C1457" s="122">
        <v>0.005285272865574728</v>
      </c>
      <c r="D1457" s="84" t="s">
        <v>4100</v>
      </c>
      <c r="E1457" s="84" t="b">
        <v>0</v>
      </c>
      <c r="F1457" s="84" t="b">
        <v>0</v>
      </c>
      <c r="G1457" s="84" t="b">
        <v>0</v>
      </c>
    </row>
    <row r="1458" spans="1:7" ht="15">
      <c r="A1458" s="84" t="s">
        <v>493</v>
      </c>
      <c r="B1458" s="84">
        <v>5</v>
      </c>
      <c r="C1458" s="122">
        <v>0.009613686557778816</v>
      </c>
      <c r="D1458" s="84" t="s">
        <v>4100</v>
      </c>
      <c r="E1458" s="84" t="b">
        <v>0</v>
      </c>
      <c r="F1458" s="84" t="b">
        <v>0</v>
      </c>
      <c r="G1458" s="84" t="b">
        <v>0</v>
      </c>
    </row>
    <row r="1459" spans="1:7" ht="15">
      <c r="A1459" s="84" t="s">
        <v>5339</v>
      </c>
      <c r="B1459" s="84">
        <v>2</v>
      </c>
      <c r="C1459" s="122">
        <v>0.014317580114480939</v>
      </c>
      <c r="D1459" s="84" t="s">
        <v>4100</v>
      </c>
      <c r="E1459" s="84" t="b">
        <v>0</v>
      </c>
      <c r="F1459" s="84" t="b">
        <v>0</v>
      </c>
      <c r="G1459" s="84" t="b">
        <v>0</v>
      </c>
    </row>
    <row r="1460" spans="1:7" ht="15">
      <c r="A1460" s="84" t="s">
        <v>5040</v>
      </c>
      <c r="B1460" s="84">
        <v>2</v>
      </c>
      <c r="C1460" s="122">
        <v>0.014317580114480939</v>
      </c>
      <c r="D1460" s="84" t="s">
        <v>4100</v>
      </c>
      <c r="E1460" s="84" t="b">
        <v>0</v>
      </c>
      <c r="F1460" s="84" t="b">
        <v>0</v>
      </c>
      <c r="G1460" s="84" t="b">
        <v>0</v>
      </c>
    </row>
    <row r="1461" spans="1:7" ht="15">
      <c r="A1461" s="84" t="s">
        <v>5340</v>
      </c>
      <c r="B1461" s="84">
        <v>2</v>
      </c>
      <c r="C1461" s="122">
        <v>0.014317580114480939</v>
      </c>
      <c r="D1461" s="84" t="s">
        <v>4100</v>
      </c>
      <c r="E1461" s="84" t="b">
        <v>0</v>
      </c>
      <c r="F1461" s="84" t="b">
        <v>0</v>
      </c>
      <c r="G1461" s="84" t="b">
        <v>0</v>
      </c>
    </row>
    <row r="1462" spans="1:7" ht="15">
      <c r="A1462" s="84" t="s">
        <v>5083</v>
      </c>
      <c r="B1462" s="84">
        <v>2</v>
      </c>
      <c r="C1462" s="122">
        <v>0.014317580114480939</v>
      </c>
      <c r="D1462" s="84" t="s">
        <v>4100</v>
      </c>
      <c r="E1462" s="84" t="b">
        <v>0</v>
      </c>
      <c r="F1462" s="84" t="b">
        <v>0</v>
      </c>
      <c r="G1462" s="84" t="b">
        <v>0</v>
      </c>
    </row>
    <row r="1463" spans="1:7" ht="15">
      <c r="A1463" s="84" t="s">
        <v>4301</v>
      </c>
      <c r="B1463" s="84">
        <v>2</v>
      </c>
      <c r="C1463" s="122">
        <v>0.014317580114480939</v>
      </c>
      <c r="D1463" s="84" t="s">
        <v>4100</v>
      </c>
      <c r="E1463" s="84" t="b">
        <v>0</v>
      </c>
      <c r="F1463" s="84" t="b">
        <v>0</v>
      </c>
      <c r="G1463" s="84" t="b">
        <v>0</v>
      </c>
    </row>
    <row r="1464" spans="1:7" ht="15">
      <c r="A1464" s="84" t="s">
        <v>5341</v>
      </c>
      <c r="B1464" s="84">
        <v>2</v>
      </c>
      <c r="C1464" s="122">
        <v>0.014317580114480939</v>
      </c>
      <c r="D1464" s="84" t="s">
        <v>4100</v>
      </c>
      <c r="E1464" s="84" t="b">
        <v>0</v>
      </c>
      <c r="F1464" s="84" t="b">
        <v>0</v>
      </c>
      <c r="G1464" s="84" t="b">
        <v>0</v>
      </c>
    </row>
    <row r="1465" spans="1:7" ht="15">
      <c r="A1465" s="84" t="s">
        <v>5512</v>
      </c>
      <c r="B1465" s="84">
        <v>2</v>
      </c>
      <c r="C1465" s="122">
        <v>0.014317580114480939</v>
      </c>
      <c r="D1465" s="84" t="s">
        <v>4100</v>
      </c>
      <c r="E1465" s="84" t="b">
        <v>0</v>
      </c>
      <c r="F1465" s="84" t="b">
        <v>0</v>
      </c>
      <c r="G1465" s="84" t="b">
        <v>0</v>
      </c>
    </row>
    <row r="1466" spans="1:7" ht="15">
      <c r="A1466" s="84" t="s">
        <v>5238</v>
      </c>
      <c r="B1466" s="84">
        <v>2</v>
      </c>
      <c r="C1466" s="122">
        <v>0.014317580114480939</v>
      </c>
      <c r="D1466" s="84" t="s">
        <v>4100</v>
      </c>
      <c r="E1466" s="84" t="b">
        <v>0</v>
      </c>
      <c r="F1466" s="84" t="b">
        <v>0</v>
      </c>
      <c r="G1466" s="84" t="b">
        <v>0</v>
      </c>
    </row>
    <row r="1467" spans="1:7" ht="15">
      <c r="A1467" s="84" t="s">
        <v>5513</v>
      </c>
      <c r="B1467" s="84">
        <v>2</v>
      </c>
      <c r="C1467" s="122">
        <v>0.014317580114480939</v>
      </c>
      <c r="D1467" s="84" t="s">
        <v>4100</v>
      </c>
      <c r="E1467" s="84" t="b">
        <v>0</v>
      </c>
      <c r="F1467" s="84" t="b">
        <v>0</v>
      </c>
      <c r="G1467" s="84" t="b">
        <v>0</v>
      </c>
    </row>
    <row r="1468" spans="1:7" ht="15">
      <c r="A1468" s="84" t="s">
        <v>5514</v>
      </c>
      <c r="B1468" s="84">
        <v>2</v>
      </c>
      <c r="C1468" s="122">
        <v>0.014317580114480939</v>
      </c>
      <c r="D1468" s="84" t="s">
        <v>4100</v>
      </c>
      <c r="E1468" s="84" t="b">
        <v>0</v>
      </c>
      <c r="F1468" s="84" t="b">
        <v>0</v>
      </c>
      <c r="G1468" s="84" t="b">
        <v>0</v>
      </c>
    </row>
    <row r="1469" spans="1:7" ht="15">
      <c r="A1469" s="84" t="s">
        <v>5515</v>
      </c>
      <c r="B1469" s="84">
        <v>2</v>
      </c>
      <c r="C1469" s="122">
        <v>0.014317580114480939</v>
      </c>
      <c r="D1469" s="84" t="s">
        <v>4100</v>
      </c>
      <c r="E1469" s="84" t="b">
        <v>0</v>
      </c>
      <c r="F1469" s="84" t="b">
        <v>0</v>
      </c>
      <c r="G1469" s="84" t="b">
        <v>0</v>
      </c>
    </row>
    <row r="1470" spans="1:7" ht="15">
      <c r="A1470" s="84" t="s">
        <v>5519</v>
      </c>
      <c r="B1470" s="84">
        <v>2</v>
      </c>
      <c r="C1470" s="122">
        <v>0.014317580114480939</v>
      </c>
      <c r="D1470" s="84" t="s">
        <v>4100</v>
      </c>
      <c r="E1470" s="84" t="b">
        <v>0</v>
      </c>
      <c r="F1470" s="84" t="b">
        <v>0</v>
      </c>
      <c r="G1470" s="84" t="b">
        <v>0</v>
      </c>
    </row>
    <row r="1471" spans="1:7" ht="15">
      <c r="A1471" s="84" t="s">
        <v>5520</v>
      </c>
      <c r="B1471" s="84">
        <v>2</v>
      </c>
      <c r="C1471" s="122">
        <v>0.014317580114480939</v>
      </c>
      <c r="D1471" s="84" t="s">
        <v>4100</v>
      </c>
      <c r="E1471" s="84" t="b">
        <v>0</v>
      </c>
      <c r="F1471" s="84" t="b">
        <v>0</v>
      </c>
      <c r="G1471" s="84" t="b">
        <v>0</v>
      </c>
    </row>
    <row r="1472" spans="1:7" ht="15">
      <c r="A1472" s="84" t="s">
        <v>5521</v>
      </c>
      <c r="B1472" s="84">
        <v>2</v>
      </c>
      <c r="C1472" s="122">
        <v>0.014317580114480939</v>
      </c>
      <c r="D1472" s="84" t="s">
        <v>4100</v>
      </c>
      <c r="E1472" s="84" t="b">
        <v>0</v>
      </c>
      <c r="F1472" s="84" t="b">
        <v>0</v>
      </c>
      <c r="G1472" s="84" t="b">
        <v>0</v>
      </c>
    </row>
    <row r="1473" spans="1:7" ht="15">
      <c r="A1473" s="84" t="s">
        <v>5522</v>
      </c>
      <c r="B1473" s="84">
        <v>2</v>
      </c>
      <c r="C1473" s="122">
        <v>0.014317580114480939</v>
      </c>
      <c r="D1473" s="84" t="s">
        <v>4100</v>
      </c>
      <c r="E1473" s="84" t="b">
        <v>0</v>
      </c>
      <c r="F1473" s="84" t="b">
        <v>0</v>
      </c>
      <c r="G1473" s="84" t="b">
        <v>0</v>
      </c>
    </row>
    <row r="1474" spans="1:7" ht="15">
      <c r="A1474" s="84" t="s">
        <v>5523</v>
      </c>
      <c r="B1474" s="84">
        <v>2</v>
      </c>
      <c r="C1474" s="122">
        <v>0.014317580114480939</v>
      </c>
      <c r="D1474" s="84" t="s">
        <v>4100</v>
      </c>
      <c r="E1474" s="84" t="b">
        <v>0</v>
      </c>
      <c r="F1474" s="84" t="b">
        <v>0</v>
      </c>
      <c r="G1474" s="84" t="b">
        <v>0</v>
      </c>
    </row>
    <row r="1475" spans="1:7" ht="15">
      <c r="A1475" s="84" t="s">
        <v>5524</v>
      </c>
      <c r="B1475" s="84">
        <v>2</v>
      </c>
      <c r="C1475" s="122">
        <v>0.014317580114480939</v>
      </c>
      <c r="D1475" s="84" t="s">
        <v>4100</v>
      </c>
      <c r="E1475" s="84" t="b">
        <v>0</v>
      </c>
      <c r="F1475" s="84" t="b">
        <v>0</v>
      </c>
      <c r="G1475" s="84" t="b">
        <v>0</v>
      </c>
    </row>
    <row r="1476" spans="1:7" ht="15">
      <c r="A1476" s="84" t="s">
        <v>5525</v>
      </c>
      <c r="B1476" s="84">
        <v>2</v>
      </c>
      <c r="C1476" s="122">
        <v>0.014317580114480939</v>
      </c>
      <c r="D1476" s="84" t="s">
        <v>4100</v>
      </c>
      <c r="E1476" s="84" t="b">
        <v>0</v>
      </c>
      <c r="F1476" s="84" t="b">
        <v>0</v>
      </c>
      <c r="G1476" s="84" t="b">
        <v>0</v>
      </c>
    </row>
    <row r="1477" spans="1:7" ht="15">
      <c r="A1477" s="84" t="s">
        <v>5526</v>
      </c>
      <c r="B1477" s="84">
        <v>2</v>
      </c>
      <c r="C1477" s="122">
        <v>0.014317580114480939</v>
      </c>
      <c r="D1477" s="84" t="s">
        <v>4100</v>
      </c>
      <c r="E1477" s="84" t="b">
        <v>0</v>
      </c>
      <c r="F1477" s="84" t="b">
        <v>0</v>
      </c>
      <c r="G1477" s="84" t="b">
        <v>0</v>
      </c>
    </row>
    <row r="1478" spans="1:7" ht="15">
      <c r="A1478" s="84" t="s">
        <v>4973</v>
      </c>
      <c r="B1478" s="84">
        <v>2</v>
      </c>
      <c r="C1478" s="122">
        <v>0.014317580114480939</v>
      </c>
      <c r="D1478" s="84" t="s">
        <v>4100</v>
      </c>
      <c r="E1478" s="84" t="b">
        <v>0</v>
      </c>
      <c r="F1478" s="84" t="b">
        <v>0</v>
      </c>
      <c r="G1478" s="84" t="b">
        <v>0</v>
      </c>
    </row>
    <row r="1479" spans="1:7" ht="15">
      <c r="A1479" s="84" t="s">
        <v>5527</v>
      </c>
      <c r="B1479" s="84">
        <v>2</v>
      </c>
      <c r="C1479" s="122">
        <v>0.014317580114480939</v>
      </c>
      <c r="D1479" s="84" t="s">
        <v>4100</v>
      </c>
      <c r="E1479" s="84" t="b">
        <v>0</v>
      </c>
      <c r="F1479" s="84" t="b">
        <v>0</v>
      </c>
      <c r="G1479" s="84" t="b">
        <v>0</v>
      </c>
    </row>
    <row r="1480" spans="1:7" ht="15">
      <c r="A1480" s="84" t="s">
        <v>4971</v>
      </c>
      <c r="B1480" s="84">
        <v>8</v>
      </c>
      <c r="C1480" s="122">
        <v>0.015147635187585483</v>
      </c>
      <c r="D1480" s="84" t="s">
        <v>4102</v>
      </c>
      <c r="E1480" s="84" t="b">
        <v>0</v>
      </c>
      <c r="F1480" s="84" t="b">
        <v>0</v>
      </c>
      <c r="G1480" s="84" t="b">
        <v>0</v>
      </c>
    </row>
    <row r="1481" spans="1:7" ht="15">
      <c r="A1481" s="84" t="s">
        <v>4956</v>
      </c>
      <c r="B1481" s="84">
        <v>4</v>
      </c>
      <c r="C1481" s="122">
        <v>0.007573817593792742</v>
      </c>
      <c r="D1481" s="84" t="s">
        <v>4102</v>
      </c>
      <c r="E1481" s="84" t="b">
        <v>0</v>
      </c>
      <c r="F1481" s="84" t="b">
        <v>0</v>
      </c>
      <c r="G1481" s="84" t="b">
        <v>0</v>
      </c>
    </row>
    <row r="1482" spans="1:7" ht="15">
      <c r="A1482" s="84" t="s">
        <v>498</v>
      </c>
      <c r="B1482" s="84">
        <v>4</v>
      </c>
      <c r="C1482" s="122">
        <v>0.007573817593792742</v>
      </c>
      <c r="D1482" s="84" t="s">
        <v>4102</v>
      </c>
      <c r="E1482" s="84" t="b">
        <v>0</v>
      </c>
      <c r="F1482" s="84" t="b">
        <v>0</v>
      </c>
      <c r="G1482" s="84" t="b">
        <v>0</v>
      </c>
    </row>
    <row r="1483" spans="1:7" ht="15">
      <c r="A1483" s="84" t="s">
        <v>5131</v>
      </c>
      <c r="B1483" s="84">
        <v>4</v>
      </c>
      <c r="C1483" s="122">
        <v>0.007573817593792742</v>
      </c>
      <c r="D1483" s="84" t="s">
        <v>4102</v>
      </c>
      <c r="E1483" s="84" t="b">
        <v>0</v>
      </c>
      <c r="F1483" s="84" t="b">
        <v>0</v>
      </c>
      <c r="G1483" s="84" t="b">
        <v>0</v>
      </c>
    </row>
    <row r="1484" spans="1:7" ht="15">
      <c r="A1484" s="84" t="s">
        <v>5132</v>
      </c>
      <c r="B1484" s="84">
        <v>4</v>
      </c>
      <c r="C1484" s="122">
        <v>0.007573817593792742</v>
      </c>
      <c r="D1484" s="84" t="s">
        <v>4102</v>
      </c>
      <c r="E1484" s="84" t="b">
        <v>0</v>
      </c>
      <c r="F1484" s="84" t="b">
        <v>0</v>
      </c>
      <c r="G1484" s="84" t="b">
        <v>0</v>
      </c>
    </row>
    <row r="1485" spans="1:7" ht="15">
      <c r="A1485" s="84" t="s">
        <v>5133</v>
      </c>
      <c r="B1485" s="84">
        <v>4</v>
      </c>
      <c r="C1485" s="122">
        <v>0.007573817593792742</v>
      </c>
      <c r="D1485" s="84" t="s">
        <v>4102</v>
      </c>
      <c r="E1485" s="84" t="b">
        <v>0</v>
      </c>
      <c r="F1485" s="84" t="b">
        <v>1</v>
      </c>
      <c r="G1485" s="84" t="b">
        <v>1</v>
      </c>
    </row>
    <row r="1486" spans="1:7" ht="15">
      <c r="A1486" s="84" t="s">
        <v>4974</v>
      </c>
      <c r="B1486" s="84">
        <v>4</v>
      </c>
      <c r="C1486" s="122">
        <v>0.007573817593792742</v>
      </c>
      <c r="D1486" s="84" t="s">
        <v>4102</v>
      </c>
      <c r="E1486" s="84" t="b">
        <v>0</v>
      </c>
      <c r="F1486" s="84" t="b">
        <v>0</v>
      </c>
      <c r="G1486" s="84" t="b">
        <v>0</v>
      </c>
    </row>
    <row r="1487" spans="1:7" ht="15">
      <c r="A1487" s="84" t="s">
        <v>5038</v>
      </c>
      <c r="B1487" s="84">
        <v>4</v>
      </c>
      <c r="C1487" s="122">
        <v>0.007573817593792742</v>
      </c>
      <c r="D1487" s="84" t="s">
        <v>4102</v>
      </c>
      <c r="E1487" s="84" t="b">
        <v>0</v>
      </c>
      <c r="F1487" s="84" t="b">
        <v>0</v>
      </c>
      <c r="G1487" s="84" t="b">
        <v>0</v>
      </c>
    </row>
    <row r="1488" spans="1:7" ht="15">
      <c r="A1488" s="84" t="s">
        <v>5134</v>
      </c>
      <c r="B1488" s="84">
        <v>4</v>
      </c>
      <c r="C1488" s="122">
        <v>0.007573817593792742</v>
      </c>
      <c r="D1488" s="84" t="s">
        <v>4102</v>
      </c>
      <c r="E1488" s="84" t="b">
        <v>0</v>
      </c>
      <c r="F1488" s="84" t="b">
        <v>0</v>
      </c>
      <c r="G1488" s="84" t="b">
        <v>0</v>
      </c>
    </row>
    <row r="1489" spans="1:7" ht="15">
      <c r="A1489" s="84" t="s">
        <v>5135</v>
      </c>
      <c r="B1489" s="84">
        <v>4</v>
      </c>
      <c r="C1489" s="122">
        <v>0.007573817593792742</v>
      </c>
      <c r="D1489" s="84" t="s">
        <v>4102</v>
      </c>
      <c r="E1489" s="84" t="b">
        <v>0</v>
      </c>
      <c r="F1489" s="84" t="b">
        <v>0</v>
      </c>
      <c r="G1489" s="84" t="b">
        <v>0</v>
      </c>
    </row>
    <row r="1490" spans="1:7" ht="15">
      <c r="A1490" s="84" t="s">
        <v>5136</v>
      </c>
      <c r="B1490" s="84">
        <v>4</v>
      </c>
      <c r="C1490" s="122">
        <v>0.007573817593792742</v>
      </c>
      <c r="D1490" s="84" t="s">
        <v>4102</v>
      </c>
      <c r="E1490" s="84" t="b">
        <v>0</v>
      </c>
      <c r="F1490" s="84" t="b">
        <v>0</v>
      </c>
      <c r="G1490" s="84" t="b">
        <v>0</v>
      </c>
    </row>
    <row r="1491" spans="1:7" ht="15">
      <c r="A1491" s="84" t="s">
        <v>5011</v>
      </c>
      <c r="B1491" s="84">
        <v>4</v>
      </c>
      <c r="C1491" s="122">
        <v>0.007573817593792742</v>
      </c>
      <c r="D1491" s="84" t="s">
        <v>4102</v>
      </c>
      <c r="E1491" s="84" t="b">
        <v>0</v>
      </c>
      <c r="F1491" s="84" t="b">
        <v>0</v>
      </c>
      <c r="G1491" s="84" t="b">
        <v>0</v>
      </c>
    </row>
    <row r="1492" spans="1:7" ht="15">
      <c r="A1492" s="84" t="s">
        <v>5137</v>
      </c>
      <c r="B1492" s="84">
        <v>4</v>
      </c>
      <c r="C1492" s="122">
        <v>0.007573817593792742</v>
      </c>
      <c r="D1492" s="84" t="s">
        <v>4102</v>
      </c>
      <c r="E1492" s="84" t="b">
        <v>0</v>
      </c>
      <c r="F1492" s="84" t="b">
        <v>0</v>
      </c>
      <c r="G1492" s="84" t="b">
        <v>0</v>
      </c>
    </row>
    <row r="1493" spans="1:7" ht="15">
      <c r="A1493" s="84" t="s">
        <v>339</v>
      </c>
      <c r="B1493" s="84">
        <v>3</v>
      </c>
      <c r="C1493" s="122">
        <v>0.009710645021418747</v>
      </c>
      <c r="D1493" s="84" t="s">
        <v>4102</v>
      </c>
      <c r="E1493" s="84" t="b">
        <v>0</v>
      </c>
      <c r="F1493" s="84" t="b">
        <v>0</v>
      </c>
      <c r="G1493" s="84" t="b">
        <v>0</v>
      </c>
    </row>
    <row r="1494" spans="1:7" ht="15">
      <c r="A1494" s="84" t="s">
        <v>5255</v>
      </c>
      <c r="B1494" s="84">
        <v>3</v>
      </c>
      <c r="C1494" s="122">
        <v>0.009710645021418747</v>
      </c>
      <c r="D1494" s="84" t="s">
        <v>4102</v>
      </c>
      <c r="E1494" s="84" t="b">
        <v>0</v>
      </c>
      <c r="F1494" s="84" t="b">
        <v>0</v>
      </c>
      <c r="G1494" s="84" t="b">
        <v>0</v>
      </c>
    </row>
    <row r="1495" spans="1:7" ht="15">
      <c r="A1495" s="84" t="s">
        <v>833</v>
      </c>
      <c r="B1495" s="84">
        <v>3</v>
      </c>
      <c r="C1495" s="122">
        <v>0.009710645021418747</v>
      </c>
      <c r="D1495" s="84" t="s">
        <v>4102</v>
      </c>
      <c r="E1495" s="84" t="b">
        <v>0</v>
      </c>
      <c r="F1495" s="84" t="b">
        <v>0</v>
      </c>
      <c r="G1495" s="84" t="b">
        <v>0</v>
      </c>
    </row>
    <row r="1496" spans="1:7" ht="15">
      <c r="A1496" s="84" t="s">
        <v>4202</v>
      </c>
      <c r="B1496" s="84">
        <v>3</v>
      </c>
      <c r="C1496" s="122">
        <v>0.009710645021418747</v>
      </c>
      <c r="D1496" s="84" t="s">
        <v>4102</v>
      </c>
      <c r="E1496" s="84" t="b">
        <v>0</v>
      </c>
      <c r="F1496" s="84" t="b">
        <v>0</v>
      </c>
      <c r="G1496" s="84" t="b">
        <v>0</v>
      </c>
    </row>
    <row r="1497" spans="1:7" ht="15">
      <c r="A1497" s="84" t="s">
        <v>5503</v>
      </c>
      <c r="B1497" s="84">
        <v>2</v>
      </c>
      <c r="C1497" s="122">
        <v>0.01026067214450887</v>
      </c>
      <c r="D1497" s="84" t="s">
        <v>4102</v>
      </c>
      <c r="E1497" s="84" t="b">
        <v>0</v>
      </c>
      <c r="F1497" s="84" t="b">
        <v>0</v>
      </c>
      <c r="G1497" s="84" t="b">
        <v>0</v>
      </c>
    </row>
    <row r="1498" spans="1:7" ht="15">
      <c r="A1498" s="84" t="s">
        <v>5504</v>
      </c>
      <c r="B1498" s="84">
        <v>2</v>
      </c>
      <c r="C1498" s="122">
        <v>0.01026067214450887</v>
      </c>
      <c r="D1498" s="84" t="s">
        <v>4102</v>
      </c>
      <c r="E1498" s="84" t="b">
        <v>0</v>
      </c>
      <c r="F1498" s="84" t="b">
        <v>0</v>
      </c>
      <c r="G1498" s="84" t="b">
        <v>0</v>
      </c>
    </row>
    <row r="1499" spans="1:7" ht="15">
      <c r="A1499" s="84" t="s">
        <v>5505</v>
      </c>
      <c r="B1499" s="84">
        <v>2</v>
      </c>
      <c r="C1499" s="122">
        <v>0.01026067214450887</v>
      </c>
      <c r="D1499" s="84" t="s">
        <v>4102</v>
      </c>
      <c r="E1499" s="84" t="b">
        <v>0</v>
      </c>
      <c r="F1499" s="84" t="b">
        <v>0</v>
      </c>
      <c r="G1499" s="84" t="b">
        <v>0</v>
      </c>
    </row>
    <row r="1500" spans="1:7" ht="15">
      <c r="A1500" s="84" t="s">
        <v>5102</v>
      </c>
      <c r="B1500" s="84">
        <v>2</v>
      </c>
      <c r="C1500" s="122">
        <v>0.01026067214450887</v>
      </c>
      <c r="D1500" s="84" t="s">
        <v>4102</v>
      </c>
      <c r="E1500" s="84" t="b">
        <v>0</v>
      </c>
      <c r="F1500" s="84" t="b">
        <v>1</v>
      </c>
      <c r="G1500" s="84" t="b">
        <v>0</v>
      </c>
    </row>
    <row r="1501" spans="1:7" ht="15">
      <c r="A1501" s="84" t="s">
        <v>5506</v>
      </c>
      <c r="B1501" s="84">
        <v>2</v>
      </c>
      <c r="C1501" s="122">
        <v>0.01026067214450887</v>
      </c>
      <c r="D1501" s="84" t="s">
        <v>4102</v>
      </c>
      <c r="E1501" s="84" t="b">
        <v>0</v>
      </c>
      <c r="F1501" s="84" t="b">
        <v>0</v>
      </c>
      <c r="G1501" s="84" t="b">
        <v>0</v>
      </c>
    </row>
    <row r="1502" spans="1:7" ht="15">
      <c r="A1502" s="84" t="s">
        <v>4246</v>
      </c>
      <c r="B1502" s="84">
        <v>2</v>
      </c>
      <c r="C1502" s="122">
        <v>0</v>
      </c>
      <c r="D1502" s="84" t="s">
        <v>4103</v>
      </c>
      <c r="E1502" s="84" t="b">
        <v>0</v>
      </c>
      <c r="F1502" s="84" t="b">
        <v>0</v>
      </c>
      <c r="G1502" s="84" t="b">
        <v>0</v>
      </c>
    </row>
    <row r="1503" spans="1:7" ht="15">
      <c r="A1503" s="84" t="s">
        <v>4302</v>
      </c>
      <c r="B1503" s="84">
        <v>2</v>
      </c>
      <c r="C1503" s="122">
        <v>0</v>
      </c>
      <c r="D1503" s="84" t="s">
        <v>4104</v>
      </c>
      <c r="E1503" s="84" t="b">
        <v>0</v>
      </c>
      <c r="F1503" s="84" t="b">
        <v>0</v>
      </c>
      <c r="G1503" s="84" t="b">
        <v>0</v>
      </c>
    </row>
    <row r="1504" spans="1:7" ht="15">
      <c r="A1504" s="84" t="s">
        <v>4956</v>
      </c>
      <c r="B1504" s="84">
        <v>2</v>
      </c>
      <c r="C1504" s="122">
        <v>0</v>
      </c>
      <c r="D1504" s="84" t="s">
        <v>4105</v>
      </c>
      <c r="E1504" s="84" t="b">
        <v>0</v>
      </c>
      <c r="F1504" s="84" t="b">
        <v>0</v>
      </c>
      <c r="G1504" s="84" t="b">
        <v>0</v>
      </c>
    </row>
    <row r="1505" spans="1:7" ht="15">
      <c r="A1505" s="84" t="s">
        <v>534</v>
      </c>
      <c r="B1505" s="84">
        <v>2</v>
      </c>
      <c r="C1505" s="122">
        <v>0</v>
      </c>
      <c r="D1505" s="84" t="s">
        <v>4105</v>
      </c>
      <c r="E1505" s="84" t="b">
        <v>0</v>
      </c>
      <c r="F1505" s="84" t="b">
        <v>0</v>
      </c>
      <c r="G1505" s="84" t="b">
        <v>0</v>
      </c>
    </row>
    <row r="1506" spans="1:7" ht="15">
      <c r="A1506" s="84" t="s">
        <v>5328</v>
      </c>
      <c r="B1506" s="84">
        <v>2</v>
      </c>
      <c r="C1506" s="122">
        <v>0</v>
      </c>
      <c r="D1506" s="84" t="s">
        <v>4105</v>
      </c>
      <c r="E1506" s="84" t="b">
        <v>0</v>
      </c>
      <c r="F1506" s="84" t="b">
        <v>0</v>
      </c>
      <c r="G1506" s="84" t="b">
        <v>0</v>
      </c>
    </row>
    <row r="1507" spans="1:7" ht="15">
      <c r="A1507" s="84" t="s">
        <v>5176</v>
      </c>
      <c r="B1507" s="84">
        <v>2</v>
      </c>
      <c r="C1507" s="122">
        <v>0</v>
      </c>
      <c r="D1507" s="84" t="s">
        <v>4105</v>
      </c>
      <c r="E1507" s="84" t="b">
        <v>0</v>
      </c>
      <c r="F1507" s="84" t="b">
        <v>0</v>
      </c>
      <c r="G1507" s="84" t="b">
        <v>0</v>
      </c>
    </row>
    <row r="1508" spans="1:7" ht="15">
      <c r="A1508" s="84" t="s">
        <v>5177</v>
      </c>
      <c r="B1508" s="84">
        <v>2</v>
      </c>
      <c r="C1508" s="122">
        <v>0</v>
      </c>
      <c r="D1508" s="84" t="s">
        <v>4105</v>
      </c>
      <c r="E1508" s="84" t="b">
        <v>0</v>
      </c>
      <c r="F1508" s="84" t="b">
        <v>0</v>
      </c>
      <c r="G1508" s="84" t="b">
        <v>0</v>
      </c>
    </row>
    <row r="1509" spans="1:7" ht="15">
      <c r="A1509" s="84" t="s">
        <v>5329</v>
      </c>
      <c r="B1509" s="84">
        <v>2</v>
      </c>
      <c r="C1509" s="122">
        <v>0</v>
      </c>
      <c r="D1509" s="84" t="s">
        <v>4105</v>
      </c>
      <c r="E1509" s="84" t="b">
        <v>0</v>
      </c>
      <c r="F1509" s="84" t="b">
        <v>0</v>
      </c>
      <c r="G1509" s="84" t="b">
        <v>0</v>
      </c>
    </row>
    <row r="1510" spans="1:7" ht="15">
      <c r="A1510" s="84" t="s">
        <v>5330</v>
      </c>
      <c r="B1510" s="84">
        <v>2</v>
      </c>
      <c r="C1510" s="122">
        <v>0</v>
      </c>
      <c r="D1510" s="84" t="s">
        <v>4105</v>
      </c>
      <c r="E1510" s="84" t="b">
        <v>0</v>
      </c>
      <c r="F1510" s="84" t="b">
        <v>0</v>
      </c>
      <c r="G1510" s="84" t="b">
        <v>0</v>
      </c>
    </row>
    <row r="1511" spans="1:7" ht="15">
      <c r="A1511" s="84" t="s">
        <v>4274</v>
      </c>
      <c r="B1511" s="84">
        <v>3</v>
      </c>
      <c r="C1511" s="122">
        <v>0</v>
      </c>
      <c r="D1511" s="84" t="s">
        <v>4106</v>
      </c>
      <c r="E1511" s="84" t="b">
        <v>0</v>
      </c>
      <c r="F1511" s="84" t="b">
        <v>0</v>
      </c>
      <c r="G1511" s="84" t="b">
        <v>0</v>
      </c>
    </row>
    <row r="1512" spans="1:7" ht="15">
      <c r="A1512" s="84" t="s">
        <v>5188</v>
      </c>
      <c r="B1512" s="84">
        <v>3</v>
      </c>
      <c r="C1512" s="122">
        <v>0</v>
      </c>
      <c r="D1512" s="84" t="s">
        <v>4106</v>
      </c>
      <c r="E1512" s="84" t="b">
        <v>0</v>
      </c>
      <c r="F1512" s="84" t="b">
        <v>0</v>
      </c>
      <c r="G1512" s="84" t="b">
        <v>0</v>
      </c>
    </row>
    <row r="1513" spans="1:7" ht="15">
      <c r="A1513" s="84" t="s">
        <v>5189</v>
      </c>
      <c r="B1513" s="84">
        <v>3</v>
      </c>
      <c r="C1513" s="122">
        <v>0</v>
      </c>
      <c r="D1513" s="84" t="s">
        <v>4106</v>
      </c>
      <c r="E1513" s="84" t="b">
        <v>0</v>
      </c>
      <c r="F1513" s="84" t="b">
        <v>0</v>
      </c>
      <c r="G1513" s="84" t="b">
        <v>0</v>
      </c>
    </row>
    <row r="1514" spans="1:7" ht="15">
      <c r="A1514" s="84" t="s">
        <v>4956</v>
      </c>
      <c r="B1514" s="84">
        <v>3</v>
      </c>
      <c r="C1514" s="122">
        <v>0</v>
      </c>
      <c r="D1514" s="84" t="s">
        <v>4106</v>
      </c>
      <c r="E1514" s="84" t="b">
        <v>0</v>
      </c>
      <c r="F1514" s="84" t="b">
        <v>0</v>
      </c>
      <c r="G1514" s="84" t="b">
        <v>0</v>
      </c>
    </row>
    <row r="1515" spans="1:7" ht="15">
      <c r="A1515" s="84" t="s">
        <v>4976</v>
      </c>
      <c r="B1515" s="84">
        <v>3</v>
      </c>
      <c r="C1515" s="122">
        <v>0</v>
      </c>
      <c r="D1515" s="84" t="s">
        <v>4106</v>
      </c>
      <c r="E1515" s="84" t="b">
        <v>0</v>
      </c>
      <c r="F1515" s="84" t="b">
        <v>0</v>
      </c>
      <c r="G1515" s="84" t="b">
        <v>0</v>
      </c>
    </row>
    <row r="1516" spans="1:7" ht="15">
      <c r="A1516" s="84" t="s">
        <v>5190</v>
      </c>
      <c r="B1516" s="84">
        <v>3</v>
      </c>
      <c r="C1516" s="122">
        <v>0</v>
      </c>
      <c r="D1516" s="84" t="s">
        <v>4106</v>
      </c>
      <c r="E1516" s="84" t="b">
        <v>0</v>
      </c>
      <c r="F1516" s="84" t="b">
        <v>0</v>
      </c>
      <c r="G1516" s="84" t="b">
        <v>0</v>
      </c>
    </row>
    <row r="1517" spans="1:7" ht="15">
      <c r="A1517" s="84" t="s">
        <v>5191</v>
      </c>
      <c r="B1517" s="84">
        <v>3</v>
      </c>
      <c r="C1517" s="122">
        <v>0</v>
      </c>
      <c r="D1517" s="84" t="s">
        <v>4106</v>
      </c>
      <c r="E1517" s="84" t="b">
        <v>0</v>
      </c>
      <c r="F1517" s="84" t="b">
        <v>0</v>
      </c>
      <c r="G1517" s="84" t="b">
        <v>0</v>
      </c>
    </row>
    <row r="1518" spans="1:7" ht="15">
      <c r="A1518" s="84" t="s">
        <v>5192</v>
      </c>
      <c r="B1518" s="84">
        <v>3</v>
      </c>
      <c r="C1518" s="122">
        <v>0</v>
      </c>
      <c r="D1518" s="84" t="s">
        <v>4106</v>
      </c>
      <c r="E1518" s="84" t="b">
        <v>0</v>
      </c>
      <c r="F1518" s="84" t="b">
        <v>0</v>
      </c>
      <c r="G1518" s="84" t="b">
        <v>0</v>
      </c>
    </row>
    <row r="1519" spans="1:7" ht="15">
      <c r="A1519" s="84" t="s">
        <v>5193</v>
      </c>
      <c r="B1519" s="84">
        <v>3</v>
      </c>
      <c r="C1519" s="122">
        <v>0</v>
      </c>
      <c r="D1519" s="84" t="s">
        <v>4106</v>
      </c>
      <c r="E1519" s="84" t="b">
        <v>0</v>
      </c>
      <c r="F1519" s="84" t="b">
        <v>0</v>
      </c>
      <c r="G1519" s="84" t="b">
        <v>0</v>
      </c>
    </row>
    <row r="1520" spans="1:7" ht="15">
      <c r="A1520" s="84" t="s">
        <v>833</v>
      </c>
      <c r="B1520" s="84">
        <v>3</v>
      </c>
      <c r="C1520" s="122">
        <v>0</v>
      </c>
      <c r="D1520" s="84" t="s">
        <v>4106</v>
      </c>
      <c r="E1520" s="84" t="b">
        <v>0</v>
      </c>
      <c r="F1520" s="84" t="b">
        <v>0</v>
      </c>
      <c r="G1520" s="84" t="b">
        <v>0</v>
      </c>
    </row>
    <row r="1521" spans="1:7" ht="15">
      <c r="A1521" s="84" t="s">
        <v>5194</v>
      </c>
      <c r="B1521" s="84">
        <v>3</v>
      </c>
      <c r="C1521" s="122">
        <v>0</v>
      </c>
      <c r="D1521" s="84" t="s">
        <v>4106</v>
      </c>
      <c r="E1521" s="84" t="b">
        <v>0</v>
      </c>
      <c r="F1521" s="84" t="b">
        <v>0</v>
      </c>
      <c r="G1521" s="84" t="b">
        <v>0</v>
      </c>
    </row>
    <row r="1522" spans="1:7" ht="15">
      <c r="A1522" s="84" t="s">
        <v>455</v>
      </c>
      <c r="B1522" s="84">
        <v>2</v>
      </c>
      <c r="C1522" s="122">
        <v>0.009030320977214422</v>
      </c>
      <c r="D1522" s="84" t="s">
        <v>4106</v>
      </c>
      <c r="E1522" s="84" t="b">
        <v>0</v>
      </c>
      <c r="F1522" s="84" t="b">
        <v>0</v>
      </c>
      <c r="G1522" s="84" t="b">
        <v>0</v>
      </c>
    </row>
    <row r="1523" spans="1:7" ht="15">
      <c r="A1523" s="84" t="s">
        <v>5354</v>
      </c>
      <c r="B1523" s="84">
        <v>2</v>
      </c>
      <c r="C1523" s="122">
        <v>0.009030320977214422</v>
      </c>
      <c r="D1523" s="84" t="s">
        <v>4106</v>
      </c>
      <c r="E1523" s="84" t="b">
        <v>0</v>
      </c>
      <c r="F1523" s="84" t="b">
        <v>0</v>
      </c>
      <c r="G1523" s="84" t="b">
        <v>0</v>
      </c>
    </row>
    <row r="1524" spans="1:7" ht="15">
      <c r="A1524" s="84" t="s">
        <v>4275</v>
      </c>
      <c r="B1524" s="84">
        <v>3</v>
      </c>
      <c r="C1524" s="122">
        <v>0</v>
      </c>
      <c r="D1524" s="84" t="s">
        <v>4110</v>
      </c>
      <c r="E1524" s="84" t="b">
        <v>0</v>
      </c>
      <c r="F1524" s="84" t="b">
        <v>0</v>
      </c>
      <c r="G1524" s="84" t="b">
        <v>0</v>
      </c>
    </row>
    <row r="1525" spans="1:7" ht="15">
      <c r="A1525" s="84" t="s">
        <v>4274</v>
      </c>
      <c r="B1525" s="84">
        <v>3</v>
      </c>
      <c r="C1525" s="122">
        <v>0</v>
      </c>
      <c r="D1525" s="84" t="s">
        <v>4110</v>
      </c>
      <c r="E1525" s="84" t="b">
        <v>0</v>
      </c>
      <c r="F1525" s="84" t="b">
        <v>0</v>
      </c>
      <c r="G1525" s="84" t="b">
        <v>0</v>
      </c>
    </row>
    <row r="1526" spans="1:7" ht="15">
      <c r="A1526" s="84" t="s">
        <v>4943</v>
      </c>
      <c r="B1526" s="84">
        <v>3</v>
      </c>
      <c r="C1526" s="122">
        <v>0</v>
      </c>
      <c r="D1526" s="84" t="s">
        <v>4110</v>
      </c>
      <c r="E1526" s="84" t="b">
        <v>0</v>
      </c>
      <c r="F1526" s="84" t="b">
        <v>0</v>
      </c>
      <c r="G1526" s="84" t="b">
        <v>0</v>
      </c>
    </row>
    <row r="1527" spans="1:7" ht="15">
      <c r="A1527" s="84" t="s">
        <v>5054</v>
      </c>
      <c r="B1527" s="84">
        <v>2</v>
      </c>
      <c r="C1527" s="122">
        <v>0</v>
      </c>
      <c r="D1527" s="84" t="s">
        <v>4110</v>
      </c>
      <c r="E1527" s="84" t="b">
        <v>0</v>
      </c>
      <c r="F1527" s="84" t="b">
        <v>0</v>
      </c>
      <c r="G1527" s="84" t="b">
        <v>0</v>
      </c>
    </row>
    <row r="1528" spans="1:7" ht="15">
      <c r="A1528" s="84" t="s">
        <v>5566</v>
      </c>
      <c r="B1528" s="84">
        <v>2</v>
      </c>
      <c r="C1528" s="122">
        <v>0</v>
      </c>
      <c r="D1528" s="84" t="s">
        <v>4110</v>
      </c>
      <c r="E1528" s="84" t="b">
        <v>1</v>
      </c>
      <c r="F1528" s="84" t="b">
        <v>0</v>
      </c>
      <c r="G1528" s="84" t="b">
        <v>0</v>
      </c>
    </row>
    <row r="1529" spans="1:7" ht="15">
      <c r="A1529" s="84" t="s">
        <v>5567</v>
      </c>
      <c r="B1529" s="84">
        <v>2</v>
      </c>
      <c r="C1529" s="122">
        <v>0</v>
      </c>
      <c r="D1529" s="84" t="s">
        <v>4110</v>
      </c>
      <c r="E1529" s="84" t="b">
        <v>0</v>
      </c>
      <c r="F1529" s="84" t="b">
        <v>0</v>
      </c>
      <c r="G1529" s="84" t="b">
        <v>0</v>
      </c>
    </row>
    <row r="1530" spans="1:7" ht="15">
      <c r="A1530" s="84" t="s">
        <v>4247</v>
      </c>
      <c r="B1530" s="84">
        <v>2</v>
      </c>
      <c r="C1530" s="122">
        <v>0</v>
      </c>
      <c r="D1530" s="84" t="s">
        <v>4110</v>
      </c>
      <c r="E1530" s="84" t="b">
        <v>0</v>
      </c>
      <c r="F1530" s="84" t="b">
        <v>0</v>
      </c>
      <c r="G1530" s="84" t="b">
        <v>0</v>
      </c>
    </row>
    <row r="1531" spans="1:7" ht="15">
      <c r="A1531" s="84" t="s">
        <v>833</v>
      </c>
      <c r="B1531" s="84">
        <v>2</v>
      </c>
      <c r="C1531" s="122">
        <v>0</v>
      </c>
      <c r="D1531" s="84" t="s">
        <v>4110</v>
      </c>
      <c r="E1531" s="84" t="b">
        <v>0</v>
      </c>
      <c r="F1531" s="84" t="b">
        <v>0</v>
      </c>
      <c r="G1531" s="84" t="b">
        <v>0</v>
      </c>
    </row>
    <row r="1532" spans="1:7" ht="15">
      <c r="A1532" s="84" t="s">
        <v>5266</v>
      </c>
      <c r="B1532" s="84">
        <v>2</v>
      </c>
      <c r="C1532" s="122">
        <v>0</v>
      </c>
      <c r="D1532" s="84" t="s">
        <v>4110</v>
      </c>
      <c r="E1532" s="84" t="b">
        <v>0</v>
      </c>
      <c r="F1532" s="84" t="b">
        <v>0</v>
      </c>
      <c r="G1532" s="84" t="b">
        <v>0</v>
      </c>
    </row>
    <row r="1533" spans="1:7" ht="15">
      <c r="A1533" s="84" t="s">
        <v>5210</v>
      </c>
      <c r="B1533" s="84">
        <v>2</v>
      </c>
      <c r="C1533" s="122">
        <v>0</v>
      </c>
      <c r="D1533" s="84" t="s">
        <v>4110</v>
      </c>
      <c r="E1533" s="84" t="b">
        <v>1</v>
      </c>
      <c r="F1533" s="84" t="b">
        <v>0</v>
      </c>
      <c r="G1533" s="84" t="b">
        <v>0</v>
      </c>
    </row>
    <row r="1534" spans="1:7" ht="15">
      <c r="A1534" s="84" t="s">
        <v>4974</v>
      </c>
      <c r="B1534" s="84">
        <v>2</v>
      </c>
      <c r="C1534" s="122">
        <v>0</v>
      </c>
      <c r="D1534" s="84" t="s">
        <v>4110</v>
      </c>
      <c r="E1534" s="84" t="b">
        <v>0</v>
      </c>
      <c r="F1534" s="84" t="b">
        <v>0</v>
      </c>
      <c r="G1534" s="84" t="b">
        <v>0</v>
      </c>
    </row>
    <row r="1535" spans="1:7" ht="15">
      <c r="A1535" s="84" t="s">
        <v>4299</v>
      </c>
      <c r="B1535" s="84">
        <v>2</v>
      </c>
      <c r="C1535" s="122">
        <v>0</v>
      </c>
      <c r="D1535" s="84" t="s">
        <v>4110</v>
      </c>
      <c r="E1535" s="84" t="b">
        <v>0</v>
      </c>
      <c r="F1535" s="84" t="b">
        <v>0</v>
      </c>
      <c r="G1535" s="84" t="b">
        <v>0</v>
      </c>
    </row>
    <row r="1536" spans="1:7" ht="15">
      <c r="A1536" s="84" t="s">
        <v>5264</v>
      </c>
      <c r="B1536" s="84">
        <v>2</v>
      </c>
      <c r="C1536" s="122">
        <v>0</v>
      </c>
      <c r="D1536" s="84" t="s">
        <v>4110</v>
      </c>
      <c r="E1536" s="84" t="b">
        <v>0</v>
      </c>
      <c r="F1536" s="84" t="b">
        <v>0</v>
      </c>
      <c r="G1536" s="84" t="b">
        <v>0</v>
      </c>
    </row>
    <row r="1537" spans="1:7" ht="15">
      <c r="A1537" s="84" t="s">
        <v>5568</v>
      </c>
      <c r="B1537" s="84">
        <v>2</v>
      </c>
      <c r="C1537" s="122">
        <v>0</v>
      </c>
      <c r="D1537" s="84" t="s">
        <v>4110</v>
      </c>
      <c r="E1537" s="84" t="b">
        <v>0</v>
      </c>
      <c r="F1537" s="84" t="b">
        <v>0</v>
      </c>
      <c r="G1537" s="84" t="b">
        <v>0</v>
      </c>
    </row>
    <row r="1538" spans="1:7" ht="15">
      <c r="A1538" s="84" t="s">
        <v>4337</v>
      </c>
      <c r="B1538" s="84">
        <v>2</v>
      </c>
      <c r="C1538" s="122">
        <v>0.012041199826559249</v>
      </c>
      <c r="D1538" s="84" t="s">
        <v>4110</v>
      </c>
      <c r="E1538" s="84" t="b">
        <v>0</v>
      </c>
      <c r="F1538" s="84" t="b">
        <v>0</v>
      </c>
      <c r="G1538" s="84" t="b">
        <v>0</v>
      </c>
    </row>
    <row r="1539" spans="1:7" ht="15">
      <c r="A1539" s="84" t="s">
        <v>4246</v>
      </c>
      <c r="B1539" s="84">
        <v>3</v>
      </c>
      <c r="C1539" s="122">
        <v>0</v>
      </c>
      <c r="D1539" s="84" t="s">
        <v>4111</v>
      </c>
      <c r="E1539" s="84" t="b">
        <v>0</v>
      </c>
      <c r="F1539" s="84" t="b">
        <v>0</v>
      </c>
      <c r="G1539" s="84" t="b">
        <v>0</v>
      </c>
    </row>
    <row r="1540" spans="1:7" ht="15">
      <c r="A1540" s="84" t="s">
        <v>5342</v>
      </c>
      <c r="B1540" s="84">
        <v>2</v>
      </c>
      <c r="C1540" s="122">
        <v>0</v>
      </c>
      <c r="D1540" s="84" t="s">
        <v>4111</v>
      </c>
      <c r="E1540" s="84" t="b">
        <v>0</v>
      </c>
      <c r="F1540" s="84" t="b">
        <v>1</v>
      </c>
      <c r="G1540" s="84" t="b">
        <v>0</v>
      </c>
    </row>
    <row r="1541" spans="1:7" ht="15">
      <c r="A1541" s="84" t="s">
        <v>4275</v>
      </c>
      <c r="B1541" s="84">
        <v>2</v>
      </c>
      <c r="C1541" s="122">
        <v>0</v>
      </c>
      <c r="D1541" s="84" t="s">
        <v>4111</v>
      </c>
      <c r="E1541" s="84" t="b">
        <v>0</v>
      </c>
      <c r="F1541" s="84" t="b">
        <v>0</v>
      </c>
      <c r="G1541" s="84" t="b">
        <v>0</v>
      </c>
    </row>
    <row r="1542" spans="1:7" ht="15">
      <c r="A1542" s="84" t="s">
        <v>4274</v>
      </c>
      <c r="B1542" s="84">
        <v>2</v>
      </c>
      <c r="C1542" s="122">
        <v>0</v>
      </c>
      <c r="D1542" s="84" t="s">
        <v>4111</v>
      </c>
      <c r="E1542" s="84" t="b">
        <v>0</v>
      </c>
      <c r="F1542" s="84" t="b">
        <v>0</v>
      </c>
      <c r="G1542" s="84" t="b">
        <v>0</v>
      </c>
    </row>
    <row r="1543" spans="1:7" ht="15">
      <c r="A1543" s="84" t="s">
        <v>5041</v>
      </c>
      <c r="B1543" s="84">
        <v>2</v>
      </c>
      <c r="C1543" s="122">
        <v>0</v>
      </c>
      <c r="D1543" s="84" t="s">
        <v>4111</v>
      </c>
      <c r="E1543" s="84" t="b">
        <v>0</v>
      </c>
      <c r="F1543" s="84" t="b">
        <v>0</v>
      </c>
      <c r="G1543" s="84" t="b">
        <v>0</v>
      </c>
    </row>
    <row r="1544" spans="1:7" ht="15">
      <c r="A1544" s="84" t="s">
        <v>4333</v>
      </c>
      <c r="B1544" s="84">
        <v>2</v>
      </c>
      <c r="C1544" s="122">
        <v>0</v>
      </c>
      <c r="D1544" s="84" t="s">
        <v>4111</v>
      </c>
      <c r="E1544" s="84" t="b">
        <v>0</v>
      </c>
      <c r="F1544" s="84" t="b">
        <v>0</v>
      </c>
      <c r="G1544" s="84" t="b">
        <v>0</v>
      </c>
    </row>
    <row r="1545" spans="1:7" ht="15">
      <c r="A1545" s="84" t="s">
        <v>5343</v>
      </c>
      <c r="B1545" s="84">
        <v>2</v>
      </c>
      <c r="C1545" s="122">
        <v>0</v>
      </c>
      <c r="D1545" s="84" t="s">
        <v>4111</v>
      </c>
      <c r="E1545" s="84" t="b">
        <v>0</v>
      </c>
      <c r="F1545" s="84" t="b">
        <v>0</v>
      </c>
      <c r="G1545" s="84" t="b">
        <v>0</v>
      </c>
    </row>
    <row r="1546" spans="1:7" ht="15">
      <c r="A1546" s="84" t="s">
        <v>5344</v>
      </c>
      <c r="B1546" s="84">
        <v>2</v>
      </c>
      <c r="C1546" s="122">
        <v>0</v>
      </c>
      <c r="D1546" s="84" t="s">
        <v>4111</v>
      </c>
      <c r="E1546" s="84" t="b">
        <v>0</v>
      </c>
      <c r="F1546" s="84" t="b">
        <v>0</v>
      </c>
      <c r="G1546" s="84" t="b">
        <v>0</v>
      </c>
    </row>
    <row r="1547" spans="1:7" ht="15">
      <c r="A1547" s="84" t="s">
        <v>5345</v>
      </c>
      <c r="B1547" s="84">
        <v>2</v>
      </c>
      <c r="C1547" s="122">
        <v>0</v>
      </c>
      <c r="D1547" s="84" t="s">
        <v>4111</v>
      </c>
      <c r="E1547" s="84" t="b">
        <v>0</v>
      </c>
      <c r="F1547" s="84" t="b">
        <v>0</v>
      </c>
      <c r="G1547" s="84" t="b">
        <v>0</v>
      </c>
    </row>
    <row r="1548" spans="1:7" ht="15">
      <c r="A1548" s="84" t="s">
        <v>5346</v>
      </c>
      <c r="B1548" s="84">
        <v>2</v>
      </c>
      <c r="C1548" s="122">
        <v>0</v>
      </c>
      <c r="D1548" s="84" t="s">
        <v>4111</v>
      </c>
      <c r="E1548" s="84" t="b">
        <v>0</v>
      </c>
      <c r="F1548" s="84" t="b">
        <v>0</v>
      </c>
      <c r="G1548" s="84" t="b">
        <v>0</v>
      </c>
    </row>
    <row r="1549" spans="1:7" ht="15">
      <c r="A1549" s="84" t="s">
        <v>5407</v>
      </c>
      <c r="B1549" s="84">
        <v>2</v>
      </c>
      <c r="C1549" s="122">
        <v>0</v>
      </c>
      <c r="D1549" s="84" t="s">
        <v>4114</v>
      </c>
      <c r="E1549" s="84" t="b">
        <v>0</v>
      </c>
      <c r="F1549" s="84" t="b">
        <v>0</v>
      </c>
      <c r="G1549" s="84" t="b">
        <v>0</v>
      </c>
    </row>
    <row r="1550" spans="1:7" ht="15">
      <c r="A1550" s="84" t="s">
        <v>5408</v>
      </c>
      <c r="B1550" s="84">
        <v>2</v>
      </c>
      <c r="C1550" s="122">
        <v>0</v>
      </c>
      <c r="D1550" s="84" t="s">
        <v>4114</v>
      </c>
      <c r="E1550" s="84" t="b">
        <v>0</v>
      </c>
      <c r="F1550" s="84" t="b">
        <v>0</v>
      </c>
      <c r="G1550" s="84" t="b">
        <v>0</v>
      </c>
    </row>
    <row r="1551" spans="1:7" ht="15">
      <c r="A1551" s="84" t="s">
        <v>5409</v>
      </c>
      <c r="B1551" s="84">
        <v>2</v>
      </c>
      <c r="C1551" s="122">
        <v>0</v>
      </c>
      <c r="D1551" s="84" t="s">
        <v>4114</v>
      </c>
      <c r="E1551" s="84" t="b">
        <v>0</v>
      </c>
      <c r="F1551" s="84" t="b">
        <v>0</v>
      </c>
      <c r="G1551" s="84" t="b">
        <v>0</v>
      </c>
    </row>
    <row r="1552" spans="1:7" ht="15">
      <c r="A1552" s="84" t="s">
        <v>5410</v>
      </c>
      <c r="B1552" s="84">
        <v>2</v>
      </c>
      <c r="C1552" s="122">
        <v>0</v>
      </c>
      <c r="D1552" s="84" t="s">
        <v>4114</v>
      </c>
      <c r="E1552" s="84" t="b">
        <v>0</v>
      </c>
      <c r="F1552" s="84" t="b">
        <v>0</v>
      </c>
      <c r="G1552" s="84" t="b">
        <v>0</v>
      </c>
    </row>
    <row r="1553" spans="1:7" ht="15">
      <c r="A1553" s="84" t="s">
        <v>5411</v>
      </c>
      <c r="B1553" s="84">
        <v>2</v>
      </c>
      <c r="C1553" s="122">
        <v>0</v>
      </c>
      <c r="D1553" s="84" t="s">
        <v>4114</v>
      </c>
      <c r="E1553" s="84" t="b">
        <v>0</v>
      </c>
      <c r="F1553" s="84" t="b">
        <v>0</v>
      </c>
      <c r="G1553" s="84" t="b">
        <v>0</v>
      </c>
    </row>
    <row r="1554" spans="1:7" ht="15">
      <c r="A1554" s="84" t="s">
        <v>5412</v>
      </c>
      <c r="B1554" s="84">
        <v>2</v>
      </c>
      <c r="C1554" s="122">
        <v>0</v>
      </c>
      <c r="D1554" s="84" t="s">
        <v>4114</v>
      </c>
      <c r="E1554" s="84" t="b">
        <v>0</v>
      </c>
      <c r="F1554" s="84" t="b">
        <v>0</v>
      </c>
      <c r="G1554" s="84" t="b">
        <v>0</v>
      </c>
    </row>
    <row r="1555" spans="1:7" ht="15">
      <c r="A1555" s="84" t="s">
        <v>5413</v>
      </c>
      <c r="B1555" s="84">
        <v>2</v>
      </c>
      <c r="C1555" s="122">
        <v>0</v>
      </c>
      <c r="D1555" s="84" t="s">
        <v>4114</v>
      </c>
      <c r="E1555" s="84" t="b">
        <v>0</v>
      </c>
      <c r="F1555" s="84" t="b">
        <v>1</v>
      </c>
      <c r="G1555" s="84" t="b">
        <v>0</v>
      </c>
    </row>
    <row r="1556" spans="1:7" ht="15">
      <c r="A1556" s="84" t="s">
        <v>5414</v>
      </c>
      <c r="B1556" s="84">
        <v>2</v>
      </c>
      <c r="C1556" s="122">
        <v>0</v>
      </c>
      <c r="D1556" s="84" t="s">
        <v>4114</v>
      </c>
      <c r="E1556" s="84" t="b">
        <v>0</v>
      </c>
      <c r="F1556" s="84" t="b">
        <v>0</v>
      </c>
      <c r="G1556" s="84" t="b">
        <v>0</v>
      </c>
    </row>
    <row r="1557" spans="1:7" ht="15">
      <c r="A1557" s="84" t="s">
        <v>5415</v>
      </c>
      <c r="B1557" s="84">
        <v>2</v>
      </c>
      <c r="C1557" s="122">
        <v>0</v>
      </c>
      <c r="D1557" s="84" t="s">
        <v>4114</v>
      </c>
      <c r="E1557" s="84" t="b">
        <v>0</v>
      </c>
      <c r="F1557" s="84" t="b">
        <v>1</v>
      </c>
      <c r="G1557" s="84" t="b">
        <v>0</v>
      </c>
    </row>
    <row r="1558" spans="1:7" ht="15">
      <c r="A1558" s="84" t="s">
        <v>5218</v>
      </c>
      <c r="B1558" s="84">
        <v>2</v>
      </c>
      <c r="C1558" s="122">
        <v>0</v>
      </c>
      <c r="D1558" s="84" t="s">
        <v>4114</v>
      </c>
      <c r="E1558" s="84" t="b">
        <v>0</v>
      </c>
      <c r="F1558" s="84" t="b">
        <v>0</v>
      </c>
      <c r="G1558" s="84" t="b">
        <v>0</v>
      </c>
    </row>
    <row r="1559" spans="1:7" ht="15">
      <c r="A1559" s="84" t="s">
        <v>5219</v>
      </c>
      <c r="B1559" s="84">
        <v>2</v>
      </c>
      <c r="C1559" s="122">
        <v>0</v>
      </c>
      <c r="D1559" s="84" t="s">
        <v>4114</v>
      </c>
      <c r="E1559" s="84" t="b">
        <v>0</v>
      </c>
      <c r="F1559" s="84" t="b">
        <v>0</v>
      </c>
      <c r="G1559" s="84" t="b">
        <v>0</v>
      </c>
    </row>
    <row r="1560" spans="1:7" ht="15">
      <c r="A1560" s="84" t="s">
        <v>5220</v>
      </c>
      <c r="B1560" s="84">
        <v>2</v>
      </c>
      <c r="C1560" s="122">
        <v>0</v>
      </c>
      <c r="D1560" s="84" t="s">
        <v>4114</v>
      </c>
      <c r="E1560" s="84" t="b">
        <v>0</v>
      </c>
      <c r="F1560" s="84" t="b">
        <v>0</v>
      </c>
      <c r="G1560" s="84" t="b">
        <v>0</v>
      </c>
    </row>
    <row r="1561" spans="1:7" ht="15">
      <c r="A1561" s="84" t="s">
        <v>4287</v>
      </c>
      <c r="B1561" s="84">
        <v>2</v>
      </c>
      <c r="C1561" s="122">
        <v>0</v>
      </c>
      <c r="D1561" s="84" t="s">
        <v>4114</v>
      </c>
      <c r="E1561" s="84" t="b">
        <v>0</v>
      </c>
      <c r="F1561" s="84" t="b">
        <v>0</v>
      </c>
      <c r="G1561" s="84" t="b">
        <v>0</v>
      </c>
    </row>
    <row r="1562" spans="1:7" ht="15">
      <c r="A1562" s="84" t="s">
        <v>5448</v>
      </c>
      <c r="B1562" s="84">
        <v>2</v>
      </c>
      <c r="C1562" s="122">
        <v>0</v>
      </c>
      <c r="D1562" s="84" t="s">
        <v>4115</v>
      </c>
      <c r="E1562" s="84" t="b">
        <v>0</v>
      </c>
      <c r="F1562" s="84" t="b">
        <v>0</v>
      </c>
      <c r="G1562" s="84" t="b">
        <v>0</v>
      </c>
    </row>
    <row r="1563" spans="1:7" ht="15">
      <c r="A1563" s="84" t="s">
        <v>4946</v>
      </c>
      <c r="B1563" s="84">
        <v>2</v>
      </c>
      <c r="C1563" s="122">
        <v>0</v>
      </c>
      <c r="D1563" s="84" t="s">
        <v>4115</v>
      </c>
      <c r="E1563" s="84" t="b">
        <v>0</v>
      </c>
      <c r="F1563" s="84" t="b">
        <v>0</v>
      </c>
      <c r="G1563" s="84" t="b">
        <v>0</v>
      </c>
    </row>
    <row r="1564" spans="1:7" ht="15">
      <c r="A1564" s="84" t="s">
        <v>833</v>
      </c>
      <c r="B1564" s="84">
        <v>2</v>
      </c>
      <c r="C1564" s="122">
        <v>0</v>
      </c>
      <c r="D1564" s="84" t="s">
        <v>4115</v>
      </c>
      <c r="E1564" s="84" t="b">
        <v>0</v>
      </c>
      <c r="F1564" s="84" t="b">
        <v>0</v>
      </c>
      <c r="G1564" s="84" t="b">
        <v>0</v>
      </c>
    </row>
    <row r="1565" spans="1:7" ht="15">
      <c r="A1565" s="84" t="s">
        <v>5235</v>
      </c>
      <c r="B1565" s="84">
        <v>2</v>
      </c>
      <c r="C1565" s="122">
        <v>0</v>
      </c>
      <c r="D1565" s="84" t="s">
        <v>4115</v>
      </c>
      <c r="E1565" s="84" t="b">
        <v>0</v>
      </c>
      <c r="F1565" s="84" t="b">
        <v>0</v>
      </c>
      <c r="G1565" s="84" t="b">
        <v>0</v>
      </c>
    </row>
    <row r="1566" spans="1:7" ht="15">
      <c r="A1566" s="84" t="s">
        <v>5449</v>
      </c>
      <c r="B1566" s="84">
        <v>2</v>
      </c>
      <c r="C1566" s="122">
        <v>0</v>
      </c>
      <c r="D1566" s="84" t="s">
        <v>4115</v>
      </c>
      <c r="E1566" s="84" t="b">
        <v>0</v>
      </c>
      <c r="F1566" s="84" t="b">
        <v>0</v>
      </c>
      <c r="G1566" s="84" t="b">
        <v>0</v>
      </c>
    </row>
    <row r="1567" spans="1:7" ht="15">
      <c r="A1567" s="84" t="s">
        <v>5450</v>
      </c>
      <c r="B1567" s="84">
        <v>2</v>
      </c>
      <c r="C1567" s="122">
        <v>0</v>
      </c>
      <c r="D1567" s="84" t="s">
        <v>4115</v>
      </c>
      <c r="E1567" s="84" t="b">
        <v>0</v>
      </c>
      <c r="F1567" s="84" t="b">
        <v>0</v>
      </c>
      <c r="G1567" s="84" t="b">
        <v>0</v>
      </c>
    </row>
    <row r="1568" spans="1:7" ht="15">
      <c r="A1568" s="84" t="s">
        <v>4304</v>
      </c>
      <c r="B1568" s="84">
        <v>2</v>
      </c>
      <c r="C1568" s="122">
        <v>0</v>
      </c>
      <c r="D1568" s="84" t="s">
        <v>4115</v>
      </c>
      <c r="E1568" s="84" t="b">
        <v>0</v>
      </c>
      <c r="F1568" s="84" t="b">
        <v>0</v>
      </c>
      <c r="G1568" s="84" t="b">
        <v>0</v>
      </c>
    </row>
    <row r="1569" spans="1:7" ht="15">
      <c r="A1569" s="84" t="s">
        <v>5451</v>
      </c>
      <c r="B1569" s="84">
        <v>2</v>
      </c>
      <c r="C1569" s="122">
        <v>0</v>
      </c>
      <c r="D1569" s="84" t="s">
        <v>4115</v>
      </c>
      <c r="E1569" s="84" t="b">
        <v>0</v>
      </c>
      <c r="F1569" s="84" t="b">
        <v>0</v>
      </c>
      <c r="G1569" s="84" t="b">
        <v>0</v>
      </c>
    </row>
    <row r="1570" spans="1:7" ht="15">
      <c r="A1570" s="84" t="s">
        <v>4277</v>
      </c>
      <c r="B1570" s="84">
        <v>2</v>
      </c>
      <c r="C1570" s="122">
        <v>0</v>
      </c>
      <c r="D1570" s="84" t="s">
        <v>4115</v>
      </c>
      <c r="E1570" s="84" t="b">
        <v>0</v>
      </c>
      <c r="F1570" s="84" t="b">
        <v>0</v>
      </c>
      <c r="G1570" s="84" t="b">
        <v>0</v>
      </c>
    </row>
    <row r="1571" spans="1:7" ht="15">
      <c r="A1571" s="84" t="s">
        <v>5452</v>
      </c>
      <c r="B1571" s="84">
        <v>2</v>
      </c>
      <c r="C1571" s="122">
        <v>0</v>
      </c>
      <c r="D1571" s="84" t="s">
        <v>4115</v>
      </c>
      <c r="E1571" s="84" t="b">
        <v>0</v>
      </c>
      <c r="F1571" s="84" t="b">
        <v>0</v>
      </c>
      <c r="G1571" s="84" t="b">
        <v>0</v>
      </c>
    </row>
    <row r="1572" spans="1:7" ht="15">
      <c r="A1572" s="84" t="s">
        <v>5453</v>
      </c>
      <c r="B1572" s="84">
        <v>2</v>
      </c>
      <c r="C1572" s="122">
        <v>0</v>
      </c>
      <c r="D1572" s="84" t="s">
        <v>4115</v>
      </c>
      <c r="E1572" s="84" t="b">
        <v>0</v>
      </c>
      <c r="F1572" s="84" t="b">
        <v>0</v>
      </c>
      <c r="G1572" s="84" t="b">
        <v>0</v>
      </c>
    </row>
    <row r="1573" spans="1:7" ht="15">
      <c r="A1573" s="84" t="s">
        <v>5125</v>
      </c>
      <c r="B1573" s="84">
        <v>2</v>
      </c>
      <c r="C1573" s="122">
        <v>0</v>
      </c>
      <c r="D1573" s="84" t="s">
        <v>4115</v>
      </c>
      <c r="E1573" s="84" t="b">
        <v>0</v>
      </c>
      <c r="F1573" s="84" t="b">
        <v>0</v>
      </c>
      <c r="G1573" s="84" t="b">
        <v>0</v>
      </c>
    </row>
    <row r="1574" spans="1:7" ht="15">
      <c r="A1574" s="84" t="s">
        <v>5454</v>
      </c>
      <c r="B1574" s="84">
        <v>2</v>
      </c>
      <c r="C1574" s="122">
        <v>0</v>
      </c>
      <c r="D1574" s="84" t="s">
        <v>4115</v>
      </c>
      <c r="E1574" s="84" t="b">
        <v>0</v>
      </c>
      <c r="F1574" s="84" t="b">
        <v>0</v>
      </c>
      <c r="G1574" s="84" t="b">
        <v>0</v>
      </c>
    </row>
    <row r="1575" spans="1:7" ht="15">
      <c r="A1575" s="84" t="s">
        <v>5455</v>
      </c>
      <c r="B1575" s="84">
        <v>2</v>
      </c>
      <c r="C1575" s="122">
        <v>0</v>
      </c>
      <c r="D1575" s="84" t="s">
        <v>4116</v>
      </c>
      <c r="E1575" s="84" t="b">
        <v>0</v>
      </c>
      <c r="F1575" s="84" t="b">
        <v>0</v>
      </c>
      <c r="G1575" s="84" t="b">
        <v>0</v>
      </c>
    </row>
    <row r="1576" spans="1:7" ht="15">
      <c r="A1576" s="84" t="s">
        <v>5456</v>
      </c>
      <c r="B1576" s="84">
        <v>2</v>
      </c>
      <c r="C1576" s="122">
        <v>0</v>
      </c>
      <c r="D1576" s="84" t="s">
        <v>4116</v>
      </c>
      <c r="E1576" s="84" t="b">
        <v>0</v>
      </c>
      <c r="F1576" s="84" t="b">
        <v>0</v>
      </c>
      <c r="G1576" s="84" t="b">
        <v>0</v>
      </c>
    </row>
    <row r="1577" spans="1:7" ht="15">
      <c r="A1577" s="84" t="s">
        <v>5457</v>
      </c>
      <c r="B1577" s="84">
        <v>2</v>
      </c>
      <c r="C1577" s="122">
        <v>0</v>
      </c>
      <c r="D1577" s="84" t="s">
        <v>4116</v>
      </c>
      <c r="E1577" s="84" t="b">
        <v>0</v>
      </c>
      <c r="F1577" s="84" t="b">
        <v>0</v>
      </c>
      <c r="G1577" s="84" t="b">
        <v>0</v>
      </c>
    </row>
    <row r="1578" spans="1:7" ht="15">
      <c r="A1578" s="84" t="s">
        <v>5458</v>
      </c>
      <c r="B1578" s="84">
        <v>2</v>
      </c>
      <c r="C1578" s="122">
        <v>0</v>
      </c>
      <c r="D1578" s="84" t="s">
        <v>4116</v>
      </c>
      <c r="E1578" s="84" t="b">
        <v>0</v>
      </c>
      <c r="F1578" s="84" t="b">
        <v>0</v>
      </c>
      <c r="G1578" s="84" t="b">
        <v>0</v>
      </c>
    </row>
    <row r="1579" spans="1:7" ht="15">
      <c r="A1579" s="84" t="s">
        <v>4291</v>
      </c>
      <c r="B1579" s="84">
        <v>2</v>
      </c>
      <c r="C1579" s="122">
        <v>0</v>
      </c>
      <c r="D1579" s="84" t="s">
        <v>4116</v>
      </c>
      <c r="E1579" s="84" t="b">
        <v>0</v>
      </c>
      <c r="F1579" s="84" t="b">
        <v>0</v>
      </c>
      <c r="G1579" s="84" t="b">
        <v>0</v>
      </c>
    </row>
    <row r="1580" spans="1:7" ht="15">
      <c r="A1580" s="84" t="s">
        <v>5100</v>
      </c>
      <c r="B1580" s="84">
        <v>2</v>
      </c>
      <c r="C1580" s="122">
        <v>0</v>
      </c>
      <c r="D1580" s="84" t="s">
        <v>4116</v>
      </c>
      <c r="E1580" s="84" t="b">
        <v>0</v>
      </c>
      <c r="F1580" s="84" t="b">
        <v>0</v>
      </c>
      <c r="G1580" s="84" t="b">
        <v>0</v>
      </c>
    </row>
    <row r="1581" spans="1:7" ht="15">
      <c r="A1581" s="84" t="s">
        <v>5126</v>
      </c>
      <c r="B1581" s="84">
        <v>2</v>
      </c>
      <c r="C1581" s="122">
        <v>0</v>
      </c>
      <c r="D1581" s="84" t="s">
        <v>4116</v>
      </c>
      <c r="E1581" s="84" t="b">
        <v>0</v>
      </c>
      <c r="F1581" s="84" t="b">
        <v>0</v>
      </c>
      <c r="G1581" s="84" t="b">
        <v>0</v>
      </c>
    </row>
    <row r="1582" spans="1:7" ht="15">
      <c r="A1582" s="84" t="s">
        <v>5459</v>
      </c>
      <c r="B1582" s="84">
        <v>2</v>
      </c>
      <c r="C1582" s="122">
        <v>0</v>
      </c>
      <c r="D1582" s="84" t="s">
        <v>4116</v>
      </c>
      <c r="E1582" s="84" t="b">
        <v>0</v>
      </c>
      <c r="F1582" s="84" t="b">
        <v>0</v>
      </c>
      <c r="G1582" s="84" t="b">
        <v>0</v>
      </c>
    </row>
    <row r="1583" spans="1:7" ht="15">
      <c r="A1583" s="84" t="s">
        <v>833</v>
      </c>
      <c r="B1583" s="84">
        <v>2</v>
      </c>
      <c r="C1583" s="122">
        <v>0</v>
      </c>
      <c r="D1583" s="84" t="s">
        <v>4116</v>
      </c>
      <c r="E1583" s="84" t="b">
        <v>0</v>
      </c>
      <c r="F1583" s="84" t="b">
        <v>0</v>
      </c>
      <c r="G1583" s="84" t="b">
        <v>0</v>
      </c>
    </row>
    <row r="1584" spans="1:7" ht="15">
      <c r="A1584" s="84" t="s">
        <v>5460</v>
      </c>
      <c r="B1584" s="84">
        <v>2</v>
      </c>
      <c r="C1584" s="122">
        <v>0</v>
      </c>
      <c r="D1584" s="84" t="s">
        <v>4116</v>
      </c>
      <c r="E1584" s="84" t="b">
        <v>0</v>
      </c>
      <c r="F1584" s="84" t="b">
        <v>0</v>
      </c>
      <c r="G1584" s="84" t="b">
        <v>0</v>
      </c>
    </row>
    <row r="1585" spans="1:7" ht="15">
      <c r="A1585" s="84" t="s">
        <v>5461</v>
      </c>
      <c r="B1585" s="84">
        <v>2</v>
      </c>
      <c r="C1585" s="122">
        <v>0</v>
      </c>
      <c r="D1585" s="84" t="s">
        <v>4116</v>
      </c>
      <c r="E1585" s="84" t="b">
        <v>0</v>
      </c>
      <c r="F1585" s="84" t="b">
        <v>0</v>
      </c>
      <c r="G1585" s="84" t="b">
        <v>0</v>
      </c>
    </row>
    <row r="1586" spans="1:7" ht="15">
      <c r="A1586" s="84" t="s">
        <v>5493</v>
      </c>
      <c r="B1586" s="84">
        <v>2</v>
      </c>
      <c r="C1586" s="122">
        <v>0</v>
      </c>
      <c r="D1586" s="84" t="s">
        <v>4117</v>
      </c>
      <c r="E1586" s="84" t="b">
        <v>0</v>
      </c>
      <c r="F1586" s="84" t="b">
        <v>0</v>
      </c>
      <c r="G1586" s="84" t="b">
        <v>0</v>
      </c>
    </row>
    <row r="1587" spans="1:7" ht="15">
      <c r="A1587" s="84" t="s">
        <v>5254</v>
      </c>
      <c r="B1587" s="84">
        <v>2</v>
      </c>
      <c r="C1587" s="122">
        <v>0</v>
      </c>
      <c r="D1587" s="84" t="s">
        <v>4117</v>
      </c>
      <c r="E1587" s="84" t="b">
        <v>0</v>
      </c>
      <c r="F1587" s="84" t="b">
        <v>0</v>
      </c>
      <c r="G1587" s="84" t="b">
        <v>0</v>
      </c>
    </row>
    <row r="1588" spans="1:7" ht="15">
      <c r="A1588" s="84" t="s">
        <v>4277</v>
      </c>
      <c r="B1588" s="84">
        <v>2</v>
      </c>
      <c r="C1588" s="122">
        <v>0</v>
      </c>
      <c r="D1588" s="84" t="s">
        <v>4117</v>
      </c>
      <c r="E1588" s="84" t="b">
        <v>0</v>
      </c>
      <c r="F1588" s="84" t="b">
        <v>0</v>
      </c>
      <c r="G1588" s="84" t="b">
        <v>0</v>
      </c>
    </row>
    <row r="1589" spans="1:7" ht="15">
      <c r="A1589" s="84" t="s">
        <v>5494</v>
      </c>
      <c r="B1589" s="84">
        <v>2</v>
      </c>
      <c r="C1589" s="122">
        <v>0</v>
      </c>
      <c r="D1589" s="84" t="s">
        <v>4117</v>
      </c>
      <c r="E1589" s="84" t="b">
        <v>0</v>
      </c>
      <c r="F1589" s="84" t="b">
        <v>0</v>
      </c>
      <c r="G1589" s="84" t="b">
        <v>0</v>
      </c>
    </row>
    <row r="1590" spans="1:7" ht="15">
      <c r="A1590" s="84" t="s">
        <v>5495</v>
      </c>
      <c r="B1590" s="84">
        <v>2</v>
      </c>
      <c r="C1590" s="122">
        <v>0</v>
      </c>
      <c r="D1590" s="84" t="s">
        <v>4117</v>
      </c>
      <c r="E1590" s="84" t="b">
        <v>0</v>
      </c>
      <c r="F1590" s="84" t="b">
        <v>0</v>
      </c>
      <c r="G1590" s="84" t="b">
        <v>0</v>
      </c>
    </row>
    <row r="1591" spans="1:7" ht="15">
      <c r="A1591" s="84" t="s">
        <v>5496</v>
      </c>
      <c r="B1591" s="84">
        <v>2</v>
      </c>
      <c r="C1591" s="122">
        <v>0</v>
      </c>
      <c r="D1591" s="84" t="s">
        <v>4117</v>
      </c>
      <c r="E1591" s="84" t="b">
        <v>0</v>
      </c>
      <c r="F1591" s="84" t="b">
        <v>1</v>
      </c>
      <c r="G1591" s="84" t="b">
        <v>0</v>
      </c>
    </row>
    <row r="1592" spans="1:7" ht="15">
      <c r="A1592" s="84" t="s">
        <v>5497</v>
      </c>
      <c r="B1592" s="84">
        <v>2</v>
      </c>
      <c r="C1592" s="122">
        <v>0</v>
      </c>
      <c r="D1592" s="84" t="s">
        <v>4117</v>
      </c>
      <c r="E1592" s="84" t="b">
        <v>0</v>
      </c>
      <c r="F1592" s="84" t="b">
        <v>0</v>
      </c>
      <c r="G1592" s="84" t="b">
        <v>0</v>
      </c>
    </row>
    <row r="1593" spans="1:7" ht="15">
      <c r="A1593" s="84" t="s">
        <v>5498</v>
      </c>
      <c r="B1593" s="84">
        <v>2</v>
      </c>
      <c r="C1593" s="122">
        <v>0</v>
      </c>
      <c r="D1593" s="84" t="s">
        <v>4117</v>
      </c>
      <c r="E1593" s="84" t="b">
        <v>0</v>
      </c>
      <c r="F1593" s="84" t="b">
        <v>0</v>
      </c>
      <c r="G1593" s="84" t="b">
        <v>0</v>
      </c>
    </row>
    <row r="1594" spans="1:7" ht="15">
      <c r="A1594" s="84" t="s">
        <v>833</v>
      </c>
      <c r="B1594" s="84">
        <v>2</v>
      </c>
      <c r="C1594" s="122">
        <v>0</v>
      </c>
      <c r="D1594" s="84" t="s">
        <v>4117</v>
      </c>
      <c r="E1594" s="84" t="b">
        <v>0</v>
      </c>
      <c r="F1594" s="84" t="b">
        <v>0</v>
      </c>
      <c r="G1594" s="84" t="b">
        <v>0</v>
      </c>
    </row>
    <row r="1595" spans="1:7" ht="15">
      <c r="A1595" s="84" t="s">
        <v>5507</v>
      </c>
      <c r="B1595" s="84">
        <v>2</v>
      </c>
      <c r="C1595" s="122">
        <v>0</v>
      </c>
      <c r="D1595" s="84" t="s">
        <v>4119</v>
      </c>
      <c r="E1595" s="84" t="b">
        <v>0</v>
      </c>
      <c r="F1595" s="84" t="b">
        <v>0</v>
      </c>
      <c r="G1595" s="84" t="b">
        <v>0</v>
      </c>
    </row>
    <row r="1596" spans="1:7" ht="15">
      <c r="A1596" s="84" t="s">
        <v>5508</v>
      </c>
      <c r="B1596" s="84">
        <v>2</v>
      </c>
      <c r="C1596" s="122">
        <v>0</v>
      </c>
      <c r="D1596" s="84" t="s">
        <v>4119</v>
      </c>
      <c r="E1596" s="84" t="b">
        <v>0</v>
      </c>
      <c r="F1596" s="84" t="b">
        <v>0</v>
      </c>
      <c r="G1596" s="84" t="b">
        <v>0</v>
      </c>
    </row>
    <row r="1597" spans="1:7" ht="15">
      <c r="A1597" s="84" t="s">
        <v>5509</v>
      </c>
      <c r="B1597" s="84">
        <v>2</v>
      </c>
      <c r="C1597" s="122">
        <v>0</v>
      </c>
      <c r="D1597" s="84" t="s">
        <v>4119</v>
      </c>
      <c r="E1597" s="84" t="b">
        <v>0</v>
      </c>
      <c r="F1597" s="84" t="b">
        <v>0</v>
      </c>
      <c r="G1597" s="84" t="b">
        <v>0</v>
      </c>
    </row>
    <row r="1598" spans="1:7" ht="15">
      <c r="A1598" s="84" t="s">
        <v>5510</v>
      </c>
      <c r="B1598" s="84">
        <v>2</v>
      </c>
      <c r="C1598" s="122">
        <v>0</v>
      </c>
      <c r="D1598" s="84" t="s">
        <v>4119</v>
      </c>
      <c r="E1598" s="84" t="b">
        <v>0</v>
      </c>
      <c r="F1598" s="84" t="b">
        <v>0</v>
      </c>
      <c r="G1598" s="84" t="b">
        <v>0</v>
      </c>
    </row>
    <row r="1599" spans="1:7" ht="15">
      <c r="A1599" s="84" t="s">
        <v>5511</v>
      </c>
      <c r="B1599" s="84">
        <v>2</v>
      </c>
      <c r="C1599" s="122">
        <v>0</v>
      </c>
      <c r="D1599" s="84" t="s">
        <v>4119</v>
      </c>
      <c r="E1599" s="84" t="b">
        <v>0</v>
      </c>
      <c r="F1599" s="84" t="b">
        <v>0</v>
      </c>
      <c r="G1599" s="84" t="b">
        <v>0</v>
      </c>
    </row>
    <row r="1600" spans="1:7" ht="15">
      <c r="A1600" s="84" t="s">
        <v>833</v>
      </c>
      <c r="B1600" s="84">
        <v>2</v>
      </c>
      <c r="C1600" s="122">
        <v>0</v>
      </c>
      <c r="D1600" s="84" t="s">
        <v>4119</v>
      </c>
      <c r="E1600" s="84" t="b">
        <v>0</v>
      </c>
      <c r="F1600" s="84" t="b">
        <v>0</v>
      </c>
      <c r="G1600" s="84" t="b">
        <v>0</v>
      </c>
    </row>
    <row r="1601" spans="1:7" ht="15">
      <c r="A1601" s="84" t="s">
        <v>5517</v>
      </c>
      <c r="B1601" s="84">
        <v>2</v>
      </c>
      <c r="C1601" s="122">
        <v>0</v>
      </c>
      <c r="D1601" s="84" t="s">
        <v>4120</v>
      </c>
      <c r="E1601" s="84" t="b">
        <v>0</v>
      </c>
      <c r="F1601" s="84" t="b">
        <v>0</v>
      </c>
      <c r="G1601" s="84" t="b">
        <v>0</v>
      </c>
    </row>
    <row r="1602" spans="1:7" ht="15">
      <c r="A1602" s="84" t="s">
        <v>4277</v>
      </c>
      <c r="B1602" s="84">
        <v>2</v>
      </c>
      <c r="C1602" s="122">
        <v>0</v>
      </c>
      <c r="D1602" s="84" t="s">
        <v>4120</v>
      </c>
      <c r="E1602" s="84" t="b">
        <v>0</v>
      </c>
      <c r="F1602" s="84" t="b">
        <v>0</v>
      </c>
      <c r="G1602" s="84" t="b">
        <v>0</v>
      </c>
    </row>
    <row r="1603" spans="1:7" ht="15">
      <c r="A1603" s="84" t="s">
        <v>4975</v>
      </c>
      <c r="B1603" s="84">
        <v>2</v>
      </c>
      <c r="C1603" s="122">
        <v>0</v>
      </c>
      <c r="D1603" s="84" t="s">
        <v>4120</v>
      </c>
      <c r="E1603" s="84" t="b">
        <v>1</v>
      </c>
      <c r="F1603" s="84" t="b">
        <v>0</v>
      </c>
      <c r="G1603" s="84" t="b">
        <v>0</v>
      </c>
    </row>
    <row r="1604" spans="1:7" ht="15">
      <c r="A1604" s="84" t="s">
        <v>833</v>
      </c>
      <c r="B1604" s="84">
        <v>2</v>
      </c>
      <c r="C1604" s="122">
        <v>0</v>
      </c>
      <c r="D1604" s="84" t="s">
        <v>4120</v>
      </c>
      <c r="E1604" s="84" t="b">
        <v>0</v>
      </c>
      <c r="F1604" s="84" t="b">
        <v>0</v>
      </c>
      <c r="G1604" s="84" t="b">
        <v>0</v>
      </c>
    </row>
    <row r="1605" spans="1:7" ht="15">
      <c r="A1605" s="84" t="s">
        <v>4202</v>
      </c>
      <c r="B1605" s="84">
        <v>2</v>
      </c>
      <c r="C1605" s="122">
        <v>0</v>
      </c>
      <c r="D1605" s="84" t="s">
        <v>4120</v>
      </c>
      <c r="E1605" s="84" t="b">
        <v>0</v>
      </c>
      <c r="F1605" s="84" t="b">
        <v>0</v>
      </c>
      <c r="G1605" s="84" t="b">
        <v>0</v>
      </c>
    </row>
    <row r="1606" spans="1:7" ht="15">
      <c r="A1606" s="84" t="s">
        <v>5518</v>
      </c>
      <c r="B1606" s="84">
        <v>2</v>
      </c>
      <c r="C1606" s="122">
        <v>0</v>
      </c>
      <c r="D1606" s="84" t="s">
        <v>4120</v>
      </c>
      <c r="E1606" s="84" t="b">
        <v>0</v>
      </c>
      <c r="F1606" s="84" t="b">
        <v>0</v>
      </c>
      <c r="G1606" s="84" t="b">
        <v>0</v>
      </c>
    </row>
    <row r="1607" spans="1:7" ht="15">
      <c r="A1607" s="84" t="s">
        <v>5126</v>
      </c>
      <c r="B1607" s="84">
        <v>2</v>
      </c>
      <c r="C1607" s="122">
        <v>0</v>
      </c>
      <c r="D1607" s="84" t="s">
        <v>4120</v>
      </c>
      <c r="E1607" s="84" t="b">
        <v>0</v>
      </c>
      <c r="F1607" s="84" t="b">
        <v>0</v>
      </c>
      <c r="G1607" s="84" t="b">
        <v>0</v>
      </c>
    </row>
    <row r="1608" spans="1:7" ht="15">
      <c r="A1608" s="84" t="s">
        <v>5265</v>
      </c>
      <c r="B1608" s="84">
        <v>2</v>
      </c>
      <c r="C1608" s="122">
        <v>0</v>
      </c>
      <c r="D1608" s="84" t="s">
        <v>4120</v>
      </c>
      <c r="E1608" s="84" t="b">
        <v>0</v>
      </c>
      <c r="F1608" s="84" t="b">
        <v>0</v>
      </c>
      <c r="G1608" s="84" t="b">
        <v>0</v>
      </c>
    </row>
    <row r="1609" spans="1:7" ht="15">
      <c r="A1609" s="84" t="s">
        <v>5269</v>
      </c>
      <c r="B1609" s="84">
        <v>2</v>
      </c>
      <c r="C1609" s="122">
        <v>0</v>
      </c>
      <c r="D1609" s="84" t="s">
        <v>4120</v>
      </c>
      <c r="E1609" s="84" t="b">
        <v>0</v>
      </c>
      <c r="F1609" s="84" t="b">
        <v>0</v>
      </c>
      <c r="G1609" s="84" t="b">
        <v>0</v>
      </c>
    </row>
    <row r="1610" spans="1:7" ht="15">
      <c r="A1610" s="84" t="s">
        <v>4200</v>
      </c>
      <c r="B1610" s="84">
        <v>2</v>
      </c>
      <c r="C1610" s="122">
        <v>0</v>
      </c>
      <c r="D1610" s="84" t="s">
        <v>4120</v>
      </c>
      <c r="E1610" s="84" t="b">
        <v>0</v>
      </c>
      <c r="F1610" s="84" t="b">
        <v>0</v>
      </c>
      <c r="G1610" s="84" t="b">
        <v>0</v>
      </c>
    </row>
    <row r="1611" spans="1:7" ht="15">
      <c r="A1611" s="84" t="s">
        <v>833</v>
      </c>
      <c r="B1611" s="84">
        <v>2</v>
      </c>
      <c r="C1611" s="122">
        <v>0</v>
      </c>
      <c r="D1611" s="84" t="s">
        <v>4122</v>
      </c>
      <c r="E1611" s="84" t="b">
        <v>0</v>
      </c>
      <c r="F1611" s="84" t="b">
        <v>0</v>
      </c>
      <c r="G1611" s="84" t="b">
        <v>0</v>
      </c>
    </row>
    <row r="1612" spans="1:7" ht="15">
      <c r="A1612" s="84" t="s">
        <v>5554</v>
      </c>
      <c r="B1612" s="84">
        <v>2</v>
      </c>
      <c r="C1612" s="122">
        <v>0.0162718916575125</v>
      </c>
      <c r="D1612" s="84" t="s">
        <v>4122</v>
      </c>
      <c r="E1612" s="84" t="b">
        <v>1</v>
      </c>
      <c r="F1612" s="84" t="b">
        <v>0</v>
      </c>
      <c r="G1612" s="84" t="b">
        <v>0</v>
      </c>
    </row>
    <row r="1613" spans="1:7" ht="15">
      <c r="A1613" s="84" t="s">
        <v>833</v>
      </c>
      <c r="B1613" s="84">
        <v>4</v>
      </c>
      <c r="C1613" s="122">
        <v>0</v>
      </c>
      <c r="D1613" s="84" t="s">
        <v>4123</v>
      </c>
      <c r="E1613" s="84" t="b">
        <v>0</v>
      </c>
      <c r="F1613" s="84" t="b">
        <v>0</v>
      </c>
      <c r="G1613" s="84" t="b">
        <v>0</v>
      </c>
    </row>
    <row r="1614" spans="1:7" ht="15">
      <c r="A1614" s="84" t="s">
        <v>5277</v>
      </c>
      <c r="B1614" s="84">
        <v>3</v>
      </c>
      <c r="C1614" s="122">
        <v>0</v>
      </c>
      <c r="D1614" s="84" t="s">
        <v>4123</v>
      </c>
      <c r="E1614" s="84" t="b">
        <v>0</v>
      </c>
      <c r="F1614" s="84" t="b">
        <v>0</v>
      </c>
      <c r="G1614" s="84" t="b">
        <v>0</v>
      </c>
    </row>
    <row r="1615" spans="1:7" ht="15">
      <c r="A1615" s="84" t="s">
        <v>5278</v>
      </c>
      <c r="B1615" s="84">
        <v>3</v>
      </c>
      <c r="C1615" s="122">
        <v>0</v>
      </c>
      <c r="D1615" s="84" t="s">
        <v>4123</v>
      </c>
      <c r="E1615" s="84" t="b">
        <v>0</v>
      </c>
      <c r="F1615" s="84" t="b">
        <v>0</v>
      </c>
      <c r="G1615" s="84" t="b">
        <v>0</v>
      </c>
    </row>
    <row r="1616" spans="1:7" ht="15">
      <c r="A1616" s="84" t="s">
        <v>4287</v>
      </c>
      <c r="B1616" s="84">
        <v>2</v>
      </c>
      <c r="C1616" s="122">
        <v>0</v>
      </c>
      <c r="D1616" s="84" t="s">
        <v>4123</v>
      </c>
      <c r="E1616" s="84" t="b">
        <v>0</v>
      </c>
      <c r="F1616" s="84" t="b">
        <v>0</v>
      </c>
      <c r="G1616" s="84" t="b">
        <v>0</v>
      </c>
    </row>
    <row r="1617" spans="1:7" ht="15">
      <c r="A1617" s="84" t="s">
        <v>5558</v>
      </c>
      <c r="B1617" s="84">
        <v>2</v>
      </c>
      <c r="C1617" s="122">
        <v>0</v>
      </c>
      <c r="D1617" s="84" t="s">
        <v>4123</v>
      </c>
      <c r="E1617" s="84" t="b">
        <v>0</v>
      </c>
      <c r="F1617" s="84" t="b">
        <v>1</v>
      </c>
      <c r="G1617" s="84" t="b">
        <v>0</v>
      </c>
    </row>
    <row r="1618" spans="1:7" ht="15">
      <c r="A1618" s="84" t="s">
        <v>5559</v>
      </c>
      <c r="B1618" s="84">
        <v>2</v>
      </c>
      <c r="C1618" s="122">
        <v>0</v>
      </c>
      <c r="D1618" s="84" t="s">
        <v>4123</v>
      </c>
      <c r="E1618" s="84" t="b">
        <v>0</v>
      </c>
      <c r="F1618" s="84" t="b">
        <v>0</v>
      </c>
      <c r="G1618" s="84" t="b">
        <v>0</v>
      </c>
    </row>
    <row r="1619" spans="1:7" ht="15">
      <c r="A1619" s="84" t="s">
        <v>5560</v>
      </c>
      <c r="B1619" s="84">
        <v>2</v>
      </c>
      <c r="C1619" s="122">
        <v>0</v>
      </c>
      <c r="D1619" s="84" t="s">
        <v>4123</v>
      </c>
      <c r="E1619" s="84" t="b">
        <v>0</v>
      </c>
      <c r="F1619" s="84" t="b">
        <v>0</v>
      </c>
      <c r="G1619" s="84" t="b">
        <v>0</v>
      </c>
    </row>
    <row r="1620" spans="1:7" ht="15">
      <c r="A1620" s="84" t="s">
        <v>5561</v>
      </c>
      <c r="B1620" s="84">
        <v>2</v>
      </c>
      <c r="C1620" s="122">
        <v>0</v>
      </c>
      <c r="D1620" s="84" t="s">
        <v>4123</v>
      </c>
      <c r="E1620" s="84" t="b">
        <v>0</v>
      </c>
      <c r="F1620" s="84" t="b">
        <v>0</v>
      </c>
      <c r="G1620" s="84" t="b">
        <v>0</v>
      </c>
    </row>
    <row r="1621" spans="1:7" ht="15">
      <c r="A1621" s="84" t="s">
        <v>5562</v>
      </c>
      <c r="B1621" s="84">
        <v>2</v>
      </c>
      <c r="C1621" s="122">
        <v>0</v>
      </c>
      <c r="D1621" s="84" t="s">
        <v>4123</v>
      </c>
      <c r="E1621" s="84" t="b">
        <v>0</v>
      </c>
      <c r="F1621" s="84" t="b">
        <v>0</v>
      </c>
      <c r="G1621" s="84" t="b">
        <v>0</v>
      </c>
    </row>
    <row r="1622" spans="1:7" ht="15">
      <c r="A1622" s="84" t="s">
        <v>5563</v>
      </c>
      <c r="B1622" s="84">
        <v>2</v>
      </c>
      <c r="C1622" s="122">
        <v>0</v>
      </c>
      <c r="D1622" s="84" t="s">
        <v>4123</v>
      </c>
      <c r="E1622" s="84" t="b">
        <v>0</v>
      </c>
      <c r="F1622" s="84" t="b">
        <v>0</v>
      </c>
      <c r="G1622" s="84" t="b">
        <v>0</v>
      </c>
    </row>
    <row r="1623" spans="1:7" ht="15">
      <c r="A1623" s="84" t="s">
        <v>5564</v>
      </c>
      <c r="B1623" s="84">
        <v>2</v>
      </c>
      <c r="C1623" s="122">
        <v>0</v>
      </c>
      <c r="D1623" s="84" t="s">
        <v>4123</v>
      </c>
      <c r="E1623" s="84" t="b">
        <v>0</v>
      </c>
      <c r="F1623" s="84" t="b">
        <v>0</v>
      </c>
      <c r="G1623" s="84" t="b">
        <v>0</v>
      </c>
    </row>
    <row r="1624" spans="1:7" ht="15">
      <c r="A1624" s="84" t="s">
        <v>5248</v>
      </c>
      <c r="B1624" s="84">
        <v>2</v>
      </c>
      <c r="C1624" s="122">
        <v>0</v>
      </c>
      <c r="D1624" s="84" t="s">
        <v>4123</v>
      </c>
      <c r="E1624" s="84" t="b">
        <v>0</v>
      </c>
      <c r="F1624" s="84" t="b">
        <v>0</v>
      </c>
      <c r="G162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5575</v>
      </c>
      <c r="B1" s="13" t="s">
        <v>5576</v>
      </c>
      <c r="C1" s="13" t="s">
        <v>5569</v>
      </c>
      <c r="D1" s="13" t="s">
        <v>5570</v>
      </c>
      <c r="E1" s="13" t="s">
        <v>5577</v>
      </c>
      <c r="F1" s="13" t="s">
        <v>144</v>
      </c>
      <c r="G1" s="13" t="s">
        <v>5578</v>
      </c>
      <c r="H1" s="13" t="s">
        <v>5579</v>
      </c>
      <c r="I1" s="13" t="s">
        <v>5580</v>
      </c>
      <c r="J1" s="13" t="s">
        <v>5581</v>
      </c>
      <c r="K1" s="13" t="s">
        <v>5582</v>
      </c>
      <c r="L1" s="13" t="s">
        <v>5583</v>
      </c>
    </row>
    <row r="2" spans="1:12" ht="15">
      <c r="A2" s="84" t="s">
        <v>4275</v>
      </c>
      <c r="B2" s="84" t="s">
        <v>4274</v>
      </c>
      <c r="C2" s="84">
        <v>138</v>
      </c>
      <c r="D2" s="122">
        <v>0.015887753104235933</v>
      </c>
      <c r="E2" s="122">
        <v>1.6087828135063917</v>
      </c>
      <c r="F2" s="84" t="s">
        <v>5571</v>
      </c>
      <c r="G2" s="84" t="b">
        <v>0</v>
      </c>
      <c r="H2" s="84" t="b">
        <v>0</v>
      </c>
      <c r="I2" s="84" t="b">
        <v>0</v>
      </c>
      <c r="J2" s="84" t="b">
        <v>0</v>
      </c>
      <c r="K2" s="84" t="b">
        <v>0</v>
      </c>
      <c r="L2" s="84" t="b">
        <v>0</v>
      </c>
    </row>
    <row r="3" spans="1:12" ht="15">
      <c r="A3" s="84" t="s">
        <v>4274</v>
      </c>
      <c r="B3" s="84" t="s">
        <v>4284</v>
      </c>
      <c r="C3" s="84">
        <v>67</v>
      </c>
      <c r="D3" s="122">
        <v>0.00798682158964191</v>
      </c>
      <c r="E3" s="122">
        <v>1.8649858622298625</v>
      </c>
      <c r="F3" s="84" t="s">
        <v>5571</v>
      </c>
      <c r="G3" s="84" t="b">
        <v>0</v>
      </c>
      <c r="H3" s="84" t="b">
        <v>0</v>
      </c>
      <c r="I3" s="84" t="b">
        <v>0</v>
      </c>
      <c r="J3" s="84" t="b">
        <v>0</v>
      </c>
      <c r="K3" s="84" t="b">
        <v>0</v>
      </c>
      <c r="L3" s="84" t="b">
        <v>0</v>
      </c>
    </row>
    <row r="4" spans="1:12" ht="15">
      <c r="A4" s="84" t="s">
        <v>4276</v>
      </c>
      <c r="B4" s="84" t="s">
        <v>4279</v>
      </c>
      <c r="C4" s="84">
        <v>66</v>
      </c>
      <c r="D4" s="122">
        <v>0.007937407595266191</v>
      </c>
      <c r="E4" s="122">
        <v>1.6436769442329233</v>
      </c>
      <c r="F4" s="84" t="s">
        <v>5571</v>
      </c>
      <c r="G4" s="84" t="b">
        <v>0</v>
      </c>
      <c r="H4" s="84" t="b">
        <v>0</v>
      </c>
      <c r="I4" s="84" t="b">
        <v>0</v>
      </c>
      <c r="J4" s="84" t="b">
        <v>0</v>
      </c>
      <c r="K4" s="84" t="b">
        <v>0</v>
      </c>
      <c r="L4" s="84" t="b">
        <v>0</v>
      </c>
    </row>
    <row r="5" spans="1:12" ht="15">
      <c r="A5" s="84" t="s">
        <v>4279</v>
      </c>
      <c r="B5" s="84" t="s">
        <v>4276</v>
      </c>
      <c r="C5" s="84">
        <v>66</v>
      </c>
      <c r="D5" s="122">
        <v>0.007937407595266191</v>
      </c>
      <c r="E5" s="122">
        <v>1.646979579783009</v>
      </c>
      <c r="F5" s="84" t="s">
        <v>5571</v>
      </c>
      <c r="G5" s="84" t="b">
        <v>0</v>
      </c>
      <c r="H5" s="84" t="b">
        <v>0</v>
      </c>
      <c r="I5" s="84" t="b">
        <v>0</v>
      </c>
      <c r="J5" s="84" t="b">
        <v>0</v>
      </c>
      <c r="K5" s="84" t="b">
        <v>0</v>
      </c>
      <c r="L5" s="84" t="b">
        <v>0</v>
      </c>
    </row>
    <row r="6" spans="1:12" ht="15">
      <c r="A6" s="84" t="s">
        <v>4276</v>
      </c>
      <c r="B6" s="84" t="s">
        <v>4280</v>
      </c>
      <c r="C6" s="84">
        <v>66</v>
      </c>
      <c r="D6" s="122">
        <v>0.007937407595266191</v>
      </c>
      <c r="E6" s="122">
        <v>1.6371460770739656</v>
      </c>
      <c r="F6" s="84" t="s">
        <v>5571</v>
      </c>
      <c r="G6" s="84" t="b">
        <v>0</v>
      </c>
      <c r="H6" s="84" t="b">
        <v>0</v>
      </c>
      <c r="I6" s="84" t="b">
        <v>0</v>
      </c>
      <c r="J6" s="84" t="b">
        <v>0</v>
      </c>
      <c r="K6" s="84" t="b">
        <v>0</v>
      </c>
      <c r="L6" s="84" t="b">
        <v>0</v>
      </c>
    </row>
    <row r="7" spans="1:12" ht="15">
      <c r="A7" s="84" t="s">
        <v>4280</v>
      </c>
      <c r="B7" s="84" t="s">
        <v>4281</v>
      </c>
      <c r="C7" s="84">
        <v>66</v>
      </c>
      <c r="D7" s="122">
        <v>0.007937407595266191</v>
      </c>
      <c r="E7" s="122">
        <v>1.938176072737947</v>
      </c>
      <c r="F7" s="84" t="s">
        <v>5571</v>
      </c>
      <c r="G7" s="84" t="b">
        <v>0</v>
      </c>
      <c r="H7" s="84" t="b">
        <v>0</v>
      </c>
      <c r="I7" s="84" t="b">
        <v>0</v>
      </c>
      <c r="J7" s="84" t="b">
        <v>0</v>
      </c>
      <c r="K7" s="84" t="b">
        <v>0</v>
      </c>
      <c r="L7" s="84" t="b">
        <v>0</v>
      </c>
    </row>
    <row r="8" spans="1:12" ht="15">
      <c r="A8" s="84" t="s">
        <v>4281</v>
      </c>
      <c r="B8" s="84" t="s">
        <v>4277</v>
      </c>
      <c r="C8" s="84">
        <v>66</v>
      </c>
      <c r="D8" s="122">
        <v>0.007937407595266191</v>
      </c>
      <c r="E8" s="122">
        <v>1.8247316228201549</v>
      </c>
      <c r="F8" s="84" t="s">
        <v>5571</v>
      </c>
      <c r="G8" s="84" t="b">
        <v>0</v>
      </c>
      <c r="H8" s="84" t="b">
        <v>0</v>
      </c>
      <c r="I8" s="84" t="b">
        <v>0</v>
      </c>
      <c r="J8" s="84" t="b">
        <v>0</v>
      </c>
      <c r="K8" s="84" t="b">
        <v>0</v>
      </c>
      <c r="L8" s="84" t="b">
        <v>0</v>
      </c>
    </row>
    <row r="9" spans="1:12" ht="15">
      <c r="A9" s="84" t="s">
        <v>4277</v>
      </c>
      <c r="B9" s="84" t="s">
        <v>4282</v>
      </c>
      <c r="C9" s="84">
        <v>66</v>
      </c>
      <c r="D9" s="122">
        <v>0.007937407595266191</v>
      </c>
      <c r="E9" s="122">
        <v>1.8721562727482928</v>
      </c>
      <c r="F9" s="84" t="s">
        <v>5571</v>
      </c>
      <c r="G9" s="84" t="b">
        <v>0</v>
      </c>
      <c r="H9" s="84" t="b">
        <v>0</v>
      </c>
      <c r="I9" s="84" t="b">
        <v>0</v>
      </c>
      <c r="J9" s="84" t="b">
        <v>0</v>
      </c>
      <c r="K9" s="84" t="b">
        <v>0</v>
      </c>
      <c r="L9" s="84" t="b">
        <v>0</v>
      </c>
    </row>
    <row r="10" spans="1:12" ht="15">
      <c r="A10" s="84" t="s">
        <v>4282</v>
      </c>
      <c r="B10" s="84" t="s">
        <v>4283</v>
      </c>
      <c r="C10" s="84">
        <v>66</v>
      </c>
      <c r="D10" s="122">
        <v>0.007937407595266191</v>
      </c>
      <c r="E10" s="122">
        <v>1.9447069398969046</v>
      </c>
      <c r="F10" s="84" t="s">
        <v>5571</v>
      </c>
      <c r="G10" s="84" t="b">
        <v>0</v>
      </c>
      <c r="H10" s="84" t="b">
        <v>0</v>
      </c>
      <c r="I10" s="84" t="b">
        <v>0</v>
      </c>
      <c r="J10" s="84" t="b">
        <v>0</v>
      </c>
      <c r="K10" s="84" t="b">
        <v>0</v>
      </c>
      <c r="L10" s="84" t="b">
        <v>0</v>
      </c>
    </row>
    <row r="11" spans="1:12" ht="15">
      <c r="A11" s="84" t="s">
        <v>4283</v>
      </c>
      <c r="B11" s="84" t="s">
        <v>4275</v>
      </c>
      <c r="C11" s="84">
        <v>66</v>
      </c>
      <c r="D11" s="122">
        <v>0.007937407595266191</v>
      </c>
      <c r="E11" s="122">
        <v>1.6181228397605352</v>
      </c>
      <c r="F11" s="84" t="s">
        <v>5571</v>
      </c>
      <c r="G11" s="84" t="b">
        <v>0</v>
      </c>
      <c r="H11" s="84" t="b">
        <v>0</v>
      </c>
      <c r="I11" s="84" t="b">
        <v>0</v>
      </c>
      <c r="J11" s="84" t="b">
        <v>0</v>
      </c>
      <c r="K11" s="84" t="b">
        <v>0</v>
      </c>
      <c r="L11" s="84" t="b">
        <v>0</v>
      </c>
    </row>
    <row r="12" spans="1:12" ht="15">
      <c r="A12" s="84" t="s">
        <v>4284</v>
      </c>
      <c r="B12" s="84" t="s">
        <v>4939</v>
      </c>
      <c r="C12" s="84">
        <v>66</v>
      </c>
      <c r="D12" s="122">
        <v>0.007937407595266191</v>
      </c>
      <c r="E12" s="122">
        <v>1.925401784701518</v>
      </c>
      <c r="F12" s="84" t="s">
        <v>5571</v>
      </c>
      <c r="G12" s="84" t="b">
        <v>0</v>
      </c>
      <c r="H12" s="84" t="b">
        <v>0</v>
      </c>
      <c r="I12" s="84" t="b">
        <v>0</v>
      </c>
      <c r="J12" s="84" t="b">
        <v>0</v>
      </c>
      <c r="K12" s="84" t="b">
        <v>0</v>
      </c>
      <c r="L12" s="84" t="b">
        <v>0</v>
      </c>
    </row>
    <row r="13" spans="1:12" ht="15">
      <c r="A13" s="84" t="s">
        <v>4939</v>
      </c>
      <c r="B13" s="84" t="s">
        <v>4940</v>
      </c>
      <c r="C13" s="84">
        <v>66</v>
      </c>
      <c r="D13" s="122">
        <v>0.007937407595266191</v>
      </c>
      <c r="E13" s="122">
        <v>1.9447069398969046</v>
      </c>
      <c r="F13" s="84" t="s">
        <v>5571</v>
      </c>
      <c r="G13" s="84" t="b">
        <v>0</v>
      </c>
      <c r="H13" s="84" t="b">
        <v>0</v>
      </c>
      <c r="I13" s="84" t="b">
        <v>0</v>
      </c>
      <c r="J13" s="84" t="b">
        <v>0</v>
      </c>
      <c r="K13" s="84" t="b">
        <v>0</v>
      </c>
      <c r="L13" s="84" t="b">
        <v>0</v>
      </c>
    </row>
    <row r="14" spans="1:12" ht="15">
      <c r="A14" s="84" t="s">
        <v>4940</v>
      </c>
      <c r="B14" s="84" t="s">
        <v>4275</v>
      </c>
      <c r="C14" s="84">
        <v>66</v>
      </c>
      <c r="D14" s="122">
        <v>0.007937407595266191</v>
      </c>
      <c r="E14" s="122">
        <v>1.6181228397605352</v>
      </c>
      <c r="F14" s="84" t="s">
        <v>5571</v>
      </c>
      <c r="G14" s="84" t="b">
        <v>0</v>
      </c>
      <c r="H14" s="84" t="b">
        <v>0</v>
      </c>
      <c r="I14" s="84" t="b">
        <v>0</v>
      </c>
      <c r="J14" s="84" t="b">
        <v>0</v>
      </c>
      <c r="K14" s="84" t="b">
        <v>0</v>
      </c>
      <c r="L14" s="84" t="b">
        <v>0</v>
      </c>
    </row>
    <row r="15" spans="1:12" ht="15">
      <c r="A15" s="84" t="s">
        <v>336</v>
      </c>
      <c r="B15" s="84" t="s">
        <v>4276</v>
      </c>
      <c r="C15" s="84">
        <v>65</v>
      </c>
      <c r="D15" s="122">
        <v>0.007886928110085045</v>
      </c>
      <c r="E15" s="122">
        <v>1.646979579783009</v>
      </c>
      <c r="F15" s="84" t="s">
        <v>5571</v>
      </c>
      <c r="G15" s="84" t="b">
        <v>0</v>
      </c>
      <c r="H15" s="84" t="b">
        <v>0</v>
      </c>
      <c r="I15" s="84" t="b">
        <v>0</v>
      </c>
      <c r="J15" s="84" t="b">
        <v>0</v>
      </c>
      <c r="K15" s="84" t="b">
        <v>0</v>
      </c>
      <c r="L15" s="84" t="b">
        <v>0</v>
      </c>
    </row>
    <row r="16" spans="1:12" ht="15">
      <c r="A16" s="84" t="s">
        <v>868</v>
      </c>
      <c r="B16" s="84" t="s">
        <v>4287</v>
      </c>
      <c r="C16" s="84">
        <v>35</v>
      </c>
      <c r="D16" s="122">
        <v>0.00577038029529096</v>
      </c>
      <c r="E16" s="122">
        <v>1.895019155707797</v>
      </c>
      <c r="F16" s="84" t="s">
        <v>5571</v>
      </c>
      <c r="G16" s="84" t="b">
        <v>0</v>
      </c>
      <c r="H16" s="84" t="b">
        <v>0</v>
      </c>
      <c r="I16" s="84" t="b">
        <v>0</v>
      </c>
      <c r="J16" s="84" t="b">
        <v>0</v>
      </c>
      <c r="K16" s="84" t="b">
        <v>0</v>
      </c>
      <c r="L16" s="84" t="b">
        <v>0</v>
      </c>
    </row>
    <row r="17" spans="1:12" ht="15">
      <c r="A17" s="84" t="s">
        <v>4287</v>
      </c>
      <c r="B17" s="84" t="s">
        <v>4288</v>
      </c>
      <c r="C17" s="84">
        <v>35</v>
      </c>
      <c r="D17" s="122">
        <v>0.00577038029529096</v>
      </c>
      <c r="E17" s="122">
        <v>1.8712028267409704</v>
      </c>
      <c r="F17" s="84" t="s">
        <v>5571</v>
      </c>
      <c r="G17" s="84" t="b">
        <v>0</v>
      </c>
      <c r="H17" s="84" t="b">
        <v>0</v>
      </c>
      <c r="I17" s="84" t="b">
        <v>0</v>
      </c>
      <c r="J17" s="84" t="b">
        <v>0</v>
      </c>
      <c r="K17" s="84" t="b">
        <v>0</v>
      </c>
      <c r="L17" s="84" t="b">
        <v>0</v>
      </c>
    </row>
    <row r="18" spans="1:12" ht="15">
      <c r="A18" s="84" t="s">
        <v>4288</v>
      </c>
      <c r="B18" s="84" t="s">
        <v>4289</v>
      </c>
      <c r="C18" s="84">
        <v>35</v>
      </c>
      <c r="D18" s="122">
        <v>0.00577038029529096</v>
      </c>
      <c r="E18" s="122">
        <v>2.207948374671486</v>
      </c>
      <c r="F18" s="84" t="s">
        <v>5571</v>
      </c>
      <c r="G18" s="84" t="b">
        <v>0</v>
      </c>
      <c r="H18" s="84" t="b">
        <v>0</v>
      </c>
      <c r="I18" s="84" t="b">
        <v>0</v>
      </c>
      <c r="J18" s="84" t="b">
        <v>0</v>
      </c>
      <c r="K18" s="84" t="b">
        <v>0</v>
      </c>
      <c r="L18" s="84" t="b">
        <v>0</v>
      </c>
    </row>
    <row r="19" spans="1:12" ht="15">
      <c r="A19" s="84" t="s">
        <v>4289</v>
      </c>
      <c r="B19" s="84" t="s">
        <v>4290</v>
      </c>
      <c r="C19" s="84">
        <v>35</v>
      </c>
      <c r="D19" s="122">
        <v>0.00577038029529096</v>
      </c>
      <c r="E19" s="122">
        <v>2.184467278821963</v>
      </c>
      <c r="F19" s="84" t="s">
        <v>5571</v>
      </c>
      <c r="G19" s="84" t="b">
        <v>0</v>
      </c>
      <c r="H19" s="84" t="b">
        <v>0</v>
      </c>
      <c r="I19" s="84" t="b">
        <v>0</v>
      </c>
      <c r="J19" s="84" t="b">
        <v>0</v>
      </c>
      <c r="K19" s="84" t="b">
        <v>0</v>
      </c>
      <c r="L19" s="84" t="b">
        <v>0</v>
      </c>
    </row>
    <row r="20" spans="1:12" ht="15">
      <c r="A20" s="84" t="s">
        <v>4290</v>
      </c>
      <c r="B20" s="84" t="s">
        <v>4291</v>
      </c>
      <c r="C20" s="84">
        <v>35</v>
      </c>
      <c r="D20" s="122">
        <v>0.00577038029529096</v>
      </c>
      <c r="E20" s="122">
        <v>2.1490525886955547</v>
      </c>
      <c r="F20" s="84" t="s">
        <v>5571</v>
      </c>
      <c r="G20" s="84" t="b">
        <v>0</v>
      </c>
      <c r="H20" s="84" t="b">
        <v>0</v>
      </c>
      <c r="I20" s="84" t="b">
        <v>0</v>
      </c>
      <c r="J20" s="84" t="b">
        <v>0</v>
      </c>
      <c r="K20" s="84" t="b">
        <v>0</v>
      </c>
      <c r="L20" s="84" t="b">
        <v>0</v>
      </c>
    </row>
    <row r="21" spans="1:12" ht="15">
      <c r="A21" s="84" t="s">
        <v>4291</v>
      </c>
      <c r="B21" s="84" t="s">
        <v>4292</v>
      </c>
      <c r="C21" s="84">
        <v>35</v>
      </c>
      <c r="D21" s="122">
        <v>0.00577038029529096</v>
      </c>
      <c r="E21" s="122">
        <v>2.196049151371778</v>
      </c>
      <c r="F21" s="84" t="s">
        <v>5571</v>
      </c>
      <c r="G21" s="84" t="b">
        <v>0</v>
      </c>
      <c r="H21" s="84" t="b">
        <v>0</v>
      </c>
      <c r="I21" s="84" t="b">
        <v>0</v>
      </c>
      <c r="J21" s="84" t="b">
        <v>0</v>
      </c>
      <c r="K21" s="84" t="b">
        <v>0</v>
      </c>
      <c r="L21" s="84" t="b">
        <v>0</v>
      </c>
    </row>
    <row r="22" spans="1:12" ht="15">
      <c r="A22" s="84" t="s">
        <v>4292</v>
      </c>
      <c r="B22" s="84" t="s">
        <v>4293</v>
      </c>
      <c r="C22" s="84">
        <v>35</v>
      </c>
      <c r="D22" s="122">
        <v>0.00577038029529096</v>
      </c>
      <c r="E22" s="122">
        <v>2.2201828310884975</v>
      </c>
      <c r="F22" s="84" t="s">
        <v>5571</v>
      </c>
      <c r="G22" s="84" t="b">
        <v>0</v>
      </c>
      <c r="H22" s="84" t="b">
        <v>0</v>
      </c>
      <c r="I22" s="84" t="b">
        <v>0</v>
      </c>
      <c r="J22" s="84" t="b">
        <v>0</v>
      </c>
      <c r="K22" s="84" t="b">
        <v>0</v>
      </c>
      <c r="L22" s="84" t="b">
        <v>0</v>
      </c>
    </row>
    <row r="23" spans="1:12" ht="15">
      <c r="A23" s="84" t="s">
        <v>4293</v>
      </c>
      <c r="B23" s="84" t="s">
        <v>4286</v>
      </c>
      <c r="C23" s="84">
        <v>35</v>
      </c>
      <c r="D23" s="122">
        <v>0.00577038029529096</v>
      </c>
      <c r="E23" s="122">
        <v>2.1514670187190377</v>
      </c>
      <c r="F23" s="84" t="s">
        <v>5571</v>
      </c>
      <c r="G23" s="84" t="b">
        <v>0</v>
      </c>
      <c r="H23" s="84" t="b">
        <v>0</v>
      </c>
      <c r="I23" s="84" t="b">
        <v>0</v>
      </c>
      <c r="J23" s="84" t="b">
        <v>0</v>
      </c>
      <c r="K23" s="84" t="b">
        <v>0</v>
      </c>
      <c r="L23" s="84" t="b">
        <v>0</v>
      </c>
    </row>
    <row r="24" spans="1:12" ht="15">
      <c r="A24" s="84" t="s">
        <v>4286</v>
      </c>
      <c r="B24" s="84" t="s">
        <v>4294</v>
      </c>
      <c r="C24" s="84">
        <v>35</v>
      </c>
      <c r="D24" s="122">
        <v>0.00577038029529096</v>
      </c>
      <c r="E24" s="122">
        <v>2.1514670187190377</v>
      </c>
      <c r="F24" s="84" t="s">
        <v>5571</v>
      </c>
      <c r="G24" s="84" t="b">
        <v>0</v>
      </c>
      <c r="H24" s="84" t="b">
        <v>0</v>
      </c>
      <c r="I24" s="84" t="b">
        <v>0</v>
      </c>
      <c r="J24" s="84" t="b">
        <v>0</v>
      </c>
      <c r="K24" s="84" t="b">
        <v>0</v>
      </c>
      <c r="L24" s="84" t="b">
        <v>0</v>
      </c>
    </row>
    <row r="25" spans="1:12" ht="15">
      <c r="A25" s="84" t="s">
        <v>4294</v>
      </c>
      <c r="B25" s="84" t="s">
        <v>4941</v>
      </c>
      <c r="C25" s="84">
        <v>35</v>
      </c>
      <c r="D25" s="122">
        <v>0.00577038029529096</v>
      </c>
      <c r="E25" s="122">
        <v>2.2201828310884975</v>
      </c>
      <c r="F25" s="84" t="s">
        <v>5571</v>
      </c>
      <c r="G25" s="84" t="b">
        <v>0</v>
      </c>
      <c r="H25" s="84" t="b">
        <v>0</v>
      </c>
      <c r="I25" s="84" t="b">
        <v>0</v>
      </c>
      <c r="J25" s="84" t="b">
        <v>0</v>
      </c>
      <c r="K25" s="84" t="b">
        <v>0</v>
      </c>
      <c r="L25" s="84" t="b">
        <v>0</v>
      </c>
    </row>
    <row r="26" spans="1:12" ht="15">
      <c r="A26" s="84" t="s">
        <v>383</v>
      </c>
      <c r="B26" s="84" t="s">
        <v>868</v>
      </c>
      <c r="C26" s="84">
        <v>34</v>
      </c>
      <c r="D26" s="122">
        <v>0.005674817715687089</v>
      </c>
      <c r="E26" s="122">
        <v>2.232771958396518</v>
      </c>
      <c r="F26" s="84" t="s">
        <v>5571</v>
      </c>
      <c r="G26" s="84" t="b">
        <v>0</v>
      </c>
      <c r="H26" s="84" t="b">
        <v>0</v>
      </c>
      <c r="I26" s="84" t="b">
        <v>0</v>
      </c>
      <c r="J26" s="84" t="b">
        <v>0</v>
      </c>
      <c r="K26" s="84" t="b">
        <v>0</v>
      </c>
      <c r="L26" s="84" t="b">
        <v>0</v>
      </c>
    </row>
    <row r="27" spans="1:12" ht="15">
      <c r="A27" s="84" t="s">
        <v>4941</v>
      </c>
      <c r="B27" s="84" t="s">
        <v>4942</v>
      </c>
      <c r="C27" s="84">
        <v>34</v>
      </c>
      <c r="D27" s="122">
        <v>0.005674817715687089</v>
      </c>
      <c r="E27" s="122">
        <v>2.2201828310884975</v>
      </c>
      <c r="F27" s="84" t="s">
        <v>5571</v>
      </c>
      <c r="G27" s="84" t="b">
        <v>0</v>
      </c>
      <c r="H27" s="84" t="b">
        <v>0</v>
      </c>
      <c r="I27" s="84" t="b">
        <v>0</v>
      </c>
      <c r="J27" s="84" t="b">
        <v>0</v>
      </c>
      <c r="K27" s="84" t="b">
        <v>0</v>
      </c>
      <c r="L27" s="84" t="b">
        <v>0</v>
      </c>
    </row>
    <row r="28" spans="1:12" ht="15">
      <c r="A28" s="84" t="s">
        <v>833</v>
      </c>
      <c r="B28" s="84" t="s">
        <v>4199</v>
      </c>
      <c r="C28" s="84">
        <v>29</v>
      </c>
      <c r="D28" s="122">
        <v>0.005164661776257779</v>
      </c>
      <c r="E28" s="122">
        <v>1.5048382581251827</v>
      </c>
      <c r="F28" s="84" t="s">
        <v>5571</v>
      </c>
      <c r="G28" s="84" t="b">
        <v>0</v>
      </c>
      <c r="H28" s="84" t="b">
        <v>0</v>
      </c>
      <c r="I28" s="84" t="b">
        <v>0</v>
      </c>
      <c r="J28" s="84" t="b">
        <v>0</v>
      </c>
      <c r="K28" s="84" t="b">
        <v>0</v>
      </c>
      <c r="L28" s="84" t="b">
        <v>0</v>
      </c>
    </row>
    <row r="29" spans="1:12" ht="15">
      <c r="A29" s="84" t="s">
        <v>4201</v>
      </c>
      <c r="B29" s="84" t="s">
        <v>4200</v>
      </c>
      <c r="C29" s="84">
        <v>18</v>
      </c>
      <c r="D29" s="122">
        <v>0.003809320995524131</v>
      </c>
      <c r="E29" s="122">
        <v>2.301852877539817</v>
      </c>
      <c r="F29" s="84" t="s">
        <v>5571</v>
      </c>
      <c r="G29" s="84" t="b">
        <v>0</v>
      </c>
      <c r="H29" s="84" t="b">
        <v>0</v>
      </c>
      <c r="I29" s="84" t="b">
        <v>0</v>
      </c>
      <c r="J29" s="84" t="b">
        <v>0</v>
      </c>
      <c r="K29" s="84" t="b">
        <v>0</v>
      </c>
      <c r="L29" s="84" t="b">
        <v>0</v>
      </c>
    </row>
    <row r="30" spans="1:12" ht="15">
      <c r="A30" s="84" t="s">
        <v>4200</v>
      </c>
      <c r="B30" s="84" t="s">
        <v>833</v>
      </c>
      <c r="C30" s="84">
        <v>17</v>
      </c>
      <c r="D30" s="122">
        <v>0.003666021216374581</v>
      </c>
      <c r="E30" s="122">
        <v>1.255285694118352</v>
      </c>
      <c r="F30" s="84" t="s">
        <v>5571</v>
      </c>
      <c r="G30" s="84" t="b">
        <v>0</v>
      </c>
      <c r="H30" s="84" t="b">
        <v>0</v>
      </c>
      <c r="I30" s="84" t="b">
        <v>0</v>
      </c>
      <c r="J30" s="84" t="b">
        <v>0</v>
      </c>
      <c r="K30" s="84" t="b">
        <v>0</v>
      </c>
      <c r="L30" s="84" t="b">
        <v>0</v>
      </c>
    </row>
    <row r="31" spans="1:12" ht="15">
      <c r="A31" s="84" t="s">
        <v>498</v>
      </c>
      <c r="B31" s="84" t="s">
        <v>4201</v>
      </c>
      <c r="C31" s="84">
        <v>16</v>
      </c>
      <c r="D31" s="122">
        <v>0.003518582595338212</v>
      </c>
      <c r="E31" s="122">
        <v>1.9727356634971482</v>
      </c>
      <c r="F31" s="84" t="s">
        <v>5571</v>
      </c>
      <c r="G31" s="84" t="b">
        <v>0</v>
      </c>
      <c r="H31" s="84" t="b">
        <v>0</v>
      </c>
      <c r="I31" s="84" t="b">
        <v>0</v>
      </c>
      <c r="J31" s="84" t="b">
        <v>0</v>
      </c>
      <c r="K31" s="84" t="b">
        <v>0</v>
      </c>
      <c r="L31" s="84" t="b">
        <v>0</v>
      </c>
    </row>
    <row r="32" spans="1:12" ht="15">
      <c r="A32" s="84" t="s">
        <v>4287</v>
      </c>
      <c r="B32" s="84" t="s">
        <v>4309</v>
      </c>
      <c r="C32" s="84">
        <v>15</v>
      </c>
      <c r="D32" s="122">
        <v>0.0033667461271068497</v>
      </c>
      <c r="E32" s="122">
        <v>1.6978007061960703</v>
      </c>
      <c r="F32" s="84" t="s">
        <v>5571</v>
      </c>
      <c r="G32" s="84" t="b">
        <v>0</v>
      </c>
      <c r="H32" s="84" t="b">
        <v>0</v>
      </c>
      <c r="I32" s="84" t="b">
        <v>0</v>
      </c>
      <c r="J32" s="84" t="b">
        <v>0</v>
      </c>
      <c r="K32" s="84" t="b">
        <v>0</v>
      </c>
      <c r="L32" s="84" t="b">
        <v>0</v>
      </c>
    </row>
    <row r="33" spans="1:12" ht="15">
      <c r="A33" s="84" t="s">
        <v>4309</v>
      </c>
      <c r="B33" s="84" t="s">
        <v>4339</v>
      </c>
      <c r="C33" s="84">
        <v>15</v>
      </c>
      <c r="D33" s="122">
        <v>0.0033667461271068497</v>
      </c>
      <c r="E33" s="122">
        <v>2.4025230394211805</v>
      </c>
      <c r="F33" s="84" t="s">
        <v>5571</v>
      </c>
      <c r="G33" s="84" t="b">
        <v>0</v>
      </c>
      <c r="H33" s="84" t="b">
        <v>0</v>
      </c>
      <c r="I33" s="84" t="b">
        <v>0</v>
      </c>
      <c r="J33" s="84" t="b">
        <v>0</v>
      </c>
      <c r="K33" s="84" t="b">
        <v>0</v>
      </c>
      <c r="L33" s="84" t="b">
        <v>0</v>
      </c>
    </row>
    <row r="34" spans="1:12" ht="15">
      <c r="A34" s="84" t="s">
        <v>4339</v>
      </c>
      <c r="B34" s="84" t="s">
        <v>498</v>
      </c>
      <c r="C34" s="84">
        <v>15</v>
      </c>
      <c r="D34" s="122">
        <v>0.0033667461271068497</v>
      </c>
      <c r="E34" s="122">
        <v>1.9933988637966291</v>
      </c>
      <c r="F34" s="84" t="s">
        <v>5571</v>
      </c>
      <c r="G34" s="84" t="b">
        <v>0</v>
      </c>
      <c r="H34" s="84" t="b">
        <v>0</v>
      </c>
      <c r="I34" s="84" t="b">
        <v>0</v>
      </c>
      <c r="J34" s="84" t="b">
        <v>0</v>
      </c>
      <c r="K34" s="84" t="b">
        <v>0</v>
      </c>
      <c r="L34" s="84" t="b">
        <v>0</v>
      </c>
    </row>
    <row r="35" spans="1:12" ht="15">
      <c r="A35" s="84" t="s">
        <v>498</v>
      </c>
      <c r="B35" s="84" t="s">
        <v>498</v>
      </c>
      <c r="C35" s="84">
        <v>15</v>
      </c>
      <c r="D35" s="122">
        <v>0.0033667461271068497</v>
      </c>
      <c r="E35" s="122">
        <v>1.4291274333580666</v>
      </c>
      <c r="F35" s="84" t="s">
        <v>5571</v>
      </c>
      <c r="G35" s="84" t="b">
        <v>0</v>
      </c>
      <c r="H35" s="84" t="b">
        <v>0</v>
      </c>
      <c r="I35" s="84" t="b">
        <v>0</v>
      </c>
      <c r="J35" s="84" t="b">
        <v>0</v>
      </c>
      <c r="K35" s="84" t="b">
        <v>0</v>
      </c>
      <c r="L35" s="84" t="b">
        <v>0</v>
      </c>
    </row>
    <row r="36" spans="1:12" ht="15">
      <c r="A36" s="84" t="s">
        <v>4340</v>
      </c>
      <c r="B36" s="84" t="s">
        <v>4341</v>
      </c>
      <c r="C36" s="84">
        <v>15</v>
      </c>
      <c r="D36" s="122">
        <v>0.0033667461271068497</v>
      </c>
      <c r="E36" s="122">
        <v>2.4794442917379067</v>
      </c>
      <c r="F36" s="84" t="s">
        <v>5571</v>
      </c>
      <c r="G36" s="84" t="b">
        <v>0</v>
      </c>
      <c r="H36" s="84" t="b">
        <v>0</v>
      </c>
      <c r="I36" s="84" t="b">
        <v>0</v>
      </c>
      <c r="J36" s="84" t="b">
        <v>0</v>
      </c>
      <c r="K36" s="84" t="b">
        <v>0</v>
      </c>
      <c r="L36" s="84" t="b">
        <v>0</v>
      </c>
    </row>
    <row r="37" spans="1:12" ht="15">
      <c r="A37" s="84" t="s">
        <v>4341</v>
      </c>
      <c r="B37" s="84" t="s">
        <v>498</v>
      </c>
      <c r="C37" s="84">
        <v>15</v>
      </c>
      <c r="D37" s="122">
        <v>0.0033667461271068497</v>
      </c>
      <c r="E37" s="122">
        <v>1.9390412014740364</v>
      </c>
      <c r="F37" s="84" t="s">
        <v>5571</v>
      </c>
      <c r="G37" s="84" t="b">
        <v>0</v>
      </c>
      <c r="H37" s="84" t="b">
        <v>0</v>
      </c>
      <c r="I37" s="84" t="b">
        <v>0</v>
      </c>
      <c r="J37" s="84" t="b">
        <v>0</v>
      </c>
      <c r="K37" s="84" t="b">
        <v>0</v>
      </c>
      <c r="L37" s="84" t="b">
        <v>0</v>
      </c>
    </row>
    <row r="38" spans="1:12" ht="15">
      <c r="A38" s="84" t="s">
        <v>4322</v>
      </c>
      <c r="B38" s="84" t="s">
        <v>4323</v>
      </c>
      <c r="C38" s="84">
        <v>13</v>
      </c>
      <c r="D38" s="122">
        <v>0.0030486631570507275</v>
      </c>
      <c r="E38" s="122">
        <v>2.4010729730259475</v>
      </c>
      <c r="F38" s="84" t="s">
        <v>5571</v>
      </c>
      <c r="G38" s="84" t="b">
        <v>0</v>
      </c>
      <c r="H38" s="84" t="b">
        <v>0</v>
      </c>
      <c r="I38" s="84" t="b">
        <v>0</v>
      </c>
      <c r="J38" s="84" t="b">
        <v>0</v>
      </c>
      <c r="K38" s="84" t="b">
        <v>0</v>
      </c>
      <c r="L38" s="84" t="b">
        <v>0</v>
      </c>
    </row>
    <row r="39" spans="1:12" ht="15">
      <c r="A39" s="84" t="s">
        <v>4323</v>
      </c>
      <c r="B39" s="84" t="s">
        <v>4324</v>
      </c>
      <c r="C39" s="84">
        <v>13</v>
      </c>
      <c r="D39" s="122">
        <v>0.0030486631570507275</v>
      </c>
      <c r="E39" s="122">
        <v>2.588159616383092</v>
      </c>
      <c r="F39" s="84" t="s">
        <v>5571</v>
      </c>
      <c r="G39" s="84" t="b">
        <v>0</v>
      </c>
      <c r="H39" s="84" t="b">
        <v>0</v>
      </c>
      <c r="I39" s="84" t="b">
        <v>0</v>
      </c>
      <c r="J39" s="84" t="b">
        <v>0</v>
      </c>
      <c r="K39" s="84" t="b">
        <v>0</v>
      </c>
      <c r="L39" s="84" t="b">
        <v>0</v>
      </c>
    </row>
    <row r="40" spans="1:12" ht="15">
      <c r="A40" s="84" t="s">
        <v>4324</v>
      </c>
      <c r="B40" s="84" t="s">
        <v>4325</v>
      </c>
      <c r="C40" s="84">
        <v>13</v>
      </c>
      <c r="D40" s="122">
        <v>0.0030486631570507275</v>
      </c>
      <c r="E40" s="122">
        <v>2.6503075231319366</v>
      </c>
      <c r="F40" s="84" t="s">
        <v>5571</v>
      </c>
      <c r="G40" s="84" t="b">
        <v>0</v>
      </c>
      <c r="H40" s="84" t="b">
        <v>0</v>
      </c>
      <c r="I40" s="84" t="b">
        <v>0</v>
      </c>
      <c r="J40" s="84" t="b">
        <v>0</v>
      </c>
      <c r="K40" s="84" t="b">
        <v>0</v>
      </c>
      <c r="L40" s="84" t="b">
        <v>0</v>
      </c>
    </row>
    <row r="41" spans="1:12" ht="15">
      <c r="A41" s="84" t="s">
        <v>4325</v>
      </c>
      <c r="B41" s="84" t="s">
        <v>4326</v>
      </c>
      <c r="C41" s="84">
        <v>13</v>
      </c>
      <c r="D41" s="122">
        <v>0.0030486631570507275</v>
      </c>
      <c r="E41" s="122">
        <v>2.508978370335467</v>
      </c>
      <c r="F41" s="84" t="s">
        <v>5571</v>
      </c>
      <c r="G41" s="84" t="b">
        <v>0</v>
      </c>
      <c r="H41" s="84" t="b">
        <v>0</v>
      </c>
      <c r="I41" s="84" t="b">
        <v>0</v>
      </c>
      <c r="J41" s="84" t="b">
        <v>1</v>
      </c>
      <c r="K41" s="84" t="b">
        <v>0</v>
      </c>
      <c r="L41" s="84" t="b">
        <v>0</v>
      </c>
    </row>
    <row r="42" spans="1:12" ht="15">
      <c r="A42" s="84" t="s">
        <v>4326</v>
      </c>
      <c r="B42" s="84" t="s">
        <v>4327</v>
      </c>
      <c r="C42" s="84">
        <v>13</v>
      </c>
      <c r="D42" s="122">
        <v>0.0030486631570507275</v>
      </c>
      <c r="E42" s="122">
        <v>2.508978370335467</v>
      </c>
      <c r="F42" s="84" t="s">
        <v>5571</v>
      </c>
      <c r="G42" s="84" t="b">
        <v>1</v>
      </c>
      <c r="H42" s="84" t="b">
        <v>0</v>
      </c>
      <c r="I42" s="84" t="b">
        <v>0</v>
      </c>
      <c r="J42" s="84" t="b">
        <v>0</v>
      </c>
      <c r="K42" s="84" t="b">
        <v>0</v>
      </c>
      <c r="L42" s="84" t="b">
        <v>0</v>
      </c>
    </row>
    <row r="43" spans="1:12" ht="15">
      <c r="A43" s="84" t="s">
        <v>4327</v>
      </c>
      <c r="B43" s="84" t="s">
        <v>4328</v>
      </c>
      <c r="C43" s="84">
        <v>13</v>
      </c>
      <c r="D43" s="122">
        <v>0.0030486631570507275</v>
      </c>
      <c r="E43" s="122">
        <v>2.6503075231319366</v>
      </c>
      <c r="F43" s="84" t="s">
        <v>5571</v>
      </c>
      <c r="G43" s="84" t="b">
        <v>0</v>
      </c>
      <c r="H43" s="84" t="b">
        <v>0</v>
      </c>
      <c r="I43" s="84" t="b">
        <v>0</v>
      </c>
      <c r="J43" s="84" t="b">
        <v>0</v>
      </c>
      <c r="K43" s="84" t="b">
        <v>0</v>
      </c>
      <c r="L43" s="84" t="b">
        <v>0</v>
      </c>
    </row>
    <row r="44" spans="1:12" ht="15">
      <c r="A44" s="84" t="s">
        <v>4328</v>
      </c>
      <c r="B44" s="84" t="s">
        <v>4329</v>
      </c>
      <c r="C44" s="84">
        <v>13</v>
      </c>
      <c r="D44" s="122">
        <v>0.0030486631570507275</v>
      </c>
      <c r="E44" s="122">
        <v>2.6503075231319366</v>
      </c>
      <c r="F44" s="84" t="s">
        <v>5571</v>
      </c>
      <c r="G44" s="84" t="b">
        <v>0</v>
      </c>
      <c r="H44" s="84" t="b">
        <v>0</v>
      </c>
      <c r="I44" s="84" t="b">
        <v>0</v>
      </c>
      <c r="J44" s="84" t="b">
        <v>0</v>
      </c>
      <c r="K44" s="84" t="b">
        <v>0</v>
      </c>
      <c r="L44" s="84" t="b">
        <v>0</v>
      </c>
    </row>
    <row r="45" spans="1:12" ht="15">
      <c r="A45" s="84" t="s">
        <v>4329</v>
      </c>
      <c r="B45" s="84" t="s">
        <v>4330</v>
      </c>
      <c r="C45" s="84">
        <v>13</v>
      </c>
      <c r="D45" s="122">
        <v>0.0030486631570507275</v>
      </c>
      <c r="E45" s="122">
        <v>2.6503075231319366</v>
      </c>
      <c r="F45" s="84" t="s">
        <v>5571</v>
      </c>
      <c r="G45" s="84" t="b">
        <v>0</v>
      </c>
      <c r="H45" s="84" t="b">
        <v>0</v>
      </c>
      <c r="I45" s="84" t="b">
        <v>0</v>
      </c>
      <c r="J45" s="84" t="b">
        <v>0</v>
      </c>
      <c r="K45" s="84" t="b">
        <v>0</v>
      </c>
      <c r="L45" s="84" t="b">
        <v>0</v>
      </c>
    </row>
    <row r="46" spans="1:12" ht="15">
      <c r="A46" s="84" t="s">
        <v>4330</v>
      </c>
      <c r="B46" s="84" t="s">
        <v>4947</v>
      </c>
      <c r="C46" s="84">
        <v>13</v>
      </c>
      <c r="D46" s="122">
        <v>0.0030486631570507275</v>
      </c>
      <c r="E46" s="122">
        <v>2.6503075231319366</v>
      </c>
      <c r="F46" s="84" t="s">
        <v>5571</v>
      </c>
      <c r="G46" s="84" t="b">
        <v>0</v>
      </c>
      <c r="H46" s="84" t="b">
        <v>0</v>
      </c>
      <c r="I46" s="84" t="b">
        <v>0</v>
      </c>
      <c r="J46" s="84" t="b">
        <v>0</v>
      </c>
      <c r="K46" s="84" t="b">
        <v>0</v>
      </c>
      <c r="L46" s="84" t="b">
        <v>0</v>
      </c>
    </row>
    <row r="47" spans="1:12" ht="15">
      <c r="A47" s="84" t="s">
        <v>4947</v>
      </c>
      <c r="B47" s="84" t="s">
        <v>4945</v>
      </c>
      <c r="C47" s="84">
        <v>13</v>
      </c>
      <c r="D47" s="122">
        <v>0.0030486631570507275</v>
      </c>
      <c r="E47" s="122">
        <v>2.6181228397605354</v>
      </c>
      <c r="F47" s="84" t="s">
        <v>5571</v>
      </c>
      <c r="G47" s="84" t="b">
        <v>0</v>
      </c>
      <c r="H47" s="84" t="b">
        <v>0</v>
      </c>
      <c r="I47" s="84" t="b">
        <v>0</v>
      </c>
      <c r="J47" s="84" t="b">
        <v>0</v>
      </c>
      <c r="K47" s="84" t="b">
        <v>0</v>
      </c>
      <c r="L47" s="84" t="b">
        <v>0</v>
      </c>
    </row>
    <row r="48" spans="1:12" ht="15">
      <c r="A48" s="84" t="s">
        <v>4945</v>
      </c>
      <c r="B48" s="84" t="s">
        <v>4948</v>
      </c>
      <c r="C48" s="84">
        <v>13</v>
      </c>
      <c r="D48" s="122">
        <v>0.0030486631570507275</v>
      </c>
      <c r="E48" s="122">
        <v>2.588159616383092</v>
      </c>
      <c r="F48" s="84" t="s">
        <v>5571</v>
      </c>
      <c r="G48" s="84" t="b">
        <v>0</v>
      </c>
      <c r="H48" s="84" t="b">
        <v>0</v>
      </c>
      <c r="I48" s="84" t="b">
        <v>0</v>
      </c>
      <c r="J48" s="84" t="b">
        <v>0</v>
      </c>
      <c r="K48" s="84" t="b">
        <v>1</v>
      </c>
      <c r="L48" s="84" t="b">
        <v>0</v>
      </c>
    </row>
    <row r="49" spans="1:12" ht="15">
      <c r="A49" s="84" t="s">
        <v>4948</v>
      </c>
      <c r="B49" s="84" t="s">
        <v>4949</v>
      </c>
      <c r="C49" s="84">
        <v>13</v>
      </c>
      <c r="D49" s="122">
        <v>0.0030486631570507275</v>
      </c>
      <c r="E49" s="122">
        <v>2.6503075231319366</v>
      </c>
      <c r="F49" s="84" t="s">
        <v>5571</v>
      </c>
      <c r="G49" s="84" t="b">
        <v>0</v>
      </c>
      <c r="H49" s="84" t="b">
        <v>1</v>
      </c>
      <c r="I49" s="84" t="b">
        <v>0</v>
      </c>
      <c r="J49" s="84" t="b">
        <v>0</v>
      </c>
      <c r="K49" s="84" t="b">
        <v>1</v>
      </c>
      <c r="L49" s="84" t="b">
        <v>0</v>
      </c>
    </row>
    <row r="50" spans="1:12" ht="15">
      <c r="A50" s="84" t="s">
        <v>449</v>
      </c>
      <c r="B50" s="84" t="s">
        <v>4322</v>
      </c>
      <c r="C50" s="84">
        <v>12</v>
      </c>
      <c r="D50" s="122">
        <v>0.002881693559084553</v>
      </c>
      <c r="E50" s="122">
        <v>2.388587261477888</v>
      </c>
      <c r="F50" s="84" t="s">
        <v>5571</v>
      </c>
      <c r="G50" s="84" t="b">
        <v>0</v>
      </c>
      <c r="H50" s="84" t="b">
        <v>0</v>
      </c>
      <c r="I50" s="84" t="b">
        <v>0</v>
      </c>
      <c r="J50" s="84" t="b">
        <v>0</v>
      </c>
      <c r="K50" s="84" t="b">
        <v>0</v>
      </c>
      <c r="L50" s="84" t="b">
        <v>0</v>
      </c>
    </row>
    <row r="51" spans="1:12" ht="15">
      <c r="A51" s="84" t="s">
        <v>498</v>
      </c>
      <c r="B51" s="84" t="s">
        <v>4337</v>
      </c>
      <c r="C51" s="84">
        <v>11</v>
      </c>
      <c r="D51" s="122">
        <v>0.00270885718463095</v>
      </c>
      <c r="E51" s="122">
        <v>1.452497014383019</v>
      </c>
      <c r="F51" s="84" t="s">
        <v>5571</v>
      </c>
      <c r="G51" s="84" t="b">
        <v>0</v>
      </c>
      <c r="H51" s="84" t="b">
        <v>0</v>
      </c>
      <c r="I51" s="84" t="b">
        <v>0</v>
      </c>
      <c r="J51" s="84" t="b">
        <v>0</v>
      </c>
      <c r="K51" s="84" t="b">
        <v>0</v>
      </c>
      <c r="L51" s="84" t="b">
        <v>0</v>
      </c>
    </row>
    <row r="52" spans="1:12" ht="15">
      <c r="A52" s="84" t="s">
        <v>4337</v>
      </c>
      <c r="B52" s="84" t="s">
        <v>4953</v>
      </c>
      <c r="C52" s="84">
        <v>11</v>
      </c>
      <c r="D52" s="122">
        <v>0.00270885718463095</v>
      </c>
      <c r="E52" s="122">
        <v>2.1353977075228743</v>
      </c>
      <c r="F52" s="84" t="s">
        <v>5571</v>
      </c>
      <c r="G52" s="84" t="b">
        <v>0</v>
      </c>
      <c r="H52" s="84" t="b">
        <v>0</v>
      </c>
      <c r="I52" s="84" t="b">
        <v>0</v>
      </c>
      <c r="J52" s="84" t="b">
        <v>0</v>
      </c>
      <c r="K52" s="84" t="b">
        <v>0</v>
      </c>
      <c r="L52" s="84" t="b">
        <v>0</v>
      </c>
    </row>
    <row r="53" spans="1:12" ht="15">
      <c r="A53" s="84" t="s">
        <v>4949</v>
      </c>
      <c r="B53" s="84" t="s">
        <v>4958</v>
      </c>
      <c r="C53" s="84">
        <v>11</v>
      </c>
      <c r="D53" s="122">
        <v>0.00270885718463095</v>
      </c>
      <c r="E53" s="122">
        <v>2.6503075231319366</v>
      </c>
      <c r="F53" s="84" t="s">
        <v>5571</v>
      </c>
      <c r="G53" s="84" t="b">
        <v>0</v>
      </c>
      <c r="H53" s="84" t="b">
        <v>1</v>
      </c>
      <c r="I53" s="84" t="b">
        <v>0</v>
      </c>
      <c r="J53" s="84" t="b">
        <v>0</v>
      </c>
      <c r="K53" s="84" t="b">
        <v>0</v>
      </c>
      <c r="L53" s="84" t="b">
        <v>0</v>
      </c>
    </row>
    <row r="54" spans="1:12" ht="15">
      <c r="A54" s="84" t="s">
        <v>4301</v>
      </c>
      <c r="B54" s="84" t="s">
        <v>4302</v>
      </c>
      <c r="C54" s="84">
        <v>10</v>
      </c>
      <c r="D54" s="122">
        <v>0.002529619275350509</v>
      </c>
      <c r="E54" s="122">
        <v>2.317092844096554</v>
      </c>
      <c r="F54" s="84" t="s">
        <v>5571</v>
      </c>
      <c r="G54" s="84" t="b">
        <v>0</v>
      </c>
      <c r="H54" s="84" t="b">
        <v>0</v>
      </c>
      <c r="I54" s="84" t="b">
        <v>0</v>
      </c>
      <c r="J54" s="84" t="b">
        <v>0</v>
      </c>
      <c r="K54" s="84" t="b">
        <v>0</v>
      </c>
      <c r="L54" s="84" t="b">
        <v>0</v>
      </c>
    </row>
    <row r="55" spans="1:12" ht="15">
      <c r="A55" s="84" t="s">
        <v>4302</v>
      </c>
      <c r="B55" s="84" t="s">
        <v>4219</v>
      </c>
      <c r="C55" s="84">
        <v>10</v>
      </c>
      <c r="D55" s="122">
        <v>0.002529619275350509</v>
      </c>
      <c r="E55" s="122">
        <v>2.287129620719111</v>
      </c>
      <c r="F55" s="84" t="s">
        <v>5571</v>
      </c>
      <c r="G55" s="84" t="b">
        <v>0</v>
      </c>
      <c r="H55" s="84" t="b">
        <v>0</v>
      </c>
      <c r="I55" s="84" t="b">
        <v>0</v>
      </c>
      <c r="J55" s="84" t="b">
        <v>0</v>
      </c>
      <c r="K55" s="84" t="b">
        <v>0</v>
      </c>
      <c r="L55" s="84" t="b">
        <v>0</v>
      </c>
    </row>
    <row r="56" spans="1:12" ht="15">
      <c r="A56" s="84" t="s">
        <v>4219</v>
      </c>
      <c r="B56" s="84" t="s">
        <v>4304</v>
      </c>
      <c r="C56" s="84">
        <v>10</v>
      </c>
      <c r="D56" s="122">
        <v>0.002529619275350509</v>
      </c>
      <c r="E56" s="122">
        <v>2.442031580704854</v>
      </c>
      <c r="F56" s="84" t="s">
        <v>5571</v>
      </c>
      <c r="G56" s="84" t="b">
        <v>0</v>
      </c>
      <c r="H56" s="84" t="b">
        <v>0</v>
      </c>
      <c r="I56" s="84" t="b">
        <v>0</v>
      </c>
      <c r="J56" s="84" t="b">
        <v>0</v>
      </c>
      <c r="K56" s="84" t="b">
        <v>0</v>
      </c>
      <c r="L56" s="84" t="b">
        <v>0</v>
      </c>
    </row>
    <row r="57" spans="1:12" ht="15">
      <c r="A57" s="84" t="s">
        <v>4304</v>
      </c>
      <c r="B57" s="84" t="s">
        <v>4305</v>
      </c>
      <c r="C57" s="84">
        <v>10</v>
      </c>
      <c r="D57" s="122">
        <v>0.002529619275350509</v>
      </c>
      <c r="E57" s="122">
        <v>2.6181228397605354</v>
      </c>
      <c r="F57" s="84" t="s">
        <v>5571</v>
      </c>
      <c r="G57" s="84" t="b">
        <v>0</v>
      </c>
      <c r="H57" s="84" t="b">
        <v>0</v>
      </c>
      <c r="I57" s="84" t="b">
        <v>0</v>
      </c>
      <c r="J57" s="84" t="b">
        <v>0</v>
      </c>
      <c r="K57" s="84" t="b">
        <v>0</v>
      </c>
      <c r="L57" s="84" t="b">
        <v>0</v>
      </c>
    </row>
    <row r="58" spans="1:12" ht="15">
      <c r="A58" s="84" t="s">
        <v>4305</v>
      </c>
      <c r="B58" s="84" t="s">
        <v>474</v>
      </c>
      <c r="C58" s="84">
        <v>10</v>
      </c>
      <c r="D58" s="122">
        <v>0.002529619275350509</v>
      </c>
      <c r="E58" s="122">
        <v>2.6181228397605354</v>
      </c>
      <c r="F58" s="84" t="s">
        <v>5571</v>
      </c>
      <c r="G58" s="84" t="b">
        <v>0</v>
      </c>
      <c r="H58" s="84" t="b">
        <v>0</v>
      </c>
      <c r="I58" s="84" t="b">
        <v>0</v>
      </c>
      <c r="J58" s="84" t="b">
        <v>0</v>
      </c>
      <c r="K58" s="84" t="b">
        <v>0</v>
      </c>
      <c r="L58" s="84" t="b">
        <v>0</v>
      </c>
    </row>
    <row r="59" spans="1:12" ht="15">
      <c r="A59" s="84" t="s">
        <v>474</v>
      </c>
      <c r="B59" s="84" t="s">
        <v>4303</v>
      </c>
      <c r="C59" s="84">
        <v>10</v>
      </c>
      <c r="D59" s="122">
        <v>0.002529619275350509</v>
      </c>
      <c r="E59" s="122">
        <v>2.5041794874536984</v>
      </c>
      <c r="F59" s="84" t="s">
        <v>5571</v>
      </c>
      <c r="G59" s="84" t="b">
        <v>0</v>
      </c>
      <c r="H59" s="84" t="b">
        <v>0</v>
      </c>
      <c r="I59" s="84" t="b">
        <v>0</v>
      </c>
      <c r="J59" s="84" t="b">
        <v>0</v>
      </c>
      <c r="K59" s="84" t="b">
        <v>0</v>
      </c>
      <c r="L59" s="84" t="b">
        <v>0</v>
      </c>
    </row>
    <row r="60" spans="1:12" ht="15">
      <c r="A60" s="84" t="s">
        <v>4303</v>
      </c>
      <c r="B60" s="84" t="s">
        <v>4966</v>
      </c>
      <c r="C60" s="84">
        <v>10</v>
      </c>
      <c r="D60" s="122">
        <v>0.002529619275350509</v>
      </c>
      <c r="E60" s="122">
        <v>2.6503075231319366</v>
      </c>
      <c r="F60" s="84" t="s">
        <v>5571</v>
      </c>
      <c r="G60" s="84" t="b">
        <v>0</v>
      </c>
      <c r="H60" s="84" t="b">
        <v>0</v>
      </c>
      <c r="I60" s="84" t="b">
        <v>0</v>
      </c>
      <c r="J60" s="84" t="b">
        <v>0</v>
      </c>
      <c r="K60" s="84" t="b">
        <v>0</v>
      </c>
      <c r="L60" s="84" t="b">
        <v>0</v>
      </c>
    </row>
    <row r="61" spans="1:12" ht="15">
      <c r="A61" s="84" t="s">
        <v>4966</v>
      </c>
      <c r="B61" s="84" t="s">
        <v>4277</v>
      </c>
      <c r="C61" s="84">
        <v>10</v>
      </c>
      <c r="D61" s="122">
        <v>0.002529619275350509</v>
      </c>
      <c r="E61" s="122">
        <v>1.8247316228201549</v>
      </c>
      <c r="F61" s="84" t="s">
        <v>5571</v>
      </c>
      <c r="G61" s="84" t="b">
        <v>0</v>
      </c>
      <c r="H61" s="84" t="b">
        <v>0</v>
      </c>
      <c r="I61" s="84" t="b">
        <v>0</v>
      </c>
      <c r="J61" s="84" t="b">
        <v>0</v>
      </c>
      <c r="K61" s="84" t="b">
        <v>0</v>
      </c>
      <c r="L61" s="84" t="b">
        <v>0</v>
      </c>
    </row>
    <row r="62" spans="1:12" ht="15">
      <c r="A62" s="84" t="s">
        <v>4202</v>
      </c>
      <c r="B62" s="84" t="s">
        <v>833</v>
      </c>
      <c r="C62" s="84">
        <v>10</v>
      </c>
      <c r="D62" s="122">
        <v>0.002529619275350509</v>
      </c>
      <c r="E62" s="122">
        <v>1.3580514517754605</v>
      </c>
      <c r="F62" s="84" t="s">
        <v>5571</v>
      </c>
      <c r="G62" s="84" t="b">
        <v>0</v>
      </c>
      <c r="H62" s="84" t="b">
        <v>0</v>
      </c>
      <c r="I62" s="84" t="b">
        <v>0</v>
      </c>
      <c r="J62" s="84" t="b">
        <v>0</v>
      </c>
      <c r="K62" s="84" t="b">
        <v>0</v>
      </c>
      <c r="L62" s="84" t="b">
        <v>0</v>
      </c>
    </row>
    <row r="63" spans="1:12" ht="15">
      <c r="A63" s="84" t="s">
        <v>833</v>
      </c>
      <c r="B63" s="84" t="s">
        <v>4967</v>
      </c>
      <c r="C63" s="84">
        <v>10</v>
      </c>
      <c r="D63" s="122">
        <v>0.002529619275350509</v>
      </c>
      <c r="E63" s="122">
        <v>1.5739191772684817</v>
      </c>
      <c r="F63" s="84" t="s">
        <v>5571</v>
      </c>
      <c r="G63" s="84" t="b">
        <v>0</v>
      </c>
      <c r="H63" s="84" t="b">
        <v>0</v>
      </c>
      <c r="I63" s="84" t="b">
        <v>0</v>
      </c>
      <c r="J63" s="84" t="b">
        <v>0</v>
      </c>
      <c r="K63" s="84" t="b">
        <v>0</v>
      </c>
      <c r="L63" s="84" t="b">
        <v>0</v>
      </c>
    </row>
    <row r="64" spans="1:12" ht="15">
      <c r="A64" s="84" t="s">
        <v>4967</v>
      </c>
      <c r="B64" s="84" t="s">
        <v>4968</v>
      </c>
      <c r="C64" s="84">
        <v>10</v>
      </c>
      <c r="D64" s="122">
        <v>0.002529619275350509</v>
      </c>
      <c r="E64" s="122">
        <v>2.764250875438773</v>
      </c>
      <c r="F64" s="84" t="s">
        <v>5571</v>
      </c>
      <c r="G64" s="84" t="b">
        <v>0</v>
      </c>
      <c r="H64" s="84" t="b">
        <v>0</v>
      </c>
      <c r="I64" s="84" t="b">
        <v>0</v>
      </c>
      <c r="J64" s="84" t="b">
        <v>0</v>
      </c>
      <c r="K64" s="84" t="b">
        <v>0</v>
      </c>
      <c r="L64" s="84" t="b">
        <v>0</v>
      </c>
    </row>
    <row r="65" spans="1:12" ht="15">
      <c r="A65" s="84" t="s">
        <v>4968</v>
      </c>
      <c r="B65" s="84" t="s">
        <v>4337</v>
      </c>
      <c r="C65" s="84">
        <v>10</v>
      </c>
      <c r="D65" s="122">
        <v>0.002529619275350509</v>
      </c>
      <c r="E65" s="122">
        <v>2.1514670187190377</v>
      </c>
      <c r="F65" s="84" t="s">
        <v>5571</v>
      </c>
      <c r="G65" s="84" t="b">
        <v>0</v>
      </c>
      <c r="H65" s="84" t="b">
        <v>0</v>
      </c>
      <c r="I65" s="84" t="b">
        <v>0</v>
      </c>
      <c r="J65" s="84" t="b">
        <v>0</v>
      </c>
      <c r="K65" s="84" t="b">
        <v>0</v>
      </c>
      <c r="L65" s="84" t="b">
        <v>0</v>
      </c>
    </row>
    <row r="66" spans="1:12" ht="15">
      <c r="A66" s="84" t="s">
        <v>4337</v>
      </c>
      <c r="B66" s="84" t="s">
        <v>4340</v>
      </c>
      <c r="C66" s="84">
        <v>10</v>
      </c>
      <c r="D66" s="122">
        <v>0.002529619275350509</v>
      </c>
      <c r="E66" s="122">
        <v>1.9427373470340001</v>
      </c>
      <c r="F66" s="84" t="s">
        <v>5571</v>
      </c>
      <c r="G66" s="84" t="b">
        <v>0</v>
      </c>
      <c r="H66" s="84" t="b">
        <v>0</v>
      </c>
      <c r="I66" s="84" t="b">
        <v>0</v>
      </c>
      <c r="J66" s="84" t="b">
        <v>0</v>
      </c>
      <c r="K66" s="84" t="b">
        <v>0</v>
      </c>
      <c r="L66" s="84" t="b">
        <v>0</v>
      </c>
    </row>
    <row r="67" spans="1:12" ht="15">
      <c r="A67" s="84" t="s">
        <v>4953</v>
      </c>
      <c r="B67" s="84" t="s">
        <v>4969</v>
      </c>
      <c r="C67" s="84">
        <v>10</v>
      </c>
      <c r="D67" s="122">
        <v>0.002529619275350509</v>
      </c>
      <c r="E67" s="122">
        <v>2.6850696293911485</v>
      </c>
      <c r="F67" s="84" t="s">
        <v>5571</v>
      </c>
      <c r="G67" s="84" t="b">
        <v>0</v>
      </c>
      <c r="H67" s="84" t="b">
        <v>0</v>
      </c>
      <c r="I67" s="84" t="b">
        <v>0</v>
      </c>
      <c r="J67" s="84" t="b">
        <v>0</v>
      </c>
      <c r="K67" s="84" t="b">
        <v>0</v>
      </c>
      <c r="L67" s="84" t="b">
        <v>0</v>
      </c>
    </row>
    <row r="68" spans="1:12" ht="15">
      <c r="A68" s="84" t="s">
        <v>4348</v>
      </c>
      <c r="B68" s="84" t="s">
        <v>4972</v>
      </c>
      <c r="C68" s="84">
        <v>9</v>
      </c>
      <c r="D68" s="122">
        <v>0.002343337628749085</v>
      </c>
      <c r="E68" s="122">
        <v>2.8100083659994484</v>
      </c>
      <c r="F68" s="84" t="s">
        <v>5571</v>
      </c>
      <c r="G68" s="84" t="b">
        <v>1</v>
      </c>
      <c r="H68" s="84" t="b">
        <v>0</v>
      </c>
      <c r="I68" s="84" t="b">
        <v>0</v>
      </c>
      <c r="J68" s="84" t="b">
        <v>0</v>
      </c>
      <c r="K68" s="84" t="b">
        <v>0</v>
      </c>
      <c r="L68" s="84" t="b">
        <v>0</v>
      </c>
    </row>
    <row r="69" spans="1:12" ht="15">
      <c r="A69" s="84" t="s">
        <v>473</v>
      </c>
      <c r="B69" s="84" t="s">
        <v>4301</v>
      </c>
      <c r="C69" s="84">
        <v>9</v>
      </c>
      <c r="D69" s="122">
        <v>0.002343337628749085</v>
      </c>
      <c r="E69" s="122">
        <v>2.5631573474130365</v>
      </c>
      <c r="F69" s="84" t="s">
        <v>5571</v>
      </c>
      <c r="G69" s="84" t="b">
        <v>0</v>
      </c>
      <c r="H69" s="84" t="b">
        <v>0</v>
      </c>
      <c r="I69" s="84" t="b">
        <v>0</v>
      </c>
      <c r="J69" s="84" t="b">
        <v>0</v>
      </c>
      <c r="K69" s="84" t="b">
        <v>0</v>
      </c>
      <c r="L69" s="84" t="b">
        <v>0</v>
      </c>
    </row>
    <row r="70" spans="1:12" ht="15">
      <c r="A70" s="84" t="s">
        <v>4308</v>
      </c>
      <c r="B70" s="84" t="s">
        <v>4309</v>
      </c>
      <c r="C70" s="84">
        <v>8</v>
      </c>
      <c r="D70" s="122">
        <v>0.002149226525213123</v>
      </c>
      <c r="E70" s="122">
        <v>2.4025230394211805</v>
      </c>
      <c r="F70" s="84" t="s">
        <v>5571</v>
      </c>
      <c r="G70" s="84" t="b">
        <v>0</v>
      </c>
      <c r="H70" s="84" t="b">
        <v>0</v>
      </c>
      <c r="I70" s="84" t="b">
        <v>0</v>
      </c>
      <c r="J70" s="84" t="b">
        <v>0</v>
      </c>
      <c r="K70" s="84" t="b">
        <v>0</v>
      </c>
      <c r="L70" s="84" t="b">
        <v>0</v>
      </c>
    </row>
    <row r="71" spans="1:12" ht="15">
      <c r="A71" s="84" t="s">
        <v>4309</v>
      </c>
      <c r="B71" s="84" t="s">
        <v>4310</v>
      </c>
      <c r="C71" s="84">
        <v>8</v>
      </c>
      <c r="D71" s="122">
        <v>0.002149226525213123</v>
      </c>
      <c r="E71" s="122">
        <v>2.264220341254899</v>
      </c>
      <c r="F71" s="84" t="s">
        <v>5571</v>
      </c>
      <c r="G71" s="84" t="b">
        <v>0</v>
      </c>
      <c r="H71" s="84" t="b">
        <v>0</v>
      </c>
      <c r="I71" s="84" t="b">
        <v>0</v>
      </c>
      <c r="J71" s="84" t="b">
        <v>0</v>
      </c>
      <c r="K71" s="84" t="b">
        <v>0</v>
      </c>
      <c r="L71" s="84" t="b">
        <v>0</v>
      </c>
    </row>
    <row r="72" spans="1:12" ht="15">
      <c r="A72" s="84" t="s">
        <v>4311</v>
      </c>
      <c r="B72" s="84" t="s">
        <v>4312</v>
      </c>
      <c r="C72" s="84">
        <v>8</v>
      </c>
      <c r="D72" s="122">
        <v>0.002149226525213123</v>
      </c>
      <c r="E72" s="122">
        <v>2.86116088844683</v>
      </c>
      <c r="F72" s="84" t="s">
        <v>5571</v>
      </c>
      <c r="G72" s="84" t="b">
        <v>1</v>
      </c>
      <c r="H72" s="84" t="b">
        <v>0</v>
      </c>
      <c r="I72" s="84" t="b">
        <v>0</v>
      </c>
      <c r="J72" s="84" t="b">
        <v>0</v>
      </c>
      <c r="K72" s="84" t="b">
        <v>0</v>
      </c>
      <c r="L72" s="84" t="b">
        <v>0</v>
      </c>
    </row>
    <row r="73" spans="1:12" ht="15">
      <c r="A73" s="84" t="s">
        <v>834</v>
      </c>
      <c r="B73" s="84" t="s">
        <v>833</v>
      </c>
      <c r="C73" s="84">
        <v>8</v>
      </c>
      <c r="D73" s="122">
        <v>0.002149226525213123</v>
      </c>
      <c r="E73" s="122">
        <v>1.2289567553960028</v>
      </c>
      <c r="F73" s="84" t="s">
        <v>5571</v>
      </c>
      <c r="G73" s="84" t="b">
        <v>0</v>
      </c>
      <c r="H73" s="84" t="b">
        <v>0</v>
      </c>
      <c r="I73" s="84" t="b">
        <v>0</v>
      </c>
      <c r="J73" s="84" t="b">
        <v>0</v>
      </c>
      <c r="K73" s="84" t="b">
        <v>0</v>
      </c>
      <c r="L73" s="84" t="b">
        <v>0</v>
      </c>
    </row>
    <row r="74" spans="1:12" ht="15">
      <c r="A74" s="84" t="s">
        <v>852</v>
      </c>
      <c r="B74" s="84" t="s">
        <v>4985</v>
      </c>
      <c r="C74" s="84">
        <v>8</v>
      </c>
      <c r="D74" s="122">
        <v>0.002149226525213123</v>
      </c>
      <c r="E74" s="122">
        <v>2.86116088844683</v>
      </c>
      <c r="F74" s="84" t="s">
        <v>5571</v>
      </c>
      <c r="G74" s="84" t="b">
        <v>0</v>
      </c>
      <c r="H74" s="84" t="b">
        <v>0</v>
      </c>
      <c r="I74" s="84" t="b">
        <v>0</v>
      </c>
      <c r="J74" s="84" t="b">
        <v>0</v>
      </c>
      <c r="K74" s="84" t="b">
        <v>0</v>
      </c>
      <c r="L74" s="84" t="b">
        <v>0</v>
      </c>
    </row>
    <row r="75" spans="1:12" ht="15">
      <c r="A75" s="84" t="s">
        <v>4985</v>
      </c>
      <c r="B75" s="84" t="s">
        <v>4986</v>
      </c>
      <c r="C75" s="84">
        <v>8</v>
      </c>
      <c r="D75" s="122">
        <v>0.002149226525213123</v>
      </c>
      <c r="E75" s="122">
        <v>2.86116088844683</v>
      </c>
      <c r="F75" s="84" t="s">
        <v>5571</v>
      </c>
      <c r="G75" s="84" t="b">
        <v>0</v>
      </c>
      <c r="H75" s="84" t="b">
        <v>0</v>
      </c>
      <c r="I75" s="84" t="b">
        <v>0</v>
      </c>
      <c r="J75" s="84" t="b">
        <v>0</v>
      </c>
      <c r="K75" s="84" t="b">
        <v>0</v>
      </c>
      <c r="L75" s="84" t="b">
        <v>0</v>
      </c>
    </row>
    <row r="76" spans="1:12" ht="15">
      <c r="A76" s="84" t="s">
        <v>4986</v>
      </c>
      <c r="B76" s="84" t="s">
        <v>4957</v>
      </c>
      <c r="C76" s="84">
        <v>8</v>
      </c>
      <c r="D76" s="122">
        <v>0.002149226525213123</v>
      </c>
      <c r="E76" s="122">
        <v>2.722858190280548</v>
      </c>
      <c r="F76" s="84" t="s">
        <v>5571</v>
      </c>
      <c r="G76" s="84" t="b">
        <v>0</v>
      </c>
      <c r="H76" s="84" t="b">
        <v>0</v>
      </c>
      <c r="I76" s="84" t="b">
        <v>0</v>
      </c>
      <c r="J76" s="84" t="b">
        <v>0</v>
      </c>
      <c r="K76" s="84" t="b">
        <v>0</v>
      </c>
      <c r="L76" s="84" t="b">
        <v>0</v>
      </c>
    </row>
    <row r="77" spans="1:12" ht="15">
      <c r="A77" s="84" t="s">
        <v>4957</v>
      </c>
      <c r="B77" s="84" t="s">
        <v>4943</v>
      </c>
      <c r="C77" s="84">
        <v>8</v>
      </c>
      <c r="D77" s="122">
        <v>0.002149226525213123</v>
      </c>
      <c r="E77" s="122">
        <v>2.421828194616567</v>
      </c>
      <c r="F77" s="84" t="s">
        <v>5571</v>
      </c>
      <c r="G77" s="84" t="b">
        <v>0</v>
      </c>
      <c r="H77" s="84" t="b">
        <v>0</v>
      </c>
      <c r="I77" s="84" t="b">
        <v>0</v>
      </c>
      <c r="J77" s="84" t="b">
        <v>0</v>
      </c>
      <c r="K77" s="84" t="b">
        <v>0</v>
      </c>
      <c r="L77" s="84" t="b">
        <v>0</v>
      </c>
    </row>
    <row r="78" spans="1:12" ht="15">
      <c r="A78" s="84" t="s">
        <v>4943</v>
      </c>
      <c r="B78" s="84" t="s">
        <v>4987</v>
      </c>
      <c r="C78" s="84">
        <v>8</v>
      </c>
      <c r="D78" s="122">
        <v>0.002149226525213123</v>
      </c>
      <c r="E78" s="122">
        <v>2.5601308927828486</v>
      </c>
      <c r="F78" s="84" t="s">
        <v>5571</v>
      </c>
      <c r="G78" s="84" t="b">
        <v>0</v>
      </c>
      <c r="H78" s="84" t="b">
        <v>0</v>
      </c>
      <c r="I78" s="84" t="b">
        <v>0</v>
      </c>
      <c r="J78" s="84" t="b">
        <v>0</v>
      </c>
      <c r="K78" s="84" t="b">
        <v>0</v>
      </c>
      <c r="L78" s="84" t="b">
        <v>0</v>
      </c>
    </row>
    <row r="79" spans="1:12" ht="15">
      <c r="A79" s="84" t="s">
        <v>4987</v>
      </c>
      <c r="B79" s="84" t="s">
        <v>4970</v>
      </c>
      <c r="C79" s="84">
        <v>8</v>
      </c>
      <c r="D79" s="122">
        <v>0.002149226525213123</v>
      </c>
      <c r="E79" s="122">
        <v>2.764250875438773</v>
      </c>
      <c r="F79" s="84" t="s">
        <v>5571</v>
      </c>
      <c r="G79" s="84" t="b">
        <v>0</v>
      </c>
      <c r="H79" s="84" t="b">
        <v>0</v>
      </c>
      <c r="I79" s="84" t="b">
        <v>0</v>
      </c>
      <c r="J79" s="84" t="b">
        <v>0</v>
      </c>
      <c r="K79" s="84" t="b">
        <v>0</v>
      </c>
      <c r="L79" s="84" t="b">
        <v>0</v>
      </c>
    </row>
    <row r="80" spans="1:12" ht="15">
      <c r="A80" s="84" t="s">
        <v>4970</v>
      </c>
      <c r="B80" s="84" t="s">
        <v>4977</v>
      </c>
      <c r="C80" s="84">
        <v>8</v>
      </c>
      <c r="D80" s="122">
        <v>0.002149226525213123</v>
      </c>
      <c r="E80" s="122">
        <v>2.713098352991392</v>
      </c>
      <c r="F80" s="84" t="s">
        <v>5571</v>
      </c>
      <c r="G80" s="84" t="b">
        <v>0</v>
      </c>
      <c r="H80" s="84" t="b">
        <v>0</v>
      </c>
      <c r="I80" s="84" t="b">
        <v>0</v>
      </c>
      <c r="J80" s="84" t="b">
        <v>0</v>
      </c>
      <c r="K80" s="84" t="b">
        <v>0</v>
      </c>
      <c r="L80" s="84" t="b">
        <v>0</v>
      </c>
    </row>
    <row r="81" spans="1:12" ht="15">
      <c r="A81" s="84" t="s">
        <v>4977</v>
      </c>
      <c r="B81" s="84" t="s">
        <v>4979</v>
      </c>
      <c r="C81" s="84">
        <v>8</v>
      </c>
      <c r="D81" s="122">
        <v>0.002149226525213123</v>
      </c>
      <c r="E81" s="122">
        <v>2.758855843552067</v>
      </c>
      <c r="F81" s="84" t="s">
        <v>5571</v>
      </c>
      <c r="G81" s="84" t="b">
        <v>0</v>
      </c>
      <c r="H81" s="84" t="b">
        <v>0</v>
      </c>
      <c r="I81" s="84" t="b">
        <v>0</v>
      </c>
      <c r="J81" s="84" t="b">
        <v>0</v>
      </c>
      <c r="K81" s="84" t="b">
        <v>0</v>
      </c>
      <c r="L81" s="84" t="b">
        <v>0</v>
      </c>
    </row>
    <row r="82" spans="1:12" ht="15">
      <c r="A82" s="84" t="s">
        <v>4944</v>
      </c>
      <c r="B82" s="84" t="s">
        <v>4988</v>
      </c>
      <c r="C82" s="84">
        <v>7</v>
      </c>
      <c r="D82" s="122">
        <v>0.0019463024240763478</v>
      </c>
      <c r="E82" s="122">
        <v>2.5881596163830918</v>
      </c>
      <c r="F82" s="84" t="s">
        <v>5571</v>
      </c>
      <c r="G82" s="84" t="b">
        <v>0</v>
      </c>
      <c r="H82" s="84" t="b">
        <v>0</v>
      </c>
      <c r="I82" s="84" t="b">
        <v>0</v>
      </c>
      <c r="J82" s="84" t="b">
        <v>0</v>
      </c>
      <c r="K82" s="84" t="b">
        <v>0</v>
      </c>
      <c r="L82" s="84" t="b">
        <v>0</v>
      </c>
    </row>
    <row r="83" spans="1:12" ht="15">
      <c r="A83" s="84" t="s">
        <v>4988</v>
      </c>
      <c r="B83" s="84" t="s">
        <v>4950</v>
      </c>
      <c r="C83" s="84">
        <v>7</v>
      </c>
      <c r="D83" s="122">
        <v>0.0019463024240763478</v>
      </c>
      <c r="E83" s="122">
        <v>2.6850696293911485</v>
      </c>
      <c r="F83" s="84" t="s">
        <v>5571</v>
      </c>
      <c r="G83" s="84" t="b">
        <v>0</v>
      </c>
      <c r="H83" s="84" t="b">
        <v>0</v>
      </c>
      <c r="I83" s="84" t="b">
        <v>0</v>
      </c>
      <c r="J83" s="84" t="b">
        <v>0</v>
      </c>
      <c r="K83" s="84" t="b">
        <v>0</v>
      </c>
      <c r="L83" s="84" t="b">
        <v>0</v>
      </c>
    </row>
    <row r="84" spans="1:12" ht="15">
      <c r="A84" s="84" t="s">
        <v>4950</v>
      </c>
      <c r="B84" s="84" t="s">
        <v>4981</v>
      </c>
      <c r="C84" s="84">
        <v>7</v>
      </c>
      <c r="D84" s="122">
        <v>0.0019463024240763478</v>
      </c>
      <c r="E84" s="122">
        <v>2.6270776824134616</v>
      </c>
      <c r="F84" s="84" t="s">
        <v>5571</v>
      </c>
      <c r="G84" s="84" t="b">
        <v>0</v>
      </c>
      <c r="H84" s="84" t="b">
        <v>0</v>
      </c>
      <c r="I84" s="84" t="b">
        <v>0</v>
      </c>
      <c r="J84" s="84" t="b">
        <v>0</v>
      </c>
      <c r="K84" s="84" t="b">
        <v>0</v>
      </c>
      <c r="L84" s="84" t="b">
        <v>0</v>
      </c>
    </row>
    <row r="85" spans="1:12" ht="15">
      <c r="A85" s="84" t="s">
        <v>4981</v>
      </c>
      <c r="B85" s="84" t="s">
        <v>4989</v>
      </c>
      <c r="C85" s="84">
        <v>7</v>
      </c>
      <c r="D85" s="122">
        <v>0.0019463024240763478</v>
      </c>
      <c r="E85" s="122">
        <v>2.86116088844683</v>
      </c>
      <c r="F85" s="84" t="s">
        <v>5571</v>
      </c>
      <c r="G85" s="84" t="b">
        <v>0</v>
      </c>
      <c r="H85" s="84" t="b">
        <v>0</v>
      </c>
      <c r="I85" s="84" t="b">
        <v>0</v>
      </c>
      <c r="J85" s="84" t="b">
        <v>0</v>
      </c>
      <c r="K85" s="84" t="b">
        <v>0</v>
      </c>
      <c r="L85" s="84" t="b">
        <v>0</v>
      </c>
    </row>
    <row r="86" spans="1:12" ht="15">
      <c r="A86" s="84" t="s">
        <v>833</v>
      </c>
      <c r="B86" s="84" t="s">
        <v>4991</v>
      </c>
      <c r="C86" s="84">
        <v>7</v>
      </c>
      <c r="D86" s="122">
        <v>0.0019463024240763478</v>
      </c>
      <c r="E86" s="122">
        <v>1.5739191772684817</v>
      </c>
      <c r="F86" s="84" t="s">
        <v>5571</v>
      </c>
      <c r="G86" s="84" t="b">
        <v>0</v>
      </c>
      <c r="H86" s="84" t="b">
        <v>0</v>
      </c>
      <c r="I86" s="84" t="b">
        <v>0</v>
      </c>
      <c r="J86" s="84" t="b">
        <v>0</v>
      </c>
      <c r="K86" s="84" t="b">
        <v>0</v>
      </c>
      <c r="L86" s="84" t="b">
        <v>0</v>
      </c>
    </row>
    <row r="87" spans="1:12" ht="15">
      <c r="A87" s="84" t="s">
        <v>454</v>
      </c>
      <c r="B87" s="84" t="s">
        <v>4287</v>
      </c>
      <c r="C87" s="84">
        <v>7</v>
      </c>
      <c r="D87" s="122">
        <v>0.0019463024240763478</v>
      </c>
      <c r="E87" s="122">
        <v>1.895019155707797</v>
      </c>
      <c r="F87" s="84" t="s">
        <v>5571</v>
      </c>
      <c r="G87" s="84" t="b">
        <v>0</v>
      </c>
      <c r="H87" s="84" t="b">
        <v>0</v>
      </c>
      <c r="I87" s="84" t="b">
        <v>0</v>
      </c>
      <c r="J87" s="84" t="b">
        <v>0</v>
      </c>
      <c r="K87" s="84" t="b">
        <v>0</v>
      </c>
      <c r="L87" s="84" t="b">
        <v>0</v>
      </c>
    </row>
    <row r="88" spans="1:12" ht="15">
      <c r="A88" s="84" t="s">
        <v>481</v>
      </c>
      <c r="B88" s="84" t="s">
        <v>854</v>
      </c>
      <c r="C88" s="84">
        <v>7</v>
      </c>
      <c r="D88" s="122">
        <v>0.0019463024240763478</v>
      </c>
      <c r="E88" s="122">
        <v>2.722858190280548</v>
      </c>
      <c r="F88" s="84" t="s">
        <v>5571</v>
      </c>
      <c r="G88" s="84" t="b">
        <v>0</v>
      </c>
      <c r="H88" s="84" t="b">
        <v>0</v>
      </c>
      <c r="I88" s="84" t="b">
        <v>0</v>
      </c>
      <c r="J88" s="84" t="b">
        <v>0</v>
      </c>
      <c r="K88" s="84" t="b">
        <v>0</v>
      </c>
      <c r="L88" s="84" t="b">
        <v>0</v>
      </c>
    </row>
    <row r="89" spans="1:12" ht="15">
      <c r="A89" s="84" t="s">
        <v>334</v>
      </c>
      <c r="B89" s="84" t="s">
        <v>852</v>
      </c>
      <c r="C89" s="84">
        <v>7</v>
      </c>
      <c r="D89" s="122">
        <v>0.0019463024240763478</v>
      </c>
      <c r="E89" s="122">
        <v>2.919152835424516</v>
      </c>
      <c r="F89" s="84" t="s">
        <v>5571</v>
      </c>
      <c r="G89" s="84" t="b">
        <v>0</v>
      </c>
      <c r="H89" s="84" t="b">
        <v>0</v>
      </c>
      <c r="I89" s="84" t="b">
        <v>0</v>
      </c>
      <c r="J89" s="84" t="b">
        <v>0</v>
      </c>
      <c r="K89" s="84" t="b">
        <v>0</v>
      </c>
      <c r="L89" s="84" t="b">
        <v>0</v>
      </c>
    </row>
    <row r="90" spans="1:12" ht="15">
      <c r="A90" s="84" t="s">
        <v>4979</v>
      </c>
      <c r="B90" s="84" t="s">
        <v>5000</v>
      </c>
      <c r="C90" s="84">
        <v>7</v>
      </c>
      <c r="D90" s="122">
        <v>0.0019463024240763478</v>
      </c>
      <c r="E90" s="122">
        <v>2.8100083659994484</v>
      </c>
      <c r="F90" s="84" t="s">
        <v>5571</v>
      </c>
      <c r="G90" s="84" t="b">
        <v>0</v>
      </c>
      <c r="H90" s="84" t="b">
        <v>0</v>
      </c>
      <c r="I90" s="84" t="b">
        <v>0</v>
      </c>
      <c r="J90" s="84" t="b">
        <v>0</v>
      </c>
      <c r="K90" s="84" t="b">
        <v>0</v>
      </c>
      <c r="L90" s="84" t="b">
        <v>0</v>
      </c>
    </row>
    <row r="91" spans="1:12" ht="15">
      <c r="A91" s="84" t="s">
        <v>505</v>
      </c>
      <c r="B91" s="84" t="s">
        <v>4348</v>
      </c>
      <c r="C91" s="84">
        <v>6</v>
      </c>
      <c r="D91" s="122">
        <v>0.0017332982002002892</v>
      </c>
      <c r="E91" s="122">
        <v>2.8100083659994484</v>
      </c>
      <c r="F91" s="84" t="s">
        <v>5571</v>
      </c>
      <c r="G91" s="84" t="b">
        <v>0</v>
      </c>
      <c r="H91" s="84" t="b">
        <v>0</v>
      </c>
      <c r="I91" s="84" t="b">
        <v>0</v>
      </c>
      <c r="J91" s="84" t="b">
        <v>1</v>
      </c>
      <c r="K91" s="84" t="b">
        <v>0</v>
      </c>
      <c r="L91" s="84" t="b">
        <v>0</v>
      </c>
    </row>
    <row r="92" spans="1:12" ht="15">
      <c r="A92" s="84" t="s">
        <v>4972</v>
      </c>
      <c r="B92" s="84" t="s">
        <v>833</v>
      </c>
      <c r="C92" s="84">
        <v>6</v>
      </c>
      <c r="D92" s="122">
        <v>0.0017332982002002892</v>
      </c>
      <c r="E92" s="122">
        <v>1.295903545026616</v>
      </c>
      <c r="F92" s="84" t="s">
        <v>5571</v>
      </c>
      <c r="G92" s="84" t="b">
        <v>0</v>
      </c>
      <c r="H92" s="84" t="b">
        <v>0</v>
      </c>
      <c r="I92" s="84" t="b">
        <v>0</v>
      </c>
      <c r="J92" s="84" t="b">
        <v>0</v>
      </c>
      <c r="K92" s="84" t="b">
        <v>0</v>
      </c>
      <c r="L92" s="84" t="b">
        <v>0</v>
      </c>
    </row>
    <row r="93" spans="1:12" ht="15">
      <c r="A93" s="84" t="s">
        <v>5002</v>
      </c>
      <c r="B93" s="84" t="s">
        <v>5003</v>
      </c>
      <c r="C93" s="84">
        <v>6</v>
      </c>
      <c r="D93" s="122">
        <v>0.0017332982002002892</v>
      </c>
      <c r="E93" s="122">
        <v>2.9860996250551297</v>
      </c>
      <c r="F93" s="84" t="s">
        <v>5571</v>
      </c>
      <c r="G93" s="84" t="b">
        <v>0</v>
      </c>
      <c r="H93" s="84" t="b">
        <v>0</v>
      </c>
      <c r="I93" s="84" t="b">
        <v>0</v>
      </c>
      <c r="J93" s="84" t="b">
        <v>0</v>
      </c>
      <c r="K93" s="84" t="b">
        <v>0</v>
      </c>
      <c r="L93" s="84" t="b">
        <v>0</v>
      </c>
    </row>
    <row r="94" spans="1:12" ht="15">
      <c r="A94" s="84" t="s">
        <v>5001</v>
      </c>
      <c r="B94" s="84" t="s">
        <v>5019</v>
      </c>
      <c r="C94" s="84">
        <v>5</v>
      </c>
      <c r="D94" s="122">
        <v>0.0015085191548902654</v>
      </c>
      <c r="E94" s="122">
        <v>2.9860996250551297</v>
      </c>
      <c r="F94" s="84" t="s">
        <v>5571</v>
      </c>
      <c r="G94" s="84" t="b">
        <v>0</v>
      </c>
      <c r="H94" s="84" t="b">
        <v>0</v>
      </c>
      <c r="I94" s="84" t="b">
        <v>0</v>
      </c>
      <c r="J94" s="84" t="b">
        <v>0</v>
      </c>
      <c r="K94" s="84" t="b">
        <v>0</v>
      </c>
      <c r="L94" s="84" t="b">
        <v>0</v>
      </c>
    </row>
    <row r="95" spans="1:12" ht="15">
      <c r="A95" s="84" t="s">
        <v>5019</v>
      </c>
      <c r="B95" s="84" t="s">
        <v>5020</v>
      </c>
      <c r="C95" s="84">
        <v>5</v>
      </c>
      <c r="D95" s="122">
        <v>0.0015085191548902654</v>
      </c>
      <c r="E95" s="122">
        <v>3.0652808711027544</v>
      </c>
      <c r="F95" s="84" t="s">
        <v>5571</v>
      </c>
      <c r="G95" s="84" t="b">
        <v>0</v>
      </c>
      <c r="H95" s="84" t="b">
        <v>0</v>
      </c>
      <c r="I95" s="84" t="b">
        <v>0</v>
      </c>
      <c r="J95" s="84" t="b">
        <v>0</v>
      </c>
      <c r="K95" s="84" t="b">
        <v>0</v>
      </c>
      <c r="L95" s="84" t="b">
        <v>0</v>
      </c>
    </row>
    <row r="96" spans="1:12" ht="15">
      <c r="A96" s="84" t="s">
        <v>5020</v>
      </c>
      <c r="B96" s="84" t="s">
        <v>5021</v>
      </c>
      <c r="C96" s="84">
        <v>5</v>
      </c>
      <c r="D96" s="122">
        <v>0.0015085191548902654</v>
      </c>
      <c r="E96" s="122">
        <v>3.0652808711027544</v>
      </c>
      <c r="F96" s="84" t="s">
        <v>5571</v>
      </c>
      <c r="G96" s="84" t="b">
        <v>0</v>
      </c>
      <c r="H96" s="84" t="b">
        <v>0</v>
      </c>
      <c r="I96" s="84" t="b">
        <v>0</v>
      </c>
      <c r="J96" s="84" t="b">
        <v>0</v>
      </c>
      <c r="K96" s="84" t="b">
        <v>1</v>
      </c>
      <c r="L96" s="84" t="b">
        <v>0</v>
      </c>
    </row>
    <row r="97" spans="1:12" ht="15">
      <c r="A97" s="84" t="s">
        <v>5021</v>
      </c>
      <c r="B97" s="84" t="s">
        <v>5022</v>
      </c>
      <c r="C97" s="84">
        <v>5</v>
      </c>
      <c r="D97" s="122">
        <v>0.0015085191548902654</v>
      </c>
      <c r="E97" s="122">
        <v>3.0652808711027544</v>
      </c>
      <c r="F97" s="84" t="s">
        <v>5571</v>
      </c>
      <c r="G97" s="84" t="b">
        <v>0</v>
      </c>
      <c r="H97" s="84" t="b">
        <v>1</v>
      </c>
      <c r="I97" s="84" t="b">
        <v>0</v>
      </c>
      <c r="J97" s="84" t="b">
        <v>0</v>
      </c>
      <c r="K97" s="84" t="b">
        <v>0</v>
      </c>
      <c r="L97" s="84" t="b">
        <v>0</v>
      </c>
    </row>
    <row r="98" spans="1:12" ht="15">
      <c r="A98" s="84" t="s">
        <v>5022</v>
      </c>
      <c r="B98" s="84" t="s">
        <v>4980</v>
      </c>
      <c r="C98" s="84">
        <v>5</v>
      </c>
      <c r="D98" s="122">
        <v>0.0015085191548902654</v>
      </c>
      <c r="E98" s="122">
        <v>2.86116088844683</v>
      </c>
      <c r="F98" s="84" t="s">
        <v>5571</v>
      </c>
      <c r="G98" s="84" t="b">
        <v>0</v>
      </c>
      <c r="H98" s="84" t="b">
        <v>0</v>
      </c>
      <c r="I98" s="84" t="b">
        <v>0</v>
      </c>
      <c r="J98" s="84" t="b">
        <v>0</v>
      </c>
      <c r="K98" s="84" t="b">
        <v>0</v>
      </c>
      <c r="L98" s="84" t="b">
        <v>0</v>
      </c>
    </row>
    <row r="99" spans="1:12" ht="15">
      <c r="A99" s="84" t="s">
        <v>4980</v>
      </c>
      <c r="B99" s="84" t="s">
        <v>5023</v>
      </c>
      <c r="C99" s="84">
        <v>5</v>
      </c>
      <c r="D99" s="122">
        <v>0.0015085191548902654</v>
      </c>
      <c r="E99" s="122">
        <v>2.86116088844683</v>
      </c>
      <c r="F99" s="84" t="s">
        <v>5571</v>
      </c>
      <c r="G99" s="84" t="b">
        <v>0</v>
      </c>
      <c r="H99" s="84" t="b">
        <v>0</v>
      </c>
      <c r="I99" s="84" t="b">
        <v>0</v>
      </c>
      <c r="J99" s="84" t="b">
        <v>0</v>
      </c>
      <c r="K99" s="84" t="b">
        <v>0</v>
      </c>
      <c r="L99" s="84" t="b">
        <v>0</v>
      </c>
    </row>
    <row r="100" spans="1:12" ht="15">
      <c r="A100" s="84" t="s">
        <v>5023</v>
      </c>
      <c r="B100" s="84" t="s">
        <v>505</v>
      </c>
      <c r="C100" s="84">
        <v>5</v>
      </c>
      <c r="D100" s="122">
        <v>0.0015085191548902654</v>
      </c>
      <c r="E100" s="122">
        <v>2.9860996250551297</v>
      </c>
      <c r="F100" s="84" t="s">
        <v>5571</v>
      </c>
      <c r="G100" s="84" t="b">
        <v>0</v>
      </c>
      <c r="H100" s="84" t="b">
        <v>0</v>
      </c>
      <c r="I100" s="84" t="b">
        <v>0</v>
      </c>
      <c r="J100" s="84" t="b">
        <v>0</v>
      </c>
      <c r="K100" s="84" t="b">
        <v>0</v>
      </c>
      <c r="L100" s="84" t="b">
        <v>0</v>
      </c>
    </row>
    <row r="101" spans="1:12" ht="15">
      <c r="A101" s="84" t="s">
        <v>4989</v>
      </c>
      <c r="B101" s="84" t="s">
        <v>4990</v>
      </c>
      <c r="C101" s="84">
        <v>5</v>
      </c>
      <c r="D101" s="122">
        <v>0.0015085191548902654</v>
      </c>
      <c r="E101" s="122">
        <v>2.7730247997462785</v>
      </c>
      <c r="F101" s="84" t="s">
        <v>5571</v>
      </c>
      <c r="G101" s="84" t="b">
        <v>0</v>
      </c>
      <c r="H101" s="84" t="b">
        <v>0</v>
      </c>
      <c r="I101" s="84" t="b">
        <v>0</v>
      </c>
      <c r="J101" s="84" t="b">
        <v>1</v>
      </c>
      <c r="K101" s="84" t="b">
        <v>0</v>
      </c>
      <c r="L101" s="84" t="b">
        <v>0</v>
      </c>
    </row>
    <row r="102" spans="1:12" ht="15">
      <c r="A102" s="84" t="s">
        <v>5003</v>
      </c>
      <c r="B102" s="84" t="s">
        <v>5024</v>
      </c>
      <c r="C102" s="84">
        <v>5</v>
      </c>
      <c r="D102" s="122">
        <v>0.0015085191548902654</v>
      </c>
      <c r="E102" s="122">
        <v>2.9860996250551297</v>
      </c>
      <c r="F102" s="84" t="s">
        <v>5571</v>
      </c>
      <c r="G102" s="84" t="b">
        <v>0</v>
      </c>
      <c r="H102" s="84" t="b">
        <v>0</v>
      </c>
      <c r="I102" s="84" t="b">
        <v>0</v>
      </c>
      <c r="J102" s="84" t="b">
        <v>0</v>
      </c>
      <c r="K102" s="84" t="b">
        <v>0</v>
      </c>
      <c r="L102" s="84" t="b">
        <v>0</v>
      </c>
    </row>
    <row r="103" spans="1:12" ht="15">
      <c r="A103" s="84" t="s">
        <v>5024</v>
      </c>
      <c r="B103" s="84" t="s">
        <v>4944</v>
      </c>
      <c r="C103" s="84">
        <v>5</v>
      </c>
      <c r="D103" s="122">
        <v>0.0015085191548902654</v>
      </c>
      <c r="E103" s="122">
        <v>2.6181228397605354</v>
      </c>
      <c r="F103" s="84" t="s">
        <v>5571</v>
      </c>
      <c r="G103" s="84" t="b">
        <v>0</v>
      </c>
      <c r="H103" s="84" t="b">
        <v>0</v>
      </c>
      <c r="I103" s="84" t="b">
        <v>0</v>
      </c>
      <c r="J103" s="84" t="b">
        <v>0</v>
      </c>
      <c r="K103" s="84" t="b">
        <v>0</v>
      </c>
      <c r="L103" s="84" t="b">
        <v>0</v>
      </c>
    </row>
    <row r="104" spans="1:12" ht="15">
      <c r="A104" s="84" t="s">
        <v>4944</v>
      </c>
      <c r="B104" s="84" t="s">
        <v>5025</v>
      </c>
      <c r="C104" s="84">
        <v>5</v>
      </c>
      <c r="D104" s="122">
        <v>0.0015085191548902654</v>
      </c>
      <c r="E104" s="122">
        <v>2.5881596163830918</v>
      </c>
      <c r="F104" s="84" t="s">
        <v>5571</v>
      </c>
      <c r="G104" s="84" t="b">
        <v>0</v>
      </c>
      <c r="H104" s="84" t="b">
        <v>0</v>
      </c>
      <c r="I104" s="84" t="b">
        <v>0</v>
      </c>
      <c r="J104" s="84" t="b">
        <v>0</v>
      </c>
      <c r="K104" s="84" t="b">
        <v>0</v>
      </c>
      <c r="L104" s="84" t="b">
        <v>0</v>
      </c>
    </row>
    <row r="105" spans="1:12" ht="15">
      <c r="A105" s="84" t="s">
        <v>5025</v>
      </c>
      <c r="B105" s="84" t="s">
        <v>4993</v>
      </c>
      <c r="C105" s="84">
        <v>5</v>
      </c>
      <c r="D105" s="122">
        <v>0.0015085191548902654</v>
      </c>
      <c r="E105" s="122">
        <v>2.919152835424516</v>
      </c>
      <c r="F105" s="84" t="s">
        <v>5571</v>
      </c>
      <c r="G105" s="84" t="b">
        <v>0</v>
      </c>
      <c r="H105" s="84" t="b">
        <v>0</v>
      </c>
      <c r="I105" s="84" t="b">
        <v>0</v>
      </c>
      <c r="J105" s="84" t="b">
        <v>0</v>
      </c>
      <c r="K105" s="84" t="b">
        <v>0</v>
      </c>
      <c r="L105" s="84" t="b">
        <v>0</v>
      </c>
    </row>
    <row r="106" spans="1:12" ht="15">
      <c r="A106" s="84" t="s">
        <v>4993</v>
      </c>
      <c r="B106" s="84" t="s">
        <v>5026</v>
      </c>
      <c r="C106" s="84">
        <v>5</v>
      </c>
      <c r="D106" s="122">
        <v>0.0015085191548902654</v>
      </c>
      <c r="E106" s="122">
        <v>2.919152835424516</v>
      </c>
      <c r="F106" s="84" t="s">
        <v>5571</v>
      </c>
      <c r="G106" s="84" t="b">
        <v>0</v>
      </c>
      <c r="H106" s="84" t="b">
        <v>0</v>
      </c>
      <c r="I106" s="84" t="b">
        <v>0</v>
      </c>
      <c r="J106" s="84" t="b">
        <v>0</v>
      </c>
      <c r="K106" s="84" t="b">
        <v>0</v>
      </c>
      <c r="L106" s="84" t="b">
        <v>0</v>
      </c>
    </row>
    <row r="107" spans="1:12" ht="15">
      <c r="A107" s="84" t="s">
        <v>5026</v>
      </c>
      <c r="B107" s="84" t="s">
        <v>503</v>
      </c>
      <c r="C107" s="84">
        <v>5</v>
      </c>
      <c r="D107" s="122">
        <v>0.0015085191548902654</v>
      </c>
      <c r="E107" s="122">
        <v>3.0652808711027544</v>
      </c>
      <c r="F107" s="84" t="s">
        <v>5571</v>
      </c>
      <c r="G107" s="84" t="b">
        <v>0</v>
      </c>
      <c r="H107" s="84" t="b">
        <v>0</v>
      </c>
      <c r="I107" s="84" t="b">
        <v>0</v>
      </c>
      <c r="J107" s="84" t="b">
        <v>0</v>
      </c>
      <c r="K107" s="84" t="b">
        <v>0</v>
      </c>
      <c r="L107" s="84" t="b">
        <v>0</v>
      </c>
    </row>
    <row r="108" spans="1:12" ht="15">
      <c r="A108" s="84" t="s">
        <v>503</v>
      </c>
      <c r="B108" s="84" t="s">
        <v>5027</v>
      </c>
      <c r="C108" s="84">
        <v>5</v>
      </c>
      <c r="D108" s="122">
        <v>0.0015085191548902654</v>
      </c>
      <c r="E108" s="122">
        <v>3.0652808711027544</v>
      </c>
      <c r="F108" s="84" t="s">
        <v>5571</v>
      </c>
      <c r="G108" s="84" t="b">
        <v>0</v>
      </c>
      <c r="H108" s="84" t="b">
        <v>0</v>
      </c>
      <c r="I108" s="84" t="b">
        <v>0</v>
      </c>
      <c r="J108" s="84" t="b">
        <v>0</v>
      </c>
      <c r="K108" s="84" t="b">
        <v>0</v>
      </c>
      <c r="L108" s="84" t="b">
        <v>0</v>
      </c>
    </row>
    <row r="109" spans="1:12" ht="15">
      <c r="A109" s="84" t="s">
        <v>5027</v>
      </c>
      <c r="B109" s="84" t="s">
        <v>5004</v>
      </c>
      <c r="C109" s="84">
        <v>5</v>
      </c>
      <c r="D109" s="122">
        <v>0.0015085191548902654</v>
      </c>
      <c r="E109" s="122">
        <v>2.9860996250551297</v>
      </c>
      <c r="F109" s="84" t="s">
        <v>5571</v>
      </c>
      <c r="G109" s="84" t="b">
        <v>0</v>
      </c>
      <c r="H109" s="84" t="b">
        <v>0</v>
      </c>
      <c r="I109" s="84" t="b">
        <v>0</v>
      </c>
      <c r="J109" s="84" t="b">
        <v>0</v>
      </c>
      <c r="K109" s="84" t="b">
        <v>0</v>
      </c>
      <c r="L109" s="84" t="b">
        <v>0</v>
      </c>
    </row>
    <row r="110" spans="1:12" ht="15">
      <c r="A110" s="84" t="s">
        <v>5004</v>
      </c>
      <c r="B110" s="84" t="s">
        <v>5005</v>
      </c>
      <c r="C110" s="84">
        <v>5</v>
      </c>
      <c r="D110" s="122">
        <v>0.0015085191548902654</v>
      </c>
      <c r="E110" s="122">
        <v>2.9860996250551297</v>
      </c>
      <c r="F110" s="84" t="s">
        <v>5571</v>
      </c>
      <c r="G110" s="84" t="b">
        <v>0</v>
      </c>
      <c r="H110" s="84" t="b">
        <v>0</v>
      </c>
      <c r="I110" s="84" t="b">
        <v>0</v>
      </c>
      <c r="J110" s="84" t="b">
        <v>1</v>
      </c>
      <c r="K110" s="84" t="b">
        <v>0</v>
      </c>
      <c r="L110" s="84" t="b">
        <v>0</v>
      </c>
    </row>
    <row r="111" spans="1:12" ht="15">
      <c r="A111" s="84" t="s">
        <v>5005</v>
      </c>
      <c r="B111" s="84" t="s">
        <v>5028</v>
      </c>
      <c r="C111" s="84">
        <v>5</v>
      </c>
      <c r="D111" s="122">
        <v>0.0015085191548902654</v>
      </c>
      <c r="E111" s="122">
        <v>2.9860996250551297</v>
      </c>
      <c r="F111" s="84" t="s">
        <v>5571</v>
      </c>
      <c r="G111" s="84" t="b">
        <v>1</v>
      </c>
      <c r="H111" s="84" t="b">
        <v>0</v>
      </c>
      <c r="I111" s="84" t="b">
        <v>0</v>
      </c>
      <c r="J111" s="84" t="b">
        <v>0</v>
      </c>
      <c r="K111" s="84" t="b">
        <v>0</v>
      </c>
      <c r="L111" s="84" t="b">
        <v>0</v>
      </c>
    </row>
    <row r="112" spans="1:12" ht="15">
      <c r="A112" s="84" t="s">
        <v>4296</v>
      </c>
      <c r="B112" s="84" t="s">
        <v>4297</v>
      </c>
      <c r="C112" s="84">
        <v>5</v>
      </c>
      <c r="D112" s="122">
        <v>0.0015869760954732126</v>
      </c>
      <c r="E112" s="122">
        <v>3.0652808711027544</v>
      </c>
      <c r="F112" s="84" t="s">
        <v>5571</v>
      </c>
      <c r="G112" s="84" t="b">
        <v>0</v>
      </c>
      <c r="H112" s="84" t="b">
        <v>0</v>
      </c>
      <c r="I112" s="84" t="b">
        <v>0</v>
      </c>
      <c r="J112" s="84" t="b">
        <v>0</v>
      </c>
      <c r="K112" s="84" t="b">
        <v>0</v>
      </c>
      <c r="L112" s="84" t="b">
        <v>0</v>
      </c>
    </row>
    <row r="113" spans="1:12" ht="15">
      <c r="A113" s="84" t="s">
        <v>4320</v>
      </c>
      <c r="B113" s="84" t="s">
        <v>4960</v>
      </c>
      <c r="C113" s="84">
        <v>5</v>
      </c>
      <c r="D113" s="122">
        <v>0.0015085191548902654</v>
      </c>
      <c r="E113" s="122">
        <v>2.384039633727167</v>
      </c>
      <c r="F113" s="84" t="s">
        <v>5571</v>
      </c>
      <c r="G113" s="84" t="b">
        <v>0</v>
      </c>
      <c r="H113" s="84" t="b">
        <v>0</v>
      </c>
      <c r="I113" s="84" t="b">
        <v>0</v>
      </c>
      <c r="J113" s="84" t="b">
        <v>0</v>
      </c>
      <c r="K113" s="84" t="b">
        <v>0</v>
      </c>
      <c r="L113" s="84" t="b">
        <v>0</v>
      </c>
    </row>
    <row r="114" spans="1:12" ht="15">
      <c r="A114" s="84" t="s">
        <v>5037</v>
      </c>
      <c r="B114" s="84" t="s">
        <v>4952</v>
      </c>
      <c r="C114" s="84">
        <v>5</v>
      </c>
      <c r="D114" s="122">
        <v>0.0015085191548902654</v>
      </c>
      <c r="E114" s="122">
        <v>2.6850696293911485</v>
      </c>
      <c r="F114" s="84" t="s">
        <v>5571</v>
      </c>
      <c r="G114" s="84" t="b">
        <v>0</v>
      </c>
      <c r="H114" s="84" t="b">
        <v>0</v>
      </c>
      <c r="I114" s="84" t="b">
        <v>0</v>
      </c>
      <c r="J114" s="84" t="b">
        <v>0</v>
      </c>
      <c r="K114" s="84" t="b">
        <v>0</v>
      </c>
      <c r="L114" s="84" t="b">
        <v>0</v>
      </c>
    </row>
    <row r="115" spans="1:12" ht="15">
      <c r="A115" s="84" t="s">
        <v>487</v>
      </c>
      <c r="B115" s="84" t="s">
        <v>833</v>
      </c>
      <c r="C115" s="84">
        <v>5</v>
      </c>
      <c r="D115" s="122">
        <v>0.0015085191548902654</v>
      </c>
      <c r="E115" s="122">
        <v>0.8699348127543348</v>
      </c>
      <c r="F115" s="84" t="s">
        <v>5571</v>
      </c>
      <c r="G115" s="84" t="b">
        <v>0</v>
      </c>
      <c r="H115" s="84" t="b">
        <v>0</v>
      </c>
      <c r="I115" s="84" t="b">
        <v>0</v>
      </c>
      <c r="J115" s="84" t="b">
        <v>0</v>
      </c>
      <c r="K115" s="84" t="b">
        <v>0</v>
      </c>
      <c r="L115" s="84" t="b">
        <v>0</v>
      </c>
    </row>
    <row r="116" spans="1:12" ht="15">
      <c r="A116" s="84" t="s">
        <v>833</v>
      </c>
      <c r="B116" s="84" t="s">
        <v>5042</v>
      </c>
      <c r="C116" s="84">
        <v>5</v>
      </c>
      <c r="D116" s="122">
        <v>0.0015085191548902654</v>
      </c>
      <c r="E116" s="122">
        <v>1.5739191772684817</v>
      </c>
      <c r="F116" s="84" t="s">
        <v>5571</v>
      </c>
      <c r="G116" s="84" t="b">
        <v>0</v>
      </c>
      <c r="H116" s="84" t="b">
        <v>0</v>
      </c>
      <c r="I116" s="84" t="b">
        <v>0</v>
      </c>
      <c r="J116" s="84" t="b">
        <v>0</v>
      </c>
      <c r="K116" s="84" t="b">
        <v>0</v>
      </c>
      <c r="L116" s="84" t="b">
        <v>0</v>
      </c>
    </row>
    <row r="117" spans="1:12" ht="15">
      <c r="A117" s="84" t="s">
        <v>5042</v>
      </c>
      <c r="B117" s="84" t="s">
        <v>4326</v>
      </c>
      <c r="C117" s="84">
        <v>5</v>
      </c>
      <c r="D117" s="122">
        <v>0.0015085191548902654</v>
      </c>
      <c r="E117" s="122">
        <v>2.508978370335467</v>
      </c>
      <c r="F117" s="84" t="s">
        <v>5571</v>
      </c>
      <c r="G117" s="84" t="b">
        <v>0</v>
      </c>
      <c r="H117" s="84" t="b">
        <v>0</v>
      </c>
      <c r="I117" s="84" t="b">
        <v>0</v>
      </c>
      <c r="J117" s="84" t="b">
        <v>1</v>
      </c>
      <c r="K117" s="84" t="b">
        <v>0</v>
      </c>
      <c r="L117" s="84" t="b">
        <v>0</v>
      </c>
    </row>
    <row r="118" spans="1:12" ht="15">
      <c r="A118" s="84" t="s">
        <v>4326</v>
      </c>
      <c r="B118" s="84" t="s">
        <v>4227</v>
      </c>
      <c r="C118" s="84">
        <v>5</v>
      </c>
      <c r="D118" s="122">
        <v>0.0015085191548902654</v>
      </c>
      <c r="E118" s="122">
        <v>2.508978370335467</v>
      </c>
      <c r="F118" s="84" t="s">
        <v>5571</v>
      </c>
      <c r="G118" s="84" t="b">
        <v>1</v>
      </c>
      <c r="H118" s="84" t="b">
        <v>0</v>
      </c>
      <c r="I118" s="84" t="b">
        <v>0</v>
      </c>
      <c r="J118" s="84" t="b">
        <v>0</v>
      </c>
      <c r="K118" s="84" t="b">
        <v>0</v>
      </c>
      <c r="L118" s="84" t="b">
        <v>0</v>
      </c>
    </row>
    <row r="119" spans="1:12" ht="15">
      <c r="A119" s="84" t="s">
        <v>4227</v>
      </c>
      <c r="B119" s="84" t="s">
        <v>5043</v>
      </c>
      <c r="C119" s="84">
        <v>5</v>
      </c>
      <c r="D119" s="122">
        <v>0.0015085191548902654</v>
      </c>
      <c r="E119" s="122">
        <v>3.0652808711027544</v>
      </c>
      <c r="F119" s="84" t="s">
        <v>5571</v>
      </c>
      <c r="G119" s="84" t="b">
        <v>0</v>
      </c>
      <c r="H119" s="84" t="b">
        <v>0</v>
      </c>
      <c r="I119" s="84" t="b">
        <v>0</v>
      </c>
      <c r="J119" s="84" t="b">
        <v>0</v>
      </c>
      <c r="K119" s="84" t="b">
        <v>0</v>
      </c>
      <c r="L119" s="84" t="b">
        <v>0</v>
      </c>
    </row>
    <row r="120" spans="1:12" ht="15">
      <c r="A120" s="84" t="s">
        <v>5043</v>
      </c>
      <c r="B120" s="84" t="s">
        <v>4308</v>
      </c>
      <c r="C120" s="84">
        <v>5</v>
      </c>
      <c r="D120" s="122">
        <v>0.0015085191548902654</v>
      </c>
      <c r="E120" s="122">
        <v>2.919152835424516</v>
      </c>
      <c r="F120" s="84" t="s">
        <v>5571</v>
      </c>
      <c r="G120" s="84" t="b">
        <v>0</v>
      </c>
      <c r="H120" s="84" t="b">
        <v>0</v>
      </c>
      <c r="I120" s="84" t="b">
        <v>0</v>
      </c>
      <c r="J120" s="84" t="b">
        <v>0</v>
      </c>
      <c r="K120" s="84" t="b">
        <v>0</v>
      </c>
      <c r="L120" s="84" t="b">
        <v>0</v>
      </c>
    </row>
    <row r="121" spans="1:12" ht="15">
      <c r="A121" s="84" t="s">
        <v>4310</v>
      </c>
      <c r="B121" s="84" t="s">
        <v>4313</v>
      </c>
      <c r="C121" s="84">
        <v>5</v>
      </c>
      <c r="D121" s="122">
        <v>0.0015085191548902654</v>
      </c>
      <c r="E121" s="122">
        <v>2.384039633727167</v>
      </c>
      <c r="F121" s="84" t="s">
        <v>5571</v>
      </c>
      <c r="G121" s="84" t="b">
        <v>0</v>
      </c>
      <c r="H121" s="84" t="b">
        <v>0</v>
      </c>
      <c r="I121" s="84" t="b">
        <v>0</v>
      </c>
      <c r="J121" s="84" t="b">
        <v>0</v>
      </c>
      <c r="K121" s="84" t="b">
        <v>0</v>
      </c>
      <c r="L121" s="84" t="b">
        <v>0</v>
      </c>
    </row>
    <row r="122" spans="1:12" ht="15">
      <c r="A122" s="84" t="s">
        <v>4313</v>
      </c>
      <c r="B122" s="84" t="s">
        <v>4307</v>
      </c>
      <c r="C122" s="84">
        <v>5</v>
      </c>
      <c r="D122" s="122">
        <v>0.0015085191548902654</v>
      </c>
      <c r="E122" s="122">
        <v>2.463220879774792</v>
      </c>
      <c r="F122" s="84" t="s">
        <v>5571</v>
      </c>
      <c r="G122" s="84" t="b">
        <v>0</v>
      </c>
      <c r="H122" s="84" t="b">
        <v>0</v>
      </c>
      <c r="I122" s="84" t="b">
        <v>0</v>
      </c>
      <c r="J122" s="84" t="b">
        <v>0</v>
      </c>
      <c r="K122" s="84" t="b">
        <v>0</v>
      </c>
      <c r="L122" s="84" t="b">
        <v>0</v>
      </c>
    </row>
    <row r="123" spans="1:12" ht="15">
      <c r="A123" s="84" t="s">
        <v>4307</v>
      </c>
      <c r="B123" s="84" t="s">
        <v>4311</v>
      </c>
      <c r="C123" s="84">
        <v>5</v>
      </c>
      <c r="D123" s="122">
        <v>0.0015085191548902654</v>
      </c>
      <c r="E123" s="122">
        <v>2.86116088844683</v>
      </c>
      <c r="F123" s="84" t="s">
        <v>5571</v>
      </c>
      <c r="G123" s="84" t="b">
        <v>0</v>
      </c>
      <c r="H123" s="84" t="b">
        <v>0</v>
      </c>
      <c r="I123" s="84" t="b">
        <v>0</v>
      </c>
      <c r="J123" s="84" t="b">
        <v>1</v>
      </c>
      <c r="K123" s="84" t="b">
        <v>0</v>
      </c>
      <c r="L123" s="84" t="b">
        <v>0</v>
      </c>
    </row>
    <row r="124" spans="1:12" ht="15">
      <c r="A124" s="84" t="s">
        <v>5044</v>
      </c>
      <c r="B124" s="84" t="s">
        <v>4950</v>
      </c>
      <c r="C124" s="84">
        <v>5</v>
      </c>
      <c r="D124" s="122">
        <v>0.0015085191548902654</v>
      </c>
      <c r="E124" s="122">
        <v>2.6850696293911485</v>
      </c>
      <c r="F124" s="84" t="s">
        <v>5571</v>
      </c>
      <c r="G124" s="84" t="b">
        <v>0</v>
      </c>
      <c r="H124" s="84" t="b">
        <v>0</v>
      </c>
      <c r="I124" s="84" t="b">
        <v>0</v>
      </c>
      <c r="J124" s="84" t="b">
        <v>0</v>
      </c>
      <c r="K124" s="84" t="b">
        <v>0</v>
      </c>
      <c r="L124" s="84" t="b">
        <v>0</v>
      </c>
    </row>
    <row r="125" spans="1:12" ht="15">
      <c r="A125" s="84" t="s">
        <v>4950</v>
      </c>
      <c r="B125" s="84" t="s">
        <v>5045</v>
      </c>
      <c r="C125" s="84">
        <v>5</v>
      </c>
      <c r="D125" s="122">
        <v>0.0015085191548902654</v>
      </c>
      <c r="E125" s="122">
        <v>2.6850696293911485</v>
      </c>
      <c r="F125" s="84" t="s">
        <v>5571</v>
      </c>
      <c r="G125" s="84" t="b">
        <v>0</v>
      </c>
      <c r="H125" s="84" t="b">
        <v>0</v>
      </c>
      <c r="I125" s="84" t="b">
        <v>0</v>
      </c>
      <c r="J125" s="84" t="b">
        <v>1</v>
      </c>
      <c r="K125" s="84" t="b">
        <v>0</v>
      </c>
      <c r="L125" s="84" t="b">
        <v>0</v>
      </c>
    </row>
    <row r="126" spans="1:12" ht="15">
      <c r="A126" s="84" t="s">
        <v>5045</v>
      </c>
      <c r="B126" s="84" t="s">
        <v>4202</v>
      </c>
      <c r="C126" s="84">
        <v>5</v>
      </c>
      <c r="D126" s="122">
        <v>0.0015085191548902654</v>
      </c>
      <c r="E126" s="122">
        <v>2.5881596163830918</v>
      </c>
      <c r="F126" s="84" t="s">
        <v>5571</v>
      </c>
      <c r="G126" s="84" t="b">
        <v>1</v>
      </c>
      <c r="H126" s="84" t="b">
        <v>0</v>
      </c>
      <c r="I126" s="84" t="b">
        <v>0</v>
      </c>
      <c r="J126" s="84" t="b">
        <v>0</v>
      </c>
      <c r="K126" s="84" t="b">
        <v>0</v>
      </c>
      <c r="L126" s="84" t="b">
        <v>0</v>
      </c>
    </row>
    <row r="127" spans="1:12" ht="15">
      <c r="A127" s="84" t="s">
        <v>833</v>
      </c>
      <c r="B127" s="84" t="s">
        <v>4307</v>
      </c>
      <c r="C127" s="84">
        <v>5</v>
      </c>
      <c r="D127" s="122">
        <v>0.0015085191548902654</v>
      </c>
      <c r="E127" s="122">
        <v>1.2728891816045005</v>
      </c>
      <c r="F127" s="84" t="s">
        <v>5571</v>
      </c>
      <c r="G127" s="84" t="b">
        <v>0</v>
      </c>
      <c r="H127" s="84" t="b">
        <v>0</v>
      </c>
      <c r="I127" s="84" t="b">
        <v>0</v>
      </c>
      <c r="J127" s="84" t="b">
        <v>0</v>
      </c>
      <c r="K127" s="84" t="b">
        <v>0</v>
      </c>
      <c r="L127" s="84" t="b">
        <v>0</v>
      </c>
    </row>
    <row r="128" spans="1:12" ht="15">
      <c r="A128" s="84" t="s">
        <v>4343</v>
      </c>
      <c r="B128" s="84" t="s">
        <v>4200</v>
      </c>
      <c r="C128" s="84">
        <v>5</v>
      </c>
      <c r="D128" s="122">
        <v>0.0015085191548902654</v>
      </c>
      <c r="E128" s="122">
        <v>2.301852877539817</v>
      </c>
      <c r="F128" s="84" t="s">
        <v>5571</v>
      </c>
      <c r="G128" s="84" t="b">
        <v>0</v>
      </c>
      <c r="H128" s="84" t="b">
        <v>0</v>
      </c>
      <c r="I128" s="84" t="b">
        <v>0</v>
      </c>
      <c r="J128" s="84" t="b">
        <v>0</v>
      </c>
      <c r="K128" s="84" t="b">
        <v>0</v>
      </c>
      <c r="L128" s="84" t="b">
        <v>0</v>
      </c>
    </row>
    <row r="129" spans="1:12" ht="15">
      <c r="A129" s="84" t="s">
        <v>4200</v>
      </c>
      <c r="B129" s="84" t="s">
        <v>4344</v>
      </c>
      <c r="C129" s="84">
        <v>5</v>
      </c>
      <c r="D129" s="122">
        <v>0.0015085191548902654</v>
      </c>
      <c r="E129" s="122">
        <v>2.317092844096554</v>
      </c>
      <c r="F129" s="84" t="s">
        <v>5571</v>
      </c>
      <c r="G129" s="84" t="b">
        <v>0</v>
      </c>
      <c r="H129" s="84" t="b">
        <v>0</v>
      </c>
      <c r="I129" s="84" t="b">
        <v>0</v>
      </c>
      <c r="J129" s="84" t="b">
        <v>0</v>
      </c>
      <c r="K129" s="84" t="b">
        <v>0</v>
      </c>
      <c r="L129" s="84" t="b">
        <v>0</v>
      </c>
    </row>
    <row r="130" spans="1:12" ht="15">
      <c r="A130" s="84" t="s">
        <v>4344</v>
      </c>
      <c r="B130" s="84" t="s">
        <v>498</v>
      </c>
      <c r="C130" s="84">
        <v>5</v>
      </c>
      <c r="D130" s="122">
        <v>0.0015085191548902654</v>
      </c>
      <c r="E130" s="122">
        <v>1.9933988637966291</v>
      </c>
      <c r="F130" s="84" t="s">
        <v>5571</v>
      </c>
      <c r="G130" s="84" t="b">
        <v>0</v>
      </c>
      <c r="H130" s="84" t="b">
        <v>0</v>
      </c>
      <c r="I130" s="84" t="b">
        <v>0</v>
      </c>
      <c r="J130" s="84" t="b">
        <v>0</v>
      </c>
      <c r="K130" s="84" t="b">
        <v>0</v>
      </c>
      <c r="L130" s="84" t="b">
        <v>0</v>
      </c>
    </row>
    <row r="131" spans="1:12" ht="15">
      <c r="A131" s="84" t="s">
        <v>498</v>
      </c>
      <c r="B131" s="84" t="s">
        <v>4257</v>
      </c>
      <c r="C131" s="84">
        <v>5</v>
      </c>
      <c r="D131" s="122">
        <v>0.0015085191548902654</v>
      </c>
      <c r="E131" s="122">
        <v>2.0238881859445295</v>
      </c>
      <c r="F131" s="84" t="s">
        <v>5571</v>
      </c>
      <c r="G131" s="84" t="b">
        <v>0</v>
      </c>
      <c r="H131" s="84" t="b">
        <v>0</v>
      </c>
      <c r="I131" s="84" t="b">
        <v>0</v>
      </c>
      <c r="J131" s="84" t="b">
        <v>0</v>
      </c>
      <c r="K131" s="84" t="b">
        <v>0</v>
      </c>
      <c r="L131" s="84" t="b">
        <v>0</v>
      </c>
    </row>
    <row r="132" spans="1:12" ht="15">
      <c r="A132" s="84" t="s">
        <v>4257</v>
      </c>
      <c r="B132" s="84" t="s">
        <v>833</v>
      </c>
      <c r="C132" s="84">
        <v>5</v>
      </c>
      <c r="D132" s="122">
        <v>0.0015085191548902654</v>
      </c>
      <c r="E132" s="122">
        <v>1.4719948040822972</v>
      </c>
      <c r="F132" s="84" t="s">
        <v>5571</v>
      </c>
      <c r="G132" s="84" t="b">
        <v>0</v>
      </c>
      <c r="H132" s="84" t="b">
        <v>0</v>
      </c>
      <c r="I132" s="84" t="b">
        <v>0</v>
      </c>
      <c r="J132" s="84" t="b">
        <v>0</v>
      </c>
      <c r="K132" s="84" t="b">
        <v>0</v>
      </c>
      <c r="L132" s="84" t="b">
        <v>0</v>
      </c>
    </row>
    <row r="133" spans="1:12" ht="15">
      <c r="A133" s="84" t="s">
        <v>833</v>
      </c>
      <c r="B133" s="84" t="s">
        <v>4345</v>
      </c>
      <c r="C133" s="84">
        <v>5</v>
      </c>
      <c r="D133" s="122">
        <v>0.0015085191548902654</v>
      </c>
      <c r="E133" s="122">
        <v>1.5739191772684817</v>
      </c>
      <c r="F133" s="84" t="s">
        <v>5571</v>
      </c>
      <c r="G133" s="84" t="b">
        <v>0</v>
      </c>
      <c r="H133" s="84" t="b">
        <v>0</v>
      </c>
      <c r="I133" s="84" t="b">
        <v>0</v>
      </c>
      <c r="J133" s="84" t="b">
        <v>0</v>
      </c>
      <c r="K133" s="84" t="b">
        <v>0</v>
      </c>
      <c r="L133" s="84" t="b">
        <v>0</v>
      </c>
    </row>
    <row r="134" spans="1:12" ht="15">
      <c r="A134" s="84" t="s">
        <v>4345</v>
      </c>
      <c r="B134" s="84" t="s">
        <v>4346</v>
      </c>
      <c r="C134" s="84">
        <v>5</v>
      </c>
      <c r="D134" s="122">
        <v>0.0015085191548902654</v>
      </c>
      <c r="E134" s="122">
        <v>3.0652808711027544</v>
      </c>
      <c r="F134" s="84" t="s">
        <v>5571</v>
      </c>
      <c r="G134" s="84" t="b">
        <v>0</v>
      </c>
      <c r="H134" s="84" t="b">
        <v>0</v>
      </c>
      <c r="I134" s="84" t="b">
        <v>0</v>
      </c>
      <c r="J134" s="84" t="b">
        <v>0</v>
      </c>
      <c r="K134" s="84" t="b">
        <v>0</v>
      </c>
      <c r="L134" s="84" t="b">
        <v>0</v>
      </c>
    </row>
    <row r="135" spans="1:12" ht="15">
      <c r="A135" s="84" t="s">
        <v>4346</v>
      </c>
      <c r="B135" s="84" t="s">
        <v>4347</v>
      </c>
      <c r="C135" s="84">
        <v>5</v>
      </c>
      <c r="D135" s="122">
        <v>0.0015085191548902654</v>
      </c>
      <c r="E135" s="122">
        <v>2.9860996250551297</v>
      </c>
      <c r="F135" s="84" t="s">
        <v>5571</v>
      </c>
      <c r="G135" s="84" t="b">
        <v>0</v>
      </c>
      <c r="H135" s="84" t="b">
        <v>0</v>
      </c>
      <c r="I135" s="84" t="b">
        <v>0</v>
      </c>
      <c r="J135" s="84" t="b">
        <v>0</v>
      </c>
      <c r="K135" s="84" t="b">
        <v>0</v>
      </c>
      <c r="L135" s="84" t="b">
        <v>0</v>
      </c>
    </row>
    <row r="136" spans="1:12" ht="15">
      <c r="A136" s="84" t="s">
        <v>833</v>
      </c>
      <c r="B136" s="84" t="s">
        <v>4252</v>
      </c>
      <c r="C136" s="84">
        <v>5</v>
      </c>
      <c r="D136" s="122">
        <v>0.0015085191548902654</v>
      </c>
      <c r="E136" s="122">
        <v>1.5739191772684817</v>
      </c>
      <c r="F136" s="84" t="s">
        <v>5571</v>
      </c>
      <c r="G136" s="84" t="b">
        <v>0</v>
      </c>
      <c r="H136" s="84" t="b">
        <v>0</v>
      </c>
      <c r="I136" s="84" t="b">
        <v>0</v>
      </c>
      <c r="J136" s="84" t="b">
        <v>0</v>
      </c>
      <c r="K136" s="84" t="b">
        <v>0</v>
      </c>
      <c r="L136" s="84" t="b">
        <v>0</v>
      </c>
    </row>
    <row r="137" spans="1:12" ht="15">
      <c r="A137" s="84" t="s">
        <v>4252</v>
      </c>
      <c r="B137" s="84" t="s">
        <v>506</v>
      </c>
      <c r="C137" s="84">
        <v>5</v>
      </c>
      <c r="D137" s="122">
        <v>0.0015085191548902654</v>
      </c>
      <c r="E137" s="122">
        <v>2.919152835424516</v>
      </c>
      <c r="F137" s="84" t="s">
        <v>5571</v>
      </c>
      <c r="G137" s="84" t="b">
        <v>0</v>
      </c>
      <c r="H137" s="84" t="b">
        <v>0</v>
      </c>
      <c r="I137" s="84" t="b">
        <v>0</v>
      </c>
      <c r="J137" s="84" t="b">
        <v>0</v>
      </c>
      <c r="K137" s="84" t="b">
        <v>0</v>
      </c>
      <c r="L137" s="84" t="b">
        <v>0</v>
      </c>
    </row>
    <row r="138" spans="1:12" ht="15">
      <c r="A138" s="84" t="s">
        <v>506</v>
      </c>
      <c r="B138" s="84" t="s">
        <v>4340</v>
      </c>
      <c r="C138" s="84">
        <v>5</v>
      </c>
      <c r="D138" s="122">
        <v>0.0015085191548902654</v>
      </c>
      <c r="E138" s="122">
        <v>2.3876739183822613</v>
      </c>
      <c r="F138" s="84" t="s">
        <v>5571</v>
      </c>
      <c r="G138" s="84" t="b">
        <v>0</v>
      </c>
      <c r="H138" s="84" t="b">
        <v>0</v>
      </c>
      <c r="I138" s="84" t="b">
        <v>0</v>
      </c>
      <c r="J138" s="84" t="b">
        <v>0</v>
      </c>
      <c r="K138" s="84" t="b">
        <v>0</v>
      </c>
      <c r="L138" s="84" t="b">
        <v>0</v>
      </c>
    </row>
    <row r="139" spans="1:12" ht="15">
      <c r="A139" s="84" t="s">
        <v>4333</v>
      </c>
      <c r="B139" s="84" t="s">
        <v>5009</v>
      </c>
      <c r="C139" s="84">
        <v>5</v>
      </c>
      <c r="D139" s="122">
        <v>0.0015085191548902654</v>
      </c>
      <c r="E139" s="122">
        <v>2.6436769442329235</v>
      </c>
      <c r="F139" s="84" t="s">
        <v>5571</v>
      </c>
      <c r="G139" s="84" t="b">
        <v>0</v>
      </c>
      <c r="H139" s="84" t="b">
        <v>0</v>
      </c>
      <c r="I139" s="84" t="b">
        <v>0</v>
      </c>
      <c r="J139" s="84" t="b">
        <v>0</v>
      </c>
      <c r="K139" s="84" t="b">
        <v>1</v>
      </c>
      <c r="L139" s="84" t="b">
        <v>0</v>
      </c>
    </row>
    <row r="140" spans="1:12" ht="15">
      <c r="A140" s="84" t="s">
        <v>4998</v>
      </c>
      <c r="B140" s="84" t="s">
        <v>4299</v>
      </c>
      <c r="C140" s="84">
        <v>5</v>
      </c>
      <c r="D140" s="122">
        <v>0.0015869760954732126</v>
      </c>
      <c r="E140" s="122">
        <v>2.7150328527685916</v>
      </c>
      <c r="F140" s="84" t="s">
        <v>5571</v>
      </c>
      <c r="G140" s="84" t="b">
        <v>0</v>
      </c>
      <c r="H140" s="84" t="b">
        <v>0</v>
      </c>
      <c r="I140" s="84" t="b">
        <v>0</v>
      </c>
      <c r="J140" s="84" t="b">
        <v>0</v>
      </c>
      <c r="K140" s="84" t="b">
        <v>0</v>
      </c>
      <c r="L140" s="84" t="b">
        <v>0</v>
      </c>
    </row>
    <row r="141" spans="1:12" ht="15">
      <c r="A141" s="84" t="s">
        <v>5050</v>
      </c>
      <c r="B141" s="84" t="s">
        <v>5051</v>
      </c>
      <c r="C141" s="84">
        <v>5</v>
      </c>
      <c r="D141" s="122">
        <v>0.0015085191548902654</v>
      </c>
      <c r="E141" s="122">
        <v>3.0652808711027544</v>
      </c>
      <c r="F141" s="84" t="s">
        <v>5571</v>
      </c>
      <c r="G141" s="84" t="b">
        <v>0</v>
      </c>
      <c r="H141" s="84" t="b">
        <v>0</v>
      </c>
      <c r="I141" s="84" t="b">
        <v>0</v>
      </c>
      <c r="J141" s="84" t="b">
        <v>0</v>
      </c>
      <c r="K141" s="84" t="b">
        <v>0</v>
      </c>
      <c r="L141" s="84" t="b">
        <v>0</v>
      </c>
    </row>
    <row r="142" spans="1:12" ht="15">
      <c r="A142" s="84" t="s">
        <v>5006</v>
      </c>
      <c r="B142" s="84" t="s">
        <v>5052</v>
      </c>
      <c r="C142" s="84">
        <v>5</v>
      </c>
      <c r="D142" s="122">
        <v>0.0015869760954732126</v>
      </c>
      <c r="E142" s="122">
        <v>2.9860996250551297</v>
      </c>
      <c r="F142" s="84" t="s">
        <v>5571</v>
      </c>
      <c r="G142" s="84" t="b">
        <v>0</v>
      </c>
      <c r="H142" s="84" t="b">
        <v>0</v>
      </c>
      <c r="I142" s="84" t="b">
        <v>0</v>
      </c>
      <c r="J142" s="84" t="b">
        <v>0</v>
      </c>
      <c r="K142" s="84" t="b">
        <v>0</v>
      </c>
      <c r="L142" s="84" t="b">
        <v>0</v>
      </c>
    </row>
    <row r="143" spans="1:12" ht="15">
      <c r="A143" s="84" t="s">
        <v>5052</v>
      </c>
      <c r="B143" s="84" t="s">
        <v>5053</v>
      </c>
      <c r="C143" s="84">
        <v>5</v>
      </c>
      <c r="D143" s="122">
        <v>0.0015869760954732126</v>
      </c>
      <c r="E143" s="122">
        <v>3.0652808711027544</v>
      </c>
      <c r="F143" s="84" t="s">
        <v>5571</v>
      </c>
      <c r="G143" s="84" t="b">
        <v>0</v>
      </c>
      <c r="H143" s="84" t="b">
        <v>0</v>
      </c>
      <c r="I143" s="84" t="b">
        <v>0</v>
      </c>
      <c r="J143" s="84" t="b">
        <v>0</v>
      </c>
      <c r="K143" s="84" t="b">
        <v>0</v>
      </c>
      <c r="L143" s="84" t="b">
        <v>0</v>
      </c>
    </row>
    <row r="144" spans="1:12" ht="15">
      <c r="A144" s="84" t="s">
        <v>5014</v>
      </c>
      <c r="B144" s="84" t="s">
        <v>4246</v>
      </c>
      <c r="C144" s="84">
        <v>5</v>
      </c>
      <c r="D144" s="122">
        <v>0.0015085191548902654</v>
      </c>
      <c r="E144" s="122">
        <v>2.5389415937129103</v>
      </c>
      <c r="F144" s="84" t="s">
        <v>5571</v>
      </c>
      <c r="G144" s="84" t="b">
        <v>1</v>
      </c>
      <c r="H144" s="84" t="b">
        <v>0</v>
      </c>
      <c r="I144" s="84" t="b">
        <v>0</v>
      </c>
      <c r="J144" s="84" t="b">
        <v>0</v>
      </c>
      <c r="K144" s="84" t="b">
        <v>0</v>
      </c>
      <c r="L144" s="84" t="b">
        <v>0</v>
      </c>
    </row>
    <row r="145" spans="1:12" ht="15">
      <c r="A145" s="84" t="s">
        <v>4978</v>
      </c>
      <c r="B145" s="84" t="s">
        <v>4287</v>
      </c>
      <c r="C145" s="84">
        <v>5</v>
      </c>
      <c r="D145" s="122">
        <v>0.0015085191548902654</v>
      </c>
      <c r="E145" s="122">
        <v>1.6397466506044909</v>
      </c>
      <c r="F145" s="84" t="s">
        <v>5571</v>
      </c>
      <c r="G145" s="84" t="b">
        <v>0</v>
      </c>
      <c r="H145" s="84" t="b">
        <v>0</v>
      </c>
      <c r="I145" s="84" t="b">
        <v>0</v>
      </c>
      <c r="J145" s="84" t="b">
        <v>0</v>
      </c>
      <c r="K145" s="84" t="b">
        <v>0</v>
      </c>
      <c r="L145" s="84" t="b">
        <v>0</v>
      </c>
    </row>
    <row r="146" spans="1:12" ht="15">
      <c r="A146" s="84" t="s">
        <v>4287</v>
      </c>
      <c r="B146" s="84" t="s">
        <v>5055</v>
      </c>
      <c r="C146" s="84">
        <v>5</v>
      </c>
      <c r="D146" s="122">
        <v>0.0015085191548902654</v>
      </c>
      <c r="E146" s="122">
        <v>1.883437283157982</v>
      </c>
      <c r="F146" s="84" t="s">
        <v>5571</v>
      </c>
      <c r="G146" s="84" t="b">
        <v>0</v>
      </c>
      <c r="H146" s="84" t="b">
        <v>0</v>
      </c>
      <c r="I146" s="84" t="b">
        <v>0</v>
      </c>
      <c r="J146" s="84" t="b">
        <v>0</v>
      </c>
      <c r="K146" s="84" t="b">
        <v>0</v>
      </c>
      <c r="L146" s="84" t="b">
        <v>0</v>
      </c>
    </row>
    <row r="147" spans="1:12" ht="15">
      <c r="A147" s="84" t="s">
        <v>5055</v>
      </c>
      <c r="B147" s="84" t="s">
        <v>5015</v>
      </c>
      <c r="C147" s="84">
        <v>5</v>
      </c>
      <c r="D147" s="122">
        <v>0.0015085191548902654</v>
      </c>
      <c r="E147" s="122">
        <v>2.9860996250551297</v>
      </c>
      <c r="F147" s="84" t="s">
        <v>5571</v>
      </c>
      <c r="G147" s="84" t="b">
        <v>0</v>
      </c>
      <c r="H147" s="84" t="b">
        <v>0</v>
      </c>
      <c r="I147" s="84" t="b">
        <v>0</v>
      </c>
      <c r="J147" s="84" t="b">
        <v>1</v>
      </c>
      <c r="K147" s="84" t="b">
        <v>0</v>
      </c>
      <c r="L147" s="84" t="b">
        <v>0</v>
      </c>
    </row>
    <row r="148" spans="1:12" ht="15">
      <c r="A148" s="84" t="s">
        <v>5015</v>
      </c>
      <c r="B148" s="84" t="s">
        <v>5056</v>
      </c>
      <c r="C148" s="84">
        <v>5</v>
      </c>
      <c r="D148" s="122">
        <v>0.0015085191548902654</v>
      </c>
      <c r="E148" s="122">
        <v>2.9860996250551297</v>
      </c>
      <c r="F148" s="84" t="s">
        <v>5571</v>
      </c>
      <c r="G148" s="84" t="b">
        <v>1</v>
      </c>
      <c r="H148" s="84" t="b">
        <v>0</v>
      </c>
      <c r="I148" s="84" t="b">
        <v>0</v>
      </c>
      <c r="J148" s="84" t="b">
        <v>0</v>
      </c>
      <c r="K148" s="84" t="b">
        <v>0</v>
      </c>
      <c r="L148" s="84" t="b">
        <v>0</v>
      </c>
    </row>
    <row r="149" spans="1:12" ht="15">
      <c r="A149" s="84" t="s">
        <v>5056</v>
      </c>
      <c r="B149" s="84" t="s">
        <v>5057</v>
      </c>
      <c r="C149" s="84">
        <v>5</v>
      </c>
      <c r="D149" s="122">
        <v>0.0015085191548902654</v>
      </c>
      <c r="E149" s="122">
        <v>3.0652808711027544</v>
      </c>
      <c r="F149" s="84" t="s">
        <v>5571</v>
      </c>
      <c r="G149" s="84" t="b">
        <v>0</v>
      </c>
      <c r="H149" s="84" t="b">
        <v>0</v>
      </c>
      <c r="I149" s="84" t="b">
        <v>0</v>
      </c>
      <c r="J149" s="84" t="b">
        <v>0</v>
      </c>
      <c r="K149" s="84" t="b">
        <v>0</v>
      </c>
      <c r="L149" s="84" t="b">
        <v>0</v>
      </c>
    </row>
    <row r="150" spans="1:12" ht="15">
      <c r="A150" s="84" t="s">
        <v>5057</v>
      </c>
      <c r="B150" s="84" t="s">
        <v>4202</v>
      </c>
      <c r="C150" s="84">
        <v>5</v>
      </c>
      <c r="D150" s="122">
        <v>0.0015085191548902654</v>
      </c>
      <c r="E150" s="122">
        <v>2.5881596163830918</v>
      </c>
      <c r="F150" s="84" t="s">
        <v>5571</v>
      </c>
      <c r="G150" s="84" t="b">
        <v>0</v>
      </c>
      <c r="H150" s="84" t="b">
        <v>0</v>
      </c>
      <c r="I150" s="84" t="b">
        <v>0</v>
      </c>
      <c r="J150" s="84" t="b">
        <v>0</v>
      </c>
      <c r="K150" s="84" t="b">
        <v>0</v>
      </c>
      <c r="L150" s="84" t="b">
        <v>0</v>
      </c>
    </row>
    <row r="151" spans="1:12" ht="15">
      <c r="A151" s="84" t="s">
        <v>833</v>
      </c>
      <c r="B151" s="84" t="s">
        <v>5058</v>
      </c>
      <c r="C151" s="84">
        <v>5</v>
      </c>
      <c r="D151" s="122">
        <v>0.0015085191548902654</v>
      </c>
      <c r="E151" s="122">
        <v>1.5739191772684817</v>
      </c>
      <c r="F151" s="84" t="s">
        <v>5571</v>
      </c>
      <c r="G151" s="84" t="b">
        <v>0</v>
      </c>
      <c r="H151" s="84" t="b">
        <v>0</v>
      </c>
      <c r="I151" s="84" t="b">
        <v>0</v>
      </c>
      <c r="J151" s="84" t="b">
        <v>0</v>
      </c>
      <c r="K151" s="84" t="b">
        <v>0</v>
      </c>
      <c r="L151" s="84" t="b">
        <v>0</v>
      </c>
    </row>
    <row r="152" spans="1:12" ht="15">
      <c r="A152" s="84" t="s">
        <v>5058</v>
      </c>
      <c r="B152" s="84" t="s">
        <v>4959</v>
      </c>
      <c r="C152" s="84">
        <v>5</v>
      </c>
      <c r="D152" s="122">
        <v>0.0015085191548902654</v>
      </c>
      <c r="E152" s="122">
        <v>2.764250875438773</v>
      </c>
      <c r="F152" s="84" t="s">
        <v>5571</v>
      </c>
      <c r="G152" s="84" t="b">
        <v>0</v>
      </c>
      <c r="H152" s="84" t="b">
        <v>0</v>
      </c>
      <c r="I152" s="84" t="b">
        <v>0</v>
      </c>
      <c r="J152" s="84" t="b">
        <v>0</v>
      </c>
      <c r="K152" s="84" t="b">
        <v>0</v>
      </c>
      <c r="L152" s="84" t="b">
        <v>0</v>
      </c>
    </row>
    <row r="153" spans="1:12" ht="15">
      <c r="A153" s="84" t="s">
        <v>4959</v>
      </c>
      <c r="B153" s="84" t="s">
        <v>5059</v>
      </c>
      <c r="C153" s="84">
        <v>5</v>
      </c>
      <c r="D153" s="122">
        <v>0.0015085191548902654</v>
      </c>
      <c r="E153" s="122">
        <v>2.764250875438773</v>
      </c>
      <c r="F153" s="84" t="s">
        <v>5571</v>
      </c>
      <c r="G153" s="84" t="b">
        <v>0</v>
      </c>
      <c r="H153" s="84" t="b">
        <v>0</v>
      </c>
      <c r="I153" s="84" t="b">
        <v>0</v>
      </c>
      <c r="J153" s="84" t="b">
        <v>0</v>
      </c>
      <c r="K153" s="84" t="b">
        <v>0</v>
      </c>
      <c r="L153" s="84" t="b">
        <v>0</v>
      </c>
    </row>
    <row r="154" spans="1:12" ht="15">
      <c r="A154" s="84" t="s">
        <v>5059</v>
      </c>
      <c r="B154" s="84" t="s">
        <v>5060</v>
      </c>
      <c r="C154" s="84">
        <v>5</v>
      </c>
      <c r="D154" s="122">
        <v>0.0015085191548902654</v>
      </c>
      <c r="E154" s="122">
        <v>3.0652808711027544</v>
      </c>
      <c r="F154" s="84" t="s">
        <v>5571</v>
      </c>
      <c r="G154" s="84" t="b">
        <v>0</v>
      </c>
      <c r="H154" s="84" t="b">
        <v>0</v>
      </c>
      <c r="I154" s="84" t="b">
        <v>0</v>
      </c>
      <c r="J154" s="84" t="b">
        <v>0</v>
      </c>
      <c r="K154" s="84" t="b">
        <v>0</v>
      </c>
      <c r="L154" s="84" t="b">
        <v>0</v>
      </c>
    </row>
    <row r="155" spans="1:12" ht="15">
      <c r="A155" s="84" t="s">
        <v>5064</v>
      </c>
      <c r="B155" s="84" t="s">
        <v>5065</v>
      </c>
      <c r="C155" s="84">
        <v>5</v>
      </c>
      <c r="D155" s="122">
        <v>0.0015085191548902654</v>
      </c>
      <c r="E155" s="122">
        <v>3.0652808711027544</v>
      </c>
      <c r="F155" s="84" t="s">
        <v>5571</v>
      </c>
      <c r="G155" s="84" t="b">
        <v>0</v>
      </c>
      <c r="H155" s="84" t="b">
        <v>0</v>
      </c>
      <c r="I155" s="84" t="b">
        <v>0</v>
      </c>
      <c r="J155" s="84" t="b">
        <v>0</v>
      </c>
      <c r="K155" s="84" t="b">
        <v>0</v>
      </c>
      <c r="L155" s="84" t="b">
        <v>0</v>
      </c>
    </row>
    <row r="156" spans="1:12" ht="15">
      <c r="A156" s="84" t="s">
        <v>487</v>
      </c>
      <c r="B156" s="84" t="s">
        <v>5001</v>
      </c>
      <c r="C156" s="84">
        <v>4</v>
      </c>
      <c r="D156" s="122">
        <v>0.0012695808763785702</v>
      </c>
      <c r="E156" s="122">
        <v>2.3663108667667356</v>
      </c>
      <c r="F156" s="84" t="s">
        <v>5571</v>
      </c>
      <c r="G156" s="84" t="b">
        <v>0</v>
      </c>
      <c r="H156" s="84" t="b">
        <v>0</v>
      </c>
      <c r="I156" s="84" t="b">
        <v>0</v>
      </c>
      <c r="J156" s="84" t="b">
        <v>0</v>
      </c>
      <c r="K156" s="84" t="b">
        <v>0</v>
      </c>
      <c r="L156" s="84" t="b">
        <v>0</v>
      </c>
    </row>
    <row r="157" spans="1:12" ht="15">
      <c r="A157" s="84" t="s">
        <v>4990</v>
      </c>
      <c r="B157" s="84" t="s">
        <v>5068</v>
      </c>
      <c r="C157" s="84">
        <v>4</v>
      </c>
      <c r="D157" s="122">
        <v>0.0012695808763785702</v>
      </c>
      <c r="E157" s="122">
        <v>2.919152835424516</v>
      </c>
      <c r="F157" s="84" t="s">
        <v>5571</v>
      </c>
      <c r="G157" s="84" t="b">
        <v>1</v>
      </c>
      <c r="H157" s="84" t="b">
        <v>0</v>
      </c>
      <c r="I157" s="84" t="b">
        <v>0</v>
      </c>
      <c r="J157" s="84" t="b">
        <v>1</v>
      </c>
      <c r="K157" s="84" t="b">
        <v>0</v>
      </c>
      <c r="L157" s="84" t="b">
        <v>0</v>
      </c>
    </row>
    <row r="158" spans="1:12" ht="15">
      <c r="A158" s="84" t="s">
        <v>5068</v>
      </c>
      <c r="B158" s="84" t="s">
        <v>833</v>
      </c>
      <c r="C158" s="84">
        <v>4</v>
      </c>
      <c r="D158" s="122">
        <v>0.0012695808763785702</v>
      </c>
      <c r="E158" s="122">
        <v>1.4719948040822972</v>
      </c>
      <c r="F158" s="84" t="s">
        <v>5571</v>
      </c>
      <c r="G158" s="84" t="b">
        <v>1</v>
      </c>
      <c r="H158" s="84" t="b">
        <v>0</v>
      </c>
      <c r="I158" s="84" t="b">
        <v>0</v>
      </c>
      <c r="J158" s="84" t="b">
        <v>0</v>
      </c>
      <c r="K158" s="84" t="b">
        <v>0</v>
      </c>
      <c r="L158" s="84" t="b">
        <v>0</v>
      </c>
    </row>
    <row r="159" spans="1:12" ht="15">
      <c r="A159" s="84" t="s">
        <v>4991</v>
      </c>
      <c r="B159" s="84" t="s">
        <v>4992</v>
      </c>
      <c r="C159" s="84">
        <v>4</v>
      </c>
      <c r="D159" s="122">
        <v>0.0012695808763785702</v>
      </c>
      <c r="E159" s="122">
        <v>2.676114786738222</v>
      </c>
      <c r="F159" s="84" t="s">
        <v>5571</v>
      </c>
      <c r="G159" s="84" t="b">
        <v>0</v>
      </c>
      <c r="H159" s="84" t="b">
        <v>0</v>
      </c>
      <c r="I159" s="84" t="b">
        <v>0</v>
      </c>
      <c r="J159" s="84" t="b">
        <v>0</v>
      </c>
      <c r="K159" s="84" t="b">
        <v>0</v>
      </c>
      <c r="L159" s="84" t="b">
        <v>0</v>
      </c>
    </row>
    <row r="160" spans="1:12" ht="15">
      <c r="A160" s="84" t="s">
        <v>4992</v>
      </c>
      <c r="B160" s="84" t="s">
        <v>5069</v>
      </c>
      <c r="C160" s="84">
        <v>4</v>
      </c>
      <c r="D160" s="122">
        <v>0.0012695808763785702</v>
      </c>
      <c r="E160" s="122">
        <v>2.919152835424516</v>
      </c>
      <c r="F160" s="84" t="s">
        <v>5571</v>
      </c>
      <c r="G160" s="84" t="b">
        <v>0</v>
      </c>
      <c r="H160" s="84" t="b">
        <v>0</v>
      </c>
      <c r="I160" s="84" t="b">
        <v>0</v>
      </c>
      <c r="J160" s="84" t="b">
        <v>0</v>
      </c>
      <c r="K160" s="84" t="b">
        <v>0</v>
      </c>
      <c r="L160" s="84" t="b">
        <v>0</v>
      </c>
    </row>
    <row r="161" spans="1:12" ht="15">
      <c r="A161" s="84" t="s">
        <v>5069</v>
      </c>
      <c r="B161" s="84" t="s">
        <v>4959</v>
      </c>
      <c r="C161" s="84">
        <v>4</v>
      </c>
      <c r="D161" s="122">
        <v>0.0012695808763785702</v>
      </c>
      <c r="E161" s="122">
        <v>2.764250875438773</v>
      </c>
      <c r="F161" s="84" t="s">
        <v>5571</v>
      </c>
      <c r="G161" s="84" t="b">
        <v>0</v>
      </c>
      <c r="H161" s="84" t="b">
        <v>0</v>
      </c>
      <c r="I161" s="84" t="b">
        <v>0</v>
      </c>
      <c r="J161" s="84" t="b">
        <v>0</v>
      </c>
      <c r="K161" s="84" t="b">
        <v>0</v>
      </c>
      <c r="L161" s="84" t="b">
        <v>0</v>
      </c>
    </row>
    <row r="162" spans="1:12" ht="15">
      <c r="A162" s="84" t="s">
        <v>485</v>
      </c>
      <c r="B162" s="84" t="s">
        <v>5002</v>
      </c>
      <c r="C162" s="84">
        <v>4</v>
      </c>
      <c r="D162" s="122">
        <v>0.0012695808763785702</v>
      </c>
      <c r="E162" s="122">
        <v>2.713098352991392</v>
      </c>
      <c r="F162" s="84" t="s">
        <v>5571</v>
      </c>
      <c r="G162" s="84" t="b">
        <v>0</v>
      </c>
      <c r="H162" s="84" t="b">
        <v>0</v>
      </c>
      <c r="I162" s="84" t="b">
        <v>0</v>
      </c>
      <c r="J162" s="84" t="b">
        <v>0</v>
      </c>
      <c r="K162" s="84" t="b">
        <v>0</v>
      </c>
      <c r="L162" s="84" t="b">
        <v>0</v>
      </c>
    </row>
    <row r="163" spans="1:12" ht="15">
      <c r="A163" s="84" t="s">
        <v>4961</v>
      </c>
      <c r="B163" s="84" t="s">
        <v>4316</v>
      </c>
      <c r="C163" s="84">
        <v>4</v>
      </c>
      <c r="D163" s="122">
        <v>0.0012695808763785702</v>
      </c>
      <c r="E163" s="122">
        <v>1.9513375187959177</v>
      </c>
      <c r="F163" s="84" t="s">
        <v>5571</v>
      </c>
      <c r="G163" s="84" t="b">
        <v>0</v>
      </c>
      <c r="H163" s="84" t="b">
        <v>0</v>
      </c>
      <c r="I163" s="84" t="b">
        <v>0</v>
      </c>
      <c r="J163" s="84" t="b">
        <v>0</v>
      </c>
      <c r="K163" s="84" t="b">
        <v>0</v>
      </c>
      <c r="L163" s="84" t="b">
        <v>0</v>
      </c>
    </row>
    <row r="164" spans="1:12" ht="15">
      <c r="A164" s="84" t="s">
        <v>5083</v>
      </c>
      <c r="B164" s="84" t="s">
        <v>4301</v>
      </c>
      <c r="C164" s="84">
        <v>4</v>
      </c>
      <c r="D164" s="122">
        <v>0.0012695808763785702</v>
      </c>
      <c r="E164" s="122">
        <v>2.6503075231319366</v>
      </c>
      <c r="F164" s="84" t="s">
        <v>5571</v>
      </c>
      <c r="G164" s="84" t="b">
        <v>0</v>
      </c>
      <c r="H164" s="84" t="b">
        <v>0</v>
      </c>
      <c r="I164" s="84" t="b">
        <v>0</v>
      </c>
      <c r="J164" s="84" t="b">
        <v>0</v>
      </c>
      <c r="K164" s="84" t="b">
        <v>0</v>
      </c>
      <c r="L164" s="84" t="b">
        <v>0</v>
      </c>
    </row>
    <row r="165" spans="1:12" ht="15">
      <c r="A165" s="84" t="s">
        <v>4312</v>
      </c>
      <c r="B165" s="84" t="s">
        <v>5084</v>
      </c>
      <c r="C165" s="84">
        <v>4</v>
      </c>
      <c r="D165" s="122">
        <v>0.0012695808763785702</v>
      </c>
      <c r="E165" s="122">
        <v>2.86116088844683</v>
      </c>
      <c r="F165" s="84" t="s">
        <v>5571</v>
      </c>
      <c r="G165" s="84" t="b">
        <v>0</v>
      </c>
      <c r="H165" s="84" t="b">
        <v>0</v>
      </c>
      <c r="I165" s="84" t="b">
        <v>0</v>
      </c>
      <c r="J165" s="84" t="b">
        <v>0</v>
      </c>
      <c r="K165" s="84" t="b">
        <v>0</v>
      </c>
      <c r="L165" s="84" t="b">
        <v>0</v>
      </c>
    </row>
    <row r="166" spans="1:12" ht="15">
      <c r="A166" s="84" t="s">
        <v>487</v>
      </c>
      <c r="B166" s="84" t="s">
        <v>5044</v>
      </c>
      <c r="C166" s="84">
        <v>4</v>
      </c>
      <c r="D166" s="122">
        <v>0.0012695808763785702</v>
      </c>
      <c r="E166" s="122">
        <v>2.463220879774792</v>
      </c>
      <c r="F166" s="84" t="s">
        <v>5571</v>
      </c>
      <c r="G166" s="84" t="b">
        <v>0</v>
      </c>
      <c r="H166" s="84" t="b">
        <v>0</v>
      </c>
      <c r="I166" s="84" t="b">
        <v>0</v>
      </c>
      <c r="J166" s="84" t="b">
        <v>0</v>
      </c>
      <c r="K166" s="84" t="b">
        <v>0</v>
      </c>
      <c r="L166" s="84" t="b">
        <v>0</v>
      </c>
    </row>
    <row r="167" spans="1:12" ht="15">
      <c r="A167" s="84" t="s">
        <v>296</v>
      </c>
      <c r="B167" s="84" t="s">
        <v>4343</v>
      </c>
      <c r="C167" s="84">
        <v>4</v>
      </c>
      <c r="D167" s="122">
        <v>0.0012695808763785702</v>
      </c>
      <c r="E167" s="122">
        <v>3.1621908841108106</v>
      </c>
      <c r="F167" s="84" t="s">
        <v>5571</v>
      </c>
      <c r="G167" s="84" t="b">
        <v>0</v>
      </c>
      <c r="H167" s="84" t="b">
        <v>0</v>
      </c>
      <c r="I167" s="84" t="b">
        <v>0</v>
      </c>
      <c r="J167" s="84" t="b">
        <v>0</v>
      </c>
      <c r="K167" s="84" t="b">
        <v>0</v>
      </c>
      <c r="L167" s="84" t="b">
        <v>0</v>
      </c>
    </row>
    <row r="168" spans="1:12" ht="15">
      <c r="A168" s="84" t="s">
        <v>451</v>
      </c>
      <c r="B168" s="84" t="s">
        <v>4287</v>
      </c>
      <c r="C168" s="84">
        <v>4</v>
      </c>
      <c r="D168" s="122">
        <v>0.0012695808763785702</v>
      </c>
      <c r="E168" s="122">
        <v>1.895019155707797</v>
      </c>
      <c r="F168" s="84" t="s">
        <v>5571</v>
      </c>
      <c r="G168" s="84" t="b">
        <v>0</v>
      </c>
      <c r="H168" s="84" t="b">
        <v>0</v>
      </c>
      <c r="I168" s="84" t="b">
        <v>0</v>
      </c>
      <c r="J168" s="84" t="b">
        <v>0</v>
      </c>
      <c r="K168" s="84" t="b">
        <v>0</v>
      </c>
      <c r="L168" s="84" t="b">
        <v>0</v>
      </c>
    </row>
    <row r="169" spans="1:12" ht="15">
      <c r="A169" s="84" t="s">
        <v>5087</v>
      </c>
      <c r="B169" s="84" t="s">
        <v>5088</v>
      </c>
      <c r="C169" s="84">
        <v>4</v>
      </c>
      <c r="D169" s="122">
        <v>0.0012695808763785702</v>
      </c>
      <c r="E169" s="122">
        <v>3.1621908841108106</v>
      </c>
      <c r="F169" s="84" t="s">
        <v>5571</v>
      </c>
      <c r="G169" s="84" t="b">
        <v>0</v>
      </c>
      <c r="H169" s="84" t="b">
        <v>0</v>
      </c>
      <c r="I169" s="84" t="b">
        <v>0</v>
      </c>
      <c r="J169" s="84" t="b">
        <v>0</v>
      </c>
      <c r="K169" s="84" t="b">
        <v>0</v>
      </c>
      <c r="L169" s="84" t="b">
        <v>0</v>
      </c>
    </row>
    <row r="170" spans="1:12" ht="15">
      <c r="A170" s="84" t="s">
        <v>5088</v>
      </c>
      <c r="B170" s="84" t="s">
        <v>5089</v>
      </c>
      <c r="C170" s="84">
        <v>4</v>
      </c>
      <c r="D170" s="122">
        <v>0.0012695808763785702</v>
      </c>
      <c r="E170" s="122">
        <v>3.1621908841108106</v>
      </c>
      <c r="F170" s="84" t="s">
        <v>5571</v>
      </c>
      <c r="G170" s="84" t="b">
        <v>0</v>
      </c>
      <c r="H170" s="84" t="b">
        <v>0</v>
      </c>
      <c r="I170" s="84" t="b">
        <v>0</v>
      </c>
      <c r="J170" s="84" t="b">
        <v>0</v>
      </c>
      <c r="K170" s="84" t="b">
        <v>0</v>
      </c>
      <c r="L170" s="84" t="b">
        <v>0</v>
      </c>
    </row>
    <row r="171" spans="1:12" ht="15">
      <c r="A171" s="84" t="s">
        <v>5089</v>
      </c>
      <c r="B171" s="84" t="s">
        <v>5090</v>
      </c>
      <c r="C171" s="84">
        <v>4</v>
      </c>
      <c r="D171" s="122">
        <v>0.0012695808763785702</v>
      </c>
      <c r="E171" s="122">
        <v>3.1621908841108106</v>
      </c>
      <c r="F171" s="84" t="s">
        <v>5571</v>
      </c>
      <c r="G171" s="84" t="b">
        <v>0</v>
      </c>
      <c r="H171" s="84" t="b">
        <v>0</v>
      </c>
      <c r="I171" s="84" t="b">
        <v>0</v>
      </c>
      <c r="J171" s="84" t="b">
        <v>0</v>
      </c>
      <c r="K171" s="84" t="b">
        <v>0</v>
      </c>
      <c r="L171" s="84" t="b">
        <v>0</v>
      </c>
    </row>
    <row r="172" spans="1:12" ht="15">
      <c r="A172" s="84" t="s">
        <v>5090</v>
      </c>
      <c r="B172" s="84" t="s">
        <v>5047</v>
      </c>
      <c r="C172" s="84">
        <v>4</v>
      </c>
      <c r="D172" s="122">
        <v>0.0012695808763785702</v>
      </c>
      <c r="E172" s="122">
        <v>3.0652808711027544</v>
      </c>
      <c r="F172" s="84" t="s">
        <v>5571</v>
      </c>
      <c r="G172" s="84" t="b">
        <v>0</v>
      </c>
      <c r="H172" s="84" t="b">
        <v>0</v>
      </c>
      <c r="I172" s="84" t="b">
        <v>0</v>
      </c>
      <c r="J172" s="84" t="b">
        <v>0</v>
      </c>
      <c r="K172" s="84" t="b">
        <v>0</v>
      </c>
      <c r="L172" s="84" t="b">
        <v>0</v>
      </c>
    </row>
    <row r="173" spans="1:12" ht="15">
      <c r="A173" s="84" t="s">
        <v>5047</v>
      </c>
      <c r="B173" s="84" t="s">
        <v>4337</v>
      </c>
      <c r="C173" s="84">
        <v>4</v>
      </c>
      <c r="D173" s="122">
        <v>0.0012695808763785702</v>
      </c>
      <c r="E173" s="122">
        <v>2.0545570057109814</v>
      </c>
      <c r="F173" s="84" t="s">
        <v>5571</v>
      </c>
      <c r="G173" s="84" t="b">
        <v>0</v>
      </c>
      <c r="H173" s="84" t="b">
        <v>0</v>
      </c>
      <c r="I173" s="84" t="b">
        <v>0</v>
      </c>
      <c r="J173" s="84" t="b">
        <v>0</v>
      </c>
      <c r="K173" s="84" t="b">
        <v>0</v>
      </c>
      <c r="L173" s="84" t="b">
        <v>0</v>
      </c>
    </row>
    <row r="174" spans="1:12" ht="15">
      <c r="A174" s="84" t="s">
        <v>4337</v>
      </c>
      <c r="B174" s="84" t="s">
        <v>5091</v>
      </c>
      <c r="C174" s="84">
        <v>4</v>
      </c>
      <c r="D174" s="122">
        <v>0.0012695808763785702</v>
      </c>
      <c r="E174" s="122">
        <v>2.173186268412274</v>
      </c>
      <c r="F174" s="84" t="s">
        <v>5571</v>
      </c>
      <c r="G174" s="84" t="b">
        <v>0</v>
      </c>
      <c r="H174" s="84" t="b">
        <v>0</v>
      </c>
      <c r="I174" s="84" t="b">
        <v>0</v>
      </c>
      <c r="J174" s="84" t="b">
        <v>0</v>
      </c>
      <c r="K174" s="84" t="b">
        <v>0</v>
      </c>
      <c r="L174" s="84" t="b">
        <v>0</v>
      </c>
    </row>
    <row r="175" spans="1:12" ht="15">
      <c r="A175" s="84" t="s">
        <v>5091</v>
      </c>
      <c r="B175" s="84" t="s">
        <v>5048</v>
      </c>
      <c r="C175" s="84">
        <v>4</v>
      </c>
      <c r="D175" s="122">
        <v>0.0012695808763785702</v>
      </c>
      <c r="E175" s="122">
        <v>3.0652808711027544</v>
      </c>
      <c r="F175" s="84" t="s">
        <v>5571</v>
      </c>
      <c r="G175" s="84" t="b">
        <v>0</v>
      </c>
      <c r="H175" s="84" t="b">
        <v>0</v>
      </c>
      <c r="I175" s="84" t="b">
        <v>0</v>
      </c>
      <c r="J175" s="84" t="b">
        <v>0</v>
      </c>
      <c r="K175" s="84" t="b">
        <v>0</v>
      </c>
      <c r="L175" s="84" t="b">
        <v>0</v>
      </c>
    </row>
    <row r="176" spans="1:12" ht="15">
      <c r="A176" s="84" t="s">
        <v>5048</v>
      </c>
      <c r="B176" s="84" t="s">
        <v>5092</v>
      </c>
      <c r="C176" s="84">
        <v>4</v>
      </c>
      <c r="D176" s="122">
        <v>0.0012695808763785702</v>
      </c>
      <c r="E176" s="122">
        <v>3.0652808711027544</v>
      </c>
      <c r="F176" s="84" t="s">
        <v>5571</v>
      </c>
      <c r="G176" s="84" t="b">
        <v>0</v>
      </c>
      <c r="H176" s="84" t="b">
        <v>0</v>
      </c>
      <c r="I176" s="84" t="b">
        <v>0</v>
      </c>
      <c r="J176" s="84" t="b">
        <v>0</v>
      </c>
      <c r="K176" s="84" t="b">
        <v>0</v>
      </c>
      <c r="L176" s="84" t="b">
        <v>0</v>
      </c>
    </row>
    <row r="177" spans="1:12" ht="15">
      <c r="A177" s="84" t="s">
        <v>5092</v>
      </c>
      <c r="B177" s="84" t="s">
        <v>4983</v>
      </c>
      <c r="C177" s="84">
        <v>4</v>
      </c>
      <c r="D177" s="122">
        <v>0.0012695808763785702</v>
      </c>
      <c r="E177" s="122">
        <v>2.86116088844683</v>
      </c>
      <c r="F177" s="84" t="s">
        <v>5571</v>
      </c>
      <c r="G177" s="84" t="b">
        <v>0</v>
      </c>
      <c r="H177" s="84" t="b">
        <v>0</v>
      </c>
      <c r="I177" s="84" t="b">
        <v>0</v>
      </c>
      <c r="J177" s="84" t="b">
        <v>0</v>
      </c>
      <c r="K177" s="84" t="b">
        <v>0</v>
      </c>
      <c r="L177" s="84" t="b">
        <v>0</v>
      </c>
    </row>
    <row r="178" spans="1:12" ht="15">
      <c r="A178" s="84" t="s">
        <v>4983</v>
      </c>
      <c r="B178" s="84" t="s">
        <v>5093</v>
      </c>
      <c r="C178" s="84">
        <v>4</v>
      </c>
      <c r="D178" s="122">
        <v>0.0012695808763785702</v>
      </c>
      <c r="E178" s="122">
        <v>2.86116088844683</v>
      </c>
      <c r="F178" s="84" t="s">
        <v>5571</v>
      </c>
      <c r="G178" s="84" t="b">
        <v>0</v>
      </c>
      <c r="H178" s="84" t="b">
        <v>0</v>
      </c>
      <c r="I178" s="84" t="b">
        <v>0</v>
      </c>
      <c r="J178" s="84" t="b">
        <v>0</v>
      </c>
      <c r="K178" s="84" t="b">
        <v>0</v>
      </c>
      <c r="L178" s="84" t="b">
        <v>0</v>
      </c>
    </row>
    <row r="179" spans="1:12" ht="15">
      <c r="A179" s="84" t="s">
        <v>5093</v>
      </c>
      <c r="B179" s="84" t="s">
        <v>4984</v>
      </c>
      <c r="C179" s="84">
        <v>4</v>
      </c>
      <c r="D179" s="122">
        <v>0.0012695808763785702</v>
      </c>
      <c r="E179" s="122">
        <v>2.86116088844683</v>
      </c>
      <c r="F179" s="84" t="s">
        <v>5571</v>
      </c>
      <c r="G179" s="84" t="b">
        <v>0</v>
      </c>
      <c r="H179" s="84" t="b">
        <v>0</v>
      </c>
      <c r="I179" s="84" t="b">
        <v>0</v>
      </c>
      <c r="J179" s="84" t="b">
        <v>0</v>
      </c>
      <c r="K179" s="84" t="b">
        <v>0</v>
      </c>
      <c r="L179" s="84" t="b">
        <v>0</v>
      </c>
    </row>
    <row r="180" spans="1:12" ht="15">
      <c r="A180" s="84" t="s">
        <v>4984</v>
      </c>
      <c r="B180" s="84" t="s">
        <v>4302</v>
      </c>
      <c r="C180" s="84">
        <v>4</v>
      </c>
      <c r="D180" s="122">
        <v>0.0012695808763785702</v>
      </c>
      <c r="E180" s="122">
        <v>2.162190884110811</v>
      </c>
      <c r="F180" s="84" t="s">
        <v>5571</v>
      </c>
      <c r="G180" s="84" t="b">
        <v>0</v>
      </c>
      <c r="H180" s="84" t="b">
        <v>0</v>
      </c>
      <c r="I180" s="84" t="b">
        <v>0</v>
      </c>
      <c r="J180" s="84" t="b">
        <v>0</v>
      </c>
      <c r="K180" s="84" t="b">
        <v>0</v>
      </c>
      <c r="L180" s="84" t="b">
        <v>0</v>
      </c>
    </row>
    <row r="181" spans="1:12" ht="15">
      <c r="A181" s="84" t="s">
        <v>4302</v>
      </c>
      <c r="B181" s="84" t="s">
        <v>5094</v>
      </c>
      <c r="C181" s="84">
        <v>4</v>
      </c>
      <c r="D181" s="122">
        <v>0.0012695808763785702</v>
      </c>
      <c r="E181" s="122">
        <v>2.463220879774792</v>
      </c>
      <c r="F181" s="84" t="s">
        <v>5571</v>
      </c>
      <c r="G181" s="84" t="b">
        <v>0</v>
      </c>
      <c r="H181" s="84" t="b">
        <v>0</v>
      </c>
      <c r="I181" s="84" t="b">
        <v>0</v>
      </c>
      <c r="J181" s="84" t="b">
        <v>0</v>
      </c>
      <c r="K181" s="84" t="b">
        <v>0</v>
      </c>
      <c r="L181" s="84" t="b">
        <v>0</v>
      </c>
    </row>
    <row r="182" spans="1:12" ht="15">
      <c r="A182" s="84" t="s">
        <v>5094</v>
      </c>
      <c r="B182" s="84" t="s">
        <v>5095</v>
      </c>
      <c r="C182" s="84">
        <v>4</v>
      </c>
      <c r="D182" s="122">
        <v>0.0012695808763785702</v>
      </c>
      <c r="E182" s="122">
        <v>3.1621908841108106</v>
      </c>
      <c r="F182" s="84" t="s">
        <v>5571</v>
      </c>
      <c r="G182" s="84" t="b">
        <v>0</v>
      </c>
      <c r="H182" s="84" t="b">
        <v>0</v>
      </c>
      <c r="I182" s="84" t="b">
        <v>0</v>
      </c>
      <c r="J182" s="84" t="b">
        <v>0</v>
      </c>
      <c r="K182" s="84" t="b">
        <v>0</v>
      </c>
      <c r="L182" s="84" t="b">
        <v>0</v>
      </c>
    </row>
    <row r="183" spans="1:12" ht="15">
      <c r="A183" s="84" t="s">
        <v>5095</v>
      </c>
      <c r="B183" s="84" t="s">
        <v>5096</v>
      </c>
      <c r="C183" s="84">
        <v>4</v>
      </c>
      <c r="D183" s="122">
        <v>0.0012695808763785702</v>
      </c>
      <c r="E183" s="122">
        <v>3.1621908841108106</v>
      </c>
      <c r="F183" s="84" t="s">
        <v>5571</v>
      </c>
      <c r="G183" s="84" t="b">
        <v>0</v>
      </c>
      <c r="H183" s="84" t="b">
        <v>0</v>
      </c>
      <c r="I183" s="84" t="b">
        <v>0</v>
      </c>
      <c r="J183" s="84" t="b">
        <v>0</v>
      </c>
      <c r="K183" s="84" t="b">
        <v>0</v>
      </c>
      <c r="L183" s="84" t="b">
        <v>0</v>
      </c>
    </row>
    <row r="184" spans="1:12" ht="15">
      <c r="A184" s="84" t="s">
        <v>5096</v>
      </c>
      <c r="B184" s="84" t="s">
        <v>4984</v>
      </c>
      <c r="C184" s="84">
        <v>4</v>
      </c>
      <c r="D184" s="122">
        <v>0.0012695808763785702</v>
      </c>
      <c r="E184" s="122">
        <v>2.86116088844683</v>
      </c>
      <c r="F184" s="84" t="s">
        <v>5571</v>
      </c>
      <c r="G184" s="84" t="b">
        <v>0</v>
      </c>
      <c r="H184" s="84" t="b">
        <v>0</v>
      </c>
      <c r="I184" s="84" t="b">
        <v>0</v>
      </c>
      <c r="J184" s="84" t="b">
        <v>0</v>
      </c>
      <c r="K184" s="84" t="b">
        <v>0</v>
      </c>
      <c r="L184" s="84" t="b">
        <v>0</v>
      </c>
    </row>
    <row r="185" spans="1:12" ht="15">
      <c r="A185" s="84" t="s">
        <v>4984</v>
      </c>
      <c r="B185" s="84" t="s">
        <v>5097</v>
      </c>
      <c r="C185" s="84">
        <v>4</v>
      </c>
      <c r="D185" s="122">
        <v>0.0012695808763785702</v>
      </c>
      <c r="E185" s="122">
        <v>2.86116088844683</v>
      </c>
      <c r="F185" s="84" t="s">
        <v>5571</v>
      </c>
      <c r="G185" s="84" t="b">
        <v>0</v>
      </c>
      <c r="H185" s="84" t="b">
        <v>0</v>
      </c>
      <c r="I185" s="84" t="b">
        <v>0</v>
      </c>
      <c r="J185" s="84" t="b">
        <v>0</v>
      </c>
      <c r="K185" s="84" t="b">
        <v>0</v>
      </c>
      <c r="L185" s="84" t="b">
        <v>0</v>
      </c>
    </row>
    <row r="186" spans="1:12" ht="15">
      <c r="A186" s="84" t="s">
        <v>5097</v>
      </c>
      <c r="B186" s="84" t="s">
        <v>4322</v>
      </c>
      <c r="C186" s="84">
        <v>4</v>
      </c>
      <c r="D186" s="122">
        <v>0.0012695808763785702</v>
      </c>
      <c r="E186" s="122">
        <v>2.4854972744859443</v>
      </c>
      <c r="F186" s="84" t="s">
        <v>5571</v>
      </c>
      <c r="G186" s="84" t="b">
        <v>0</v>
      </c>
      <c r="H186" s="84" t="b">
        <v>0</v>
      </c>
      <c r="I186" s="84" t="b">
        <v>0</v>
      </c>
      <c r="J186" s="84" t="b">
        <v>0</v>
      </c>
      <c r="K186" s="84" t="b">
        <v>0</v>
      </c>
      <c r="L186" s="84" t="b">
        <v>0</v>
      </c>
    </row>
    <row r="187" spans="1:12" ht="15">
      <c r="A187" s="84" t="s">
        <v>4322</v>
      </c>
      <c r="B187" s="84" t="s">
        <v>5098</v>
      </c>
      <c r="C187" s="84">
        <v>4</v>
      </c>
      <c r="D187" s="122">
        <v>0.0012695808763785702</v>
      </c>
      <c r="E187" s="122">
        <v>2.463220879774792</v>
      </c>
      <c r="F187" s="84" t="s">
        <v>5571</v>
      </c>
      <c r="G187" s="84" t="b">
        <v>0</v>
      </c>
      <c r="H187" s="84" t="b">
        <v>0</v>
      </c>
      <c r="I187" s="84" t="b">
        <v>0</v>
      </c>
      <c r="J187" s="84" t="b">
        <v>0</v>
      </c>
      <c r="K187" s="84" t="b">
        <v>0</v>
      </c>
      <c r="L187" s="84" t="b">
        <v>0</v>
      </c>
    </row>
    <row r="188" spans="1:12" ht="15">
      <c r="A188" s="84" t="s">
        <v>833</v>
      </c>
      <c r="B188" s="84" t="s">
        <v>4998</v>
      </c>
      <c r="C188" s="84">
        <v>4</v>
      </c>
      <c r="D188" s="122">
        <v>0.0012695808763785702</v>
      </c>
      <c r="E188" s="122">
        <v>1.3978279182128004</v>
      </c>
      <c r="F188" s="84" t="s">
        <v>5571</v>
      </c>
      <c r="G188" s="84" t="b">
        <v>0</v>
      </c>
      <c r="H188" s="84" t="b">
        <v>0</v>
      </c>
      <c r="I188" s="84" t="b">
        <v>0</v>
      </c>
      <c r="J188" s="84" t="b">
        <v>0</v>
      </c>
      <c r="K188" s="84" t="b">
        <v>0</v>
      </c>
      <c r="L188" s="84" t="b">
        <v>0</v>
      </c>
    </row>
    <row r="189" spans="1:12" ht="15">
      <c r="A189" s="84" t="s">
        <v>854</v>
      </c>
      <c r="B189" s="84" t="s">
        <v>5037</v>
      </c>
      <c r="C189" s="84">
        <v>4</v>
      </c>
      <c r="D189" s="122">
        <v>0.0012695808763785702</v>
      </c>
      <c r="E189" s="122">
        <v>2.287129620719111</v>
      </c>
      <c r="F189" s="84" t="s">
        <v>5571</v>
      </c>
      <c r="G189" s="84" t="b">
        <v>0</v>
      </c>
      <c r="H189" s="84" t="b">
        <v>0</v>
      </c>
      <c r="I189" s="84" t="b">
        <v>0</v>
      </c>
      <c r="J189" s="84" t="b">
        <v>0</v>
      </c>
      <c r="K189" s="84" t="b">
        <v>0</v>
      </c>
      <c r="L189" s="84" t="b">
        <v>0</v>
      </c>
    </row>
    <row r="190" spans="1:12" ht="15">
      <c r="A190" s="84" t="s">
        <v>4952</v>
      </c>
      <c r="B190" s="84" t="s">
        <v>4955</v>
      </c>
      <c r="C190" s="84">
        <v>4</v>
      </c>
      <c r="D190" s="122">
        <v>0.0012695808763785702</v>
      </c>
      <c r="E190" s="122">
        <v>2.2457369355608856</v>
      </c>
      <c r="F190" s="84" t="s">
        <v>5571</v>
      </c>
      <c r="G190" s="84" t="b">
        <v>0</v>
      </c>
      <c r="H190" s="84" t="b">
        <v>0</v>
      </c>
      <c r="I190" s="84" t="b">
        <v>0</v>
      </c>
      <c r="J190" s="84" t="b">
        <v>0</v>
      </c>
      <c r="K190" s="84" t="b">
        <v>0</v>
      </c>
      <c r="L190" s="84" t="b">
        <v>0</v>
      </c>
    </row>
    <row r="191" spans="1:12" ht="15">
      <c r="A191" s="84" t="s">
        <v>4955</v>
      </c>
      <c r="B191" s="84" t="s">
        <v>4951</v>
      </c>
      <c r="C191" s="84">
        <v>4</v>
      </c>
      <c r="D191" s="122">
        <v>0.0012695808763785702</v>
      </c>
      <c r="E191" s="122">
        <v>2.2457369355608856</v>
      </c>
      <c r="F191" s="84" t="s">
        <v>5571</v>
      </c>
      <c r="G191" s="84" t="b">
        <v>0</v>
      </c>
      <c r="H191" s="84" t="b">
        <v>0</v>
      </c>
      <c r="I191" s="84" t="b">
        <v>0</v>
      </c>
      <c r="J191" s="84" t="b">
        <v>0</v>
      </c>
      <c r="K191" s="84" t="b">
        <v>0</v>
      </c>
      <c r="L191" s="84" t="b">
        <v>0</v>
      </c>
    </row>
    <row r="192" spans="1:12" ht="15">
      <c r="A192" s="84" t="s">
        <v>4951</v>
      </c>
      <c r="B192" s="84" t="s">
        <v>5107</v>
      </c>
      <c r="C192" s="84">
        <v>4</v>
      </c>
      <c r="D192" s="122">
        <v>0.0012695808763785702</v>
      </c>
      <c r="E192" s="122">
        <v>2.6850696293911485</v>
      </c>
      <c r="F192" s="84" t="s">
        <v>5571</v>
      </c>
      <c r="G192" s="84" t="b">
        <v>0</v>
      </c>
      <c r="H192" s="84" t="b">
        <v>0</v>
      </c>
      <c r="I192" s="84" t="b">
        <v>0</v>
      </c>
      <c r="J192" s="84" t="b">
        <v>0</v>
      </c>
      <c r="K192" s="84" t="b">
        <v>0</v>
      </c>
      <c r="L192" s="84" t="b">
        <v>0</v>
      </c>
    </row>
    <row r="193" spans="1:12" ht="15">
      <c r="A193" s="84" t="s">
        <v>5107</v>
      </c>
      <c r="B193" s="84" t="s">
        <v>5050</v>
      </c>
      <c r="C193" s="84">
        <v>4</v>
      </c>
      <c r="D193" s="122">
        <v>0.0012695808763785702</v>
      </c>
      <c r="E193" s="122">
        <v>3.0652808711027544</v>
      </c>
      <c r="F193" s="84" t="s">
        <v>5571</v>
      </c>
      <c r="G193" s="84" t="b">
        <v>0</v>
      </c>
      <c r="H193" s="84" t="b">
        <v>0</v>
      </c>
      <c r="I193" s="84" t="b">
        <v>0</v>
      </c>
      <c r="J193" s="84" t="b">
        <v>0</v>
      </c>
      <c r="K193" s="84" t="b">
        <v>0</v>
      </c>
      <c r="L193" s="84" t="b">
        <v>0</v>
      </c>
    </row>
    <row r="194" spans="1:12" ht="15">
      <c r="A194" s="84" t="s">
        <v>5051</v>
      </c>
      <c r="B194" s="84" t="s">
        <v>5006</v>
      </c>
      <c r="C194" s="84">
        <v>4</v>
      </c>
      <c r="D194" s="122">
        <v>0.0012695808763785702</v>
      </c>
      <c r="E194" s="122">
        <v>2.889189612047073</v>
      </c>
      <c r="F194" s="84" t="s">
        <v>5571</v>
      </c>
      <c r="G194" s="84" t="b">
        <v>0</v>
      </c>
      <c r="H194" s="84" t="b">
        <v>0</v>
      </c>
      <c r="I194" s="84" t="b">
        <v>0</v>
      </c>
      <c r="J194" s="84" t="b">
        <v>0</v>
      </c>
      <c r="K194" s="84" t="b">
        <v>0</v>
      </c>
      <c r="L194" s="84" t="b">
        <v>0</v>
      </c>
    </row>
    <row r="195" spans="1:12" ht="15">
      <c r="A195" s="84" t="s">
        <v>5053</v>
      </c>
      <c r="B195" s="84" t="s">
        <v>5108</v>
      </c>
      <c r="C195" s="84">
        <v>4</v>
      </c>
      <c r="D195" s="122">
        <v>0.0012695808763785702</v>
      </c>
      <c r="E195" s="122">
        <v>3.0652808711027544</v>
      </c>
      <c r="F195" s="84" t="s">
        <v>5571</v>
      </c>
      <c r="G195" s="84" t="b">
        <v>0</v>
      </c>
      <c r="H195" s="84" t="b">
        <v>0</v>
      </c>
      <c r="I195" s="84" t="b">
        <v>0</v>
      </c>
      <c r="J195" s="84" t="b">
        <v>0</v>
      </c>
      <c r="K195" s="84" t="b">
        <v>0</v>
      </c>
      <c r="L195" s="84" t="b">
        <v>0</v>
      </c>
    </row>
    <row r="196" spans="1:12" ht="15">
      <c r="A196" s="84" t="s">
        <v>5108</v>
      </c>
      <c r="B196" s="84" t="s">
        <v>5029</v>
      </c>
      <c r="C196" s="84">
        <v>4</v>
      </c>
      <c r="D196" s="122">
        <v>0.0012695808763785702</v>
      </c>
      <c r="E196" s="122">
        <v>3.0652808711027544</v>
      </c>
      <c r="F196" s="84" t="s">
        <v>5571</v>
      </c>
      <c r="G196" s="84" t="b">
        <v>0</v>
      </c>
      <c r="H196" s="84" t="b">
        <v>0</v>
      </c>
      <c r="I196" s="84" t="b">
        <v>0</v>
      </c>
      <c r="J196" s="84" t="b">
        <v>0</v>
      </c>
      <c r="K196" s="84" t="b">
        <v>0</v>
      </c>
      <c r="L196" s="84" t="b">
        <v>0</v>
      </c>
    </row>
    <row r="197" spans="1:12" ht="15">
      <c r="A197" s="84" t="s">
        <v>5029</v>
      </c>
      <c r="B197" s="84" t="s">
        <v>5109</v>
      </c>
      <c r="C197" s="84">
        <v>4</v>
      </c>
      <c r="D197" s="122">
        <v>0.0012695808763785702</v>
      </c>
      <c r="E197" s="122">
        <v>3.0652808711027544</v>
      </c>
      <c r="F197" s="84" t="s">
        <v>5571</v>
      </c>
      <c r="G197" s="84" t="b">
        <v>0</v>
      </c>
      <c r="H197" s="84" t="b">
        <v>0</v>
      </c>
      <c r="I197" s="84" t="b">
        <v>0</v>
      </c>
      <c r="J197" s="84" t="b">
        <v>0</v>
      </c>
      <c r="K197" s="84" t="b">
        <v>0</v>
      </c>
      <c r="L197" s="84" t="b">
        <v>0</v>
      </c>
    </row>
    <row r="198" spans="1:12" ht="15">
      <c r="A198" s="84" t="s">
        <v>5109</v>
      </c>
      <c r="B198" s="84" t="s">
        <v>4315</v>
      </c>
      <c r="C198" s="84">
        <v>4</v>
      </c>
      <c r="D198" s="122">
        <v>0.0012695808763785702</v>
      </c>
      <c r="E198" s="122">
        <v>2.2201828310884975</v>
      </c>
      <c r="F198" s="84" t="s">
        <v>5571</v>
      </c>
      <c r="G198" s="84" t="b">
        <v>0</v>
      </c>
      <c r="H198" s="84" t="b">
        <v>0</v>
      </c>
      <c r="I198" s="84" t="b">
        <v>0</v>
      </c>
      <c r="J198" s="84" t="b">
        <v>0</v>
      </c>
      <c r="K198" s="84" t="b">
        <v>0</v>
      </c>
      <c r="L198" s="84" t="b">
        <v>0</v>
      </c>
    </row>
    <row r="199" spans="1:12" ht="15">
      <c r="A199" s="84" t="s">
        <v>4315</v>
      </c>
      <c r="B199" s="84" t="s">
        <v>5110</v>
      </c>
      <c r="C199" s="84">
        <v>4</v>
      </c>
      <c r="D199" s="122">
        <v>0.0012695808763785702</v>
      </c>
      <c r="E199" s="122">
        <v>2.2201828310884975</v>
      </c>
      <c r="F199" s="84" t="s">
        <v>5571</v>
      </c>
      <c r="G199" s="84" t="b">
        <v>0</v>
      </c>
      <c r="H199" s="84" t="b">
        <v>0</v>
      </c>
      <c r="I199" s="84" t="b">
        <v>0</v>
      </c>
      <c r="J199" s="84" t="b">
        <v>0</v>
      </c>
      <c r="K199" s="84" t="b">
        <v>1</v>
      </c>
      <c r="L199" s="84" t="b">
        <v>0</v>
      </c>
    </row>
    <row r="200" spans="1:12" ht="15">
      <c r="A200" s="84" t="s">
        <v>5110</v>
      </c>
      <c r="B200" s="84" t="s">
        <v>5030</v>
      </c>
      <c r="C200" s="84">
        <v>4</v>
      </c>
      <c r="D200" s="122">
        <v>0.0012695808763785702</v>
      </c>
      <c r="E200" s="122">
        <v>3.0652808711027544</v>
      </c>
      <c r="F200" s="84" t="s">
        <v>5571</v>
      </c>
      <c r="G200" s="84" t="b">
        <v>0</v>
      </c>
      <c r="H200" s="84" t="b">
        <v>1</v>
      </c>
      <c r="I200" s="84" t="b">
        <v>0</v>
      </c>
      <c r="J200" s="84" t="b">
        <v>0</v>
      </c>
      <c r="K200" s="84" t="b">
        <v>0</v>
      </c>
      <c r="L200" s="84" t="b">
        <v>0</v>
      </c>
    </row>
    <row r="201" spans="1:12" ht="15">
      <c r="A201" s="84" t="s">
        <v>5030</v>
      </c>
      <c r="B201" s="84" t="s">
        <v>5032</v>
      </c>
      <c r="C201" s="84">
        <v>4</v>
      </c>
      <c r="D201" s="122">
        <v>0.0012695808763785702</v>
      </c>
      <c r="E201" s="122">
        <v>2.968370858094698</v>
      </c>
      <c r="F201" s="84" t="s">
        <v>5571</v>
      </c>
      <c r="G201" s="84" t="b">
        <v>0</v>
      </c>
      <c r="H201" s="84" t="b">
        <v>0</v>
      </c>
      <c r="I201" s="84" t="b">
        <v>0</v>
      </c>
      <c r="J201" s="84" t="b">
        <v>0</v>
      </c>
      <c r="K201" s="84" t="b">
        <v>0</v>
      </c>
      <c r="L201" s="84" t="b">
        <v>0</v>
      </c>
    </row>
    <row r="202" spans="1:12" ht="15">
      <c r="A202" s="84" t="s">
        <v>5032</v>
      </c>
      <c r="B202" s="84" t="s">
        <v>5111</v>
      </c>
      <c r="C202" s="84">
        <v>4</v>
      </c>
      <c r="D202" s="122">
        <v>0.0012695808763785702</v>
      </c>
      <c r="E202" s="122">
        <v>3.0652808711027544</v>
      </c>
      <c r="F202" s="84" t="s">
        <v>5571</v>
      </c>
      <c r="G202" s="84" t="b">
        <v>0</v>
      </c>
      <c r="H202" s="84" t="b">
        <v>0</v>
      </c>
      <c r="I202" s="84" t="b">
        <v>0</v>
      </c>
      <c r="J202" s="84" t="b">
        <v>0</v>
      </c>
      <c r="K202" s="84" t="b">
        <v>0</v>
      </c>
      <c r="L202" s="84" t="b">
        <v>0</v>
      </c>
    </row>
    <row r="203" spans="1:12" ht="15">
      <c r="A203" s="84" t="s">
        <v>487</v>
      </c>
      <c r="B203" s="84" t="s">
        <v>4978</v>
      </c>
      <c r="C203" s="84">
        <v>4</v>
      </c>
      <c r="D203" s="122">
        <v>0.0012695808763785702</v>
      </c>
      <c r="E203" s="122">
        <v>2.162190884110811</v>
      </c>
      <c r="F203" s="84" t="s">
        <v>5571</v>
      </c>
      <c r="G203" s="84" t="b">
        <v>0</v>
      </c>
      <c r="H203" s="84" t="b">
        <v>0</v>
      </c>
      <c r="I203" s="84" t="b">
        <v>0</v>
      </c>
      <c r="J203" s="84" t="b">
        <v>0</v>
      </c>
      <c r="K203" s="84" t="b">
        <v>0</v>
      </c>
      <c r="L203" s="84" t="b">
        <v>0</v>
      </c>
    </row>
    <row r="204" spans="1:12" ht="15">
      <c r="A204" s="84" t="s">
        <v>5060</v>
      </c>
      <c r="B204" s="84" t="s">
        <v>4999</v>
      </c>
      <c r="C204" s="84">
        <v>4</v>
      </c>
      <c r="D204" s="122">
        <v>0.0012695808763785702</v>
      </c>
      <c r="E204" s="122">
        <v>2.82224282241646</v>
      </c>
      <c r="F204" s="84" t="s">
        <v>5571</v>
      </c>
      <c r="G204" s="84" t="b">
        <v>0</v>
      </c>
      <c r="H204" s="84" t="b">
        <v>0</v>
      </c>
      <c r="I204" s="84" t="b">
        <v>0</v>
      </c>
      <c r="J204" s="84" t="b">
        <v>0</v>
      </c>
      <c r="K204" s="84" t="b">
        <v>0</v>
      </c>
      <c r="L204" s="84" t="b">
        <v>0</v>
      </c>
    </row>
    <row r="205" spans="1:12" ht="15">
      <c r="A205" s="84" t="s">
        <v>5113</v>
      </c>
      <c r="B205" s="84" t="s">
        <v>5114</v>
      </c>
      <c r="C205" s="84">
        <v>4</v>
      </c>
      <c r="D205" s="122">
        <v>0.0012695808763785702</v>
      </c>
      <c r="E205" s="122">
        <v>3.1621908841108106</v>
      </c>
      <c r="F205" s="84" t="s">
        <v>5571</v>
      </c>
      <c r="G205" s="84" t="b">
        <v>0</v>
      </c>
      <c r="H205" s="84" t="b">
        <v>0</v>
      </c>
      <c r="I205" s="84" t="b">
        <v>0</v>
      </c>
      <c r="J205" s="84" t="b">
        <v>0</v>
      </c>
      <c r="K205" s="84" t="b">
        <v>0</v>
      </c>
      <c r="L205" s="84" t="b">
        <v>0</v>
      </c>
    </row>
    <row r="206" spans="1:12" ht="15">
      <c r="A206" s="84" t="s">
        <v>5114</v>
      </c>
      <c r="B206" s="84" t="s">
        <v>5115</v>
      </c>
      <c r="C206" s="84">
        <v>4</v>
      </c>
      <c r="D206" s="122">
        <v>0.0012695808763785702</v>
      </c>
      <c r="E206" s="122">
        <v>3.1621908841108106</v>
      </c>
      <c r="F206" s="84" t="s">
        <v>5571</v>
      </c>
      <c r="G206" s="84" t="b">
        <v>0</v>
      </c>
      <c r="H206" s="84" t="b">
        <v>0</v>
      </c>
      <c r="I206" s="84" t="b">
        <v>0</v>
      </c>
      <c r="J206" s="84" t="b">
        <v>0</v>
      </c>
      <c r="K206" s="84" t="b">
        <v>1</v>
      </c>
      <c r="L206" s="84" t="b">
        <v>0</v>
      </c>
    </row>
    <row r="207" spans="1:12" ht="15">
      <c r="A207" s="84" t="s">
        <v>5120</v>
      </c>
      <c r="B207" s="84" t="s">
        <v>4978</v>
      </c>
      <c r="C207" s="84">
        <v>4</v>
      </c>
      <c r="D207" s="122">
        <v>0.0012695808763785702</v>
      </c>
      <c r="E207" s="122">
        <v>2.86116088844683</v>
      </c>
      <c r="F207" s="84" t="s">
        <v>5571</v>
      </c>
      <c r="G207" s="84" t="b">
        <v>0</v>
      </c>
      <c r="H207" s="84" t="b">
        <v>0</v>
      </c>
      <c r="I207" s="84" t="b">
        <v>0</v>
      </c>
      <c r="J207" s="84" t="b">
        <v>0</v>
      </c>
      <c r="K207" s="84" t="b">
        <v>0</v>
      </c>
      <c r="L207" s="84" t="b">
        <v>0</v>
      </c>
    </row>
    <row r="208" spans="1:12" ht="15">
      <c r="A208" s="84" t="s">
        <v>4978</v>
      </c>
      <c r="B208" s="84" t="s">
        <v>5063</v>
      </c>
      <c r="C208" s="84">
        <v>4</v>
      </c>
      <c r="D208" s="122">
        <v>0.0012695808763785702</v>
      </c>
      <c r="E208" s="122">
        <v>2.713098352991392</v>
      </c>
      <c r="F208" s="84" t="s">
        <v>5571</v>
      </c>
      <c r="G208" s="84" t="b">
        <v>0</v>
      </c>
      <c r="H208" s="84" t="b">
        <v>0</v>
      </c>
      <c r="I208" s="84" t="b">
        <v>0</v>
      </c>
      <c r="J208" s="84" t="b">
        <v>0</v>
      </c>
      <c r="K208" s="84" t="b">
        <v>0</v>
      </c>
      <c r="L208" s="84" t="b">
        <v>0</v>
      </c>
    </row>
    <row r="209" spans="1:12" ht="15">
      <c r="A209" s="84" t="s">
        <v>5063</v>
      </c>
      <c r="B209" s="84" t="s">
        <v>4946</v>
      </c>
      <c r="C209" s="84">
        <v>4</v>
      </c>
      <c r="D209" s="122">
        <v>0.0012695808763785702</v>
      </c>
      <c r="E209" s="122">
        <v>2.55339751012388</v>
      </c>
      <c r="F209" s="84" t="s">
        <v>5571</v>
      </c>
      <c r="G209" s="84" t="b">
        <v>0</v>
      </c>
      <c r="H209" s="84" t="b">
        <v>0</v>
      </c>
      <c r="I209" s="84" t="b">
        <v>0</v>
      </c>
      <c r="J209" s="84" t="b">
        <v>0</v>
      </c>
      <c r="K209" s="84" t="b">
        <v>0</v>
      </c>
      <c r="L209" s="84" t="b">
        <v>0</v>
      </c>
    </row>
    <row r="210" spans="1:12" ht="15">
      <c r="A210" s="84" t="s">
        <v>4946</v>
      </c>
      <c r="B210" s="84" t="s">
        <v>5061</v>
      </c>
      <c r="C210" s="84">
        <v>4</v>
      </c>
      <c r="D210" s="122">
        <v>0.0012695808763785702</v>
      </c>
      <c r="E210" s="122">
        <v>2.55339751012388</v>
      </c>
      <c r="F210" s="84" t="s">
        <v>5571</v>
      </c>
      <c r="G210" s="84" t="b">
        <v>0</v>
      </c>
      <c r="H210" s="84" t="b">
        <v>0</v>
      </c>
      <c r="I210" s="84" t="b">
        <v>0</v>
      </c>
      <c r="J210" s="84" t="b">
        <v>0</v>
      </c>
      <c r="K210" s="84" t="b">
        <v>0</v>
      </c>
      <c r="L210" s="84" t="b">
        <v>0</v>
      </c>
    </row>
    <row r="211" spans="1:12" ht="15">
      <c r="A211" s="84" t="s">
        <v>5061</v>
      </c>
      <c r="B211" s="84" t="s">
        <v>5121</v>
      </c>
      <c r="C211" s="84">
        <v>4</v>
      </c>
      <c r="D211" s="122">
        <v>0.0012695808763785702</v>
      </c>
      <c r="E211" s="122">
        <v>3.0652808711027544</v>
      </c>
      <c r="F211" s="84" t="s">
        <v>5571</v>
      </c>
      <c r="G211" s="84" t="b">
        <v>0</v>
      </c>
      <c r="H211" s="84" t="b">
        <v>0</v>
      </c>
      <c r="I211" s="84" t="b">
        <v>0</v>
      </c>
      <c r="J211" s="84" t="b">
        <v>0</v>
      </c>
      <c r="K211" s="84" t="b">
        <v>0</v>
      </c>
      <c r="L211" s="84" t="b">
        <v>0</v>
      </c>
    </row>
    <row r="212" spans="1:12" ht="15">
      <c r="A212" s="84" t="s">
        <v>5121</v>
      </c>
      <c r="B212" s="84" t="s">
        <v>5122</v>
      </c>
      <c r="C212" s="84">
        <v>4</v>
      </c>
      <c r="D212" s="122">
        <v>0.0012695808763785702</v>
      </c>
      <c r="E212" s="122">
        <v>3.1621908841108106</v>
      </c>
      <c r="F212" s="84" t="s">
        <v>5571</v>
      </c>
      <c r="G212" s="84" t="b">
        <v>0</v>
      </c>
      <c r="H212" s="84" t="b">
        <v>0</v>
      </c>
      <c r="I212" s="84" t="b">
        <v>0</v>
      </c>
      <c r="J212" s="84" t="b">
        <v>0</v>
      </c>
      <c r="K212" s="84" t="b">
        <v>0</v>
      </c>
      <c r="L212" s="84" t="b">
        <v>0</v>
      </c>
    </row>
    <row r="213" spans="1:12" ht="15">
      <c r="A213" s="84" t="s">
        <v>5122</v>
      </c>
      <c r="B213" s="84" t="s">
        <v>5046</v>
      </c>
      <c r="C213" s="84">
        <v>4</v>
      </c>
      <c r="D213" s="122">
        <v>0.0012695808763785702</v>
      </c>
      <c r="E213" s="122">
        <v>3.0652808711027544</v>
      </c>
      <c r="F213" s="84" t="s">
        <v>5571</v>
      </c>
      <c r="G213" s="84" t="b">
        <v>0</v>
      </c>
      <c r="H213" s="84" t="b">
        <v>0</v>
      </c>
      <c r="I213" s="84" t="b">
        <v>0</v>
      </c>
      <c r="J213" s="84" t="b">
        <v>0</v>
      </c>
      <c r="K213" s="84" t="b">
        <v>0</v>
      </c>
      <c r="L213" s="84" t="b">
        <v>0</v>
      </c>
    </row>
    <row r="214" spans="1:12" ht="15">
      <c r="A214" s="84" t="s">
        <v>5046</v>
      </c>
      <c r="B214" s="84" t="s">
        <v>5123</v>
      </c>
      <c r="C214" s="84">
        <v>4</v>
      </c>
      <c r="D214" s="122">
        <v>0.0012695808763785702</v>
      </c>
      <c r="E214" s="122">
        <v>3.0652808711027544</v>
      </c>
      <c r="F214" s="84" t="s">
        <v>5571</v>
      </c>
      <c r="G214" s="84" t="b">
        <v>0</v>
      </c>
      <c r="H214" s="84" t="b">
        <v>0</v>
      </c>
      <c r="I214" s="84" t="b">
        <v>0</v>
      </c>
      <c r="J214" s="84" t="b">
        <v>0</v>
      </c>
      <c r="K214" s="84" t="b">
        <v>0</v>
      </c>
      <c r="L214" s="84" t="b">
        <v>0</v>
      </c>
    </row>
    <row r="215" spans="1:12" ht="15">
      <c r="A215" s="84" t="s">
        <v>5123</v>
      </c>
      <c r="B215" s="84" t="s">
        <v>5064</v>
      </c>
      <c r="C215" s="84">
        <v>4</v>
      </c>
      <c r="D215" s="122">
        <v>0.0012695808763785702</v>
      </c>
      <c r="E215" s="122">
        <v>3.0652808711027544</v>
      </c>
      <c r="F215" s="84" t="s">
        <v>5571</v>
      </c>
      <c r="G215" s="84" t="b">
        <v>0</v>
      </c>
      <c r="H215" s="84" t="b">
        <v>0</v>
      </c>
      <c r="I215" s="84" t="b">
        <v>0</v>
      </c>
      <c r="J215" s="84" t="b">
        <v>0</v>
      </c>
      <c r="K215" s="84" t="b">
        <v>0</v>
      </c>
      <c r="L215" s="84" t="b">
        <v>0</v>
      </c>
    </row>
    <row r="216" spans="1:12" ht="15">
      <c r="A216" s="84" t="s">
        <v>4956</v>
      </c>
      <c r="B216" s="84" t="s">
        <v>498</v>
      </c>
      <c r="C216" s="84">
        <v>4</v>
      </c>
      <c r="D216" s="122">
        <v>0.0012695808763785702</v>
      </c>
      <c r="E216" s="122">
        <v>1.5540661699663665</v>
      </c>
      <c r="F216" s="84" t="s">
        <v>5571</v>
      </c>
      <c r="G216" s="84" t="b">
        <v>0</v>
      </c>
      <c r="H216" s="84" t="b">
        <v>0</v>
      </c>
      <c r="I216" s="84" t="b">
        <v>0</v>
      </c>
      <c r="J216" s="84" t="b">
        <v>0</v>
      </c>
      <c r="K216" s="84" t="b">
        <v>0</v>
      </c>
      <c r="L216" s="84" t="b">
        <v>0</v>
      </c>
    </row>
    <row r="217" spans="1:12" ht="15">
      <c r="A217" s="84" t="s">
        <v>498</v>
      </c>
      <c r="B217" s="84" t="s">
        <v>5131</v>
      </c>
      <c r="C217" s="84">
        <v>4</v>
      </c>
      <c r="D217" s="122">
        <v>0.0012695808763785702</v>
      </c>
      <c r="E217" s="122">
        <v>2.0238881859445295</v>
      </c>
      <c r="F217" s="84" t="s">
        <v>5571</v>
      </c>
      <c r="G217" s="84" t="b">
        <v>0</v>
      </c>
      <c r="H217" s="84" t="b">
        <v>0</v>
      </c>
      <c r="I217" s="84" t="b">
        <v>0</v>
      </c>
      <c r="J217" s="84" t="b">
        <v>0</v>
      </c>
      <c r="K217" s="84" t="b">
        <v>0</v>
      </c>
      <c r="L217" s="84" t="b">
        <v>0</v>
      </c>
    </row>
    <row r="218" spans="1:12" ht="15">
      <c r="A218" s="84" t="s">
        <v>5131</v>
      </c>
      <c r="B218" s="84" t="s">
        <v>5132</v>
      </c>
      <c r="C218" s="84">
        <v>4</v>
      </c>
      <c r="D218" s="122">
        <v>0.0012695808763785702</v>
      </c>
      <c r="E218" s="122">
        <v>3.1621908841108106</v>
      </c>
      <c r="F218" s="84" t="s">
        <v>5571</v>
      </c>
      <c r="G218" s="84" t="b">
        <v>0</v>
      </c>
      <c r="H218" s="84" t="b">
        <v>0</v>
      </c>
      <c r="I218" s="84" t="b">
        <v>0</v>
      </c>
      <c r="J218" s="84" t="b">
        <v>0</v>
      </c>
      <c r="K218" s="84" t="b">
        <v>0</v>
      </c>
      <c r="L218" s="84" t="b">
        <v>0</v>
      </c>
    </row>
    <row r="219" spans="1:12" ht="15">
      <c r="A219" s="84" t="s">
        <v>5132</v>
      </c>
      <c r="B219" s="84" t="s">
        <v>5133</v>
      </c>
      <c r="C219" s="84">
        <v>4</v>
      </c>
      <c r="D219" s="122">
        <v>0.0012695808763785702</v>
      </c>
      <c r="E219" s="122">
        <v>3.1621908841108106</v>
      </c>
      <c r="F219" s="84" t="s">
        <v>5571</v>
      </c>
      <c r="G219" s="84" t="b">
        <v>0</v>
      </c>
      <c r="H219" s="84" t="b">
        <v>0</v>
      </c>
      <c r="I219" s="84" t="b">
        <v>0</v>
      </c>
      <c r="J219" s="84" t="b">
        <v>0</v>
      </c>
      <c r="K219" s="84" t="b">
        <v>1</v>
      </c>
      <c r="L219" s="84" t="b">
        <v>1</v>
      </c>
    </row>
    <row r="220" spans="1:12" ht="15">
      <c r="A220" s="84" t="s">
        <v>5133</v>
      </c>
      <c r="B220" s="84" t="s">
        <v>4974</v>
      </c>
      <c r="C220" s="84">
        <v>4</v>
      </c>
      <c r="D220" s="122">
        <v>0.0012695808763785702</v>
      </c>
      <c r="E220" s="122">
        <v>2.86116088844683</v>
      </c>
      <c r="F220" s="84" t="s">
        <v>5571</v>
      </c>
      <c r="G220" s="84" t="b">
        <v>0</v>
      </c>
      <c r="H220" s="84" t="b">
        <v>1</v>
      </c>
      <c r="I220" s="84" t="b">
        <v>1</v>
      </c>
      <c r="J220" s="84" t="b">
        <v>0</v>
      </c>
      <c r="K220" s="84" t="b">
        <v>0</v>
      </c>
      <c r="L220" s="84" t="b">
        <v>0</v>
      </c>
    </row>
    <row r="221" spans="1:12" ht="15">
      <c r="A221" s="84" t="s">
        <v>4974</v>
      </c>
      <c r="B221" s="84" t="s">
        <v>5038</v>
      </c>
      <c r="C221" s="84">
        <v>4</v>
      </c>
      <c r="D221" s="122">
        <v>0.0012695808763785702</v>
      </c>
      <c r="E221" s="122">
        <v>2.713098352991392</v>
      </c>
      <c r="F221" s="84" t="s">
        <v>5571</v>
      </c>
      <c r="G221" s="84" t="b">
        <v>0</v>
      </c>
      <c r="H221" s="84" t="b">
        <v>0</v>
      </c>
      <c r="I221" s="84" t="b">
        <v>0</v>
      </c>
      <c r="J221" s="84" t="b">
        <v>0</v>
      </c>
      <c r="K221" s="84" t="b">
        <v>0</v>
      </c>
      <c r="L221" s="84" t="b">
        <v>0</v>
      </c>
    </row>
    <row r="222" spans="1:12" ht="15">
      <c r="A222" s="84" t="s">
        <v>5038</v>
      </c>
      <c r="B222" s="84" t="s">
        <v>4971</v>
      </c>
      <c r="C222" s="84">
        <v>4</v>
      </c>
      <c r="D222" s="122">
        <v>0.0012695808763785702</v>
      </c>
      <c r="E222" s="122">
        <v>2.667340862430717</v>
      </c>
      <c r="F222" s="84" t="s">
        <v>5571</v>
      </c>
      <c r="G222" s="84" t="b">
        <v>0</v>
      </c>
      <c r="H222" s="84" t="b">
        <v>0</v>
      </c>
      <c r="I222" s="84" t="b">
        <v>0</v>
      </c>
      <c r="J222" s="84" t="b">
        <v>0</v>
      </c>
      <c r="K222" s="84" t="b">
        <v>0</v>
      </c>
      <c r="L222" s="84" t="b">
        <v>0</v>
      </c>
    </row>
    <row r="223" spans="1:12" ht="15">
      <c r="A223" s="84" t="s">
        <v>4971</v>
      </c>
      <c r="B223" s="84" t="s">
        <v>5134</v>
      </c>
      <c r="C223" s="84">
        <v>4</v>
      </c>
      <c r="D223" s="122">
        <v>0.0012695808763785702</v>
      </c>
      <c r="E223" s="122">
        <v>2.764250875438773</v>
      </c>
      <c r="F223" s="84" t="s">
        <v>5571</v>
      </c>
      <c r="G223" s="84" t="b">
        <v>0</v>
      </c>
      <c r="H223" s="84" t="b">
        <v>0</v>
      </c>
      <c r="I223" s="84" t="b">
        <v>0</v>
      </c>
      <c r="J223" s="84" t="b">
        <v>0</v>
      </c>
      <c r="K223" s="84" t="b">
        <v>0</v>
      </c>
      <c r="L223" s="84" t="b">
        <v>0</v>
      </c>
    </row>
    <row r="224" spans="1:12" ht="15">
      <c r="A224" s="84" t="s">
        <v>5134</v>
      </c>
      <c r="B224" s="84" t="s">
        <v>5135</v>
      </c>
      <c r="C224" s="84">
        <v>4</v>
      </c>
      <c r="D224" s="122">
        <v>0.0012695808763785702</v>
      </c>
      <c r="E224" s="122">
        <v>3.1621908841108106</v>
      </c>
      <c r="F224" s="84" t="s">
        <v>5571</v>
      </c>
      <c r="G224" s="84" t="b">
        <v>0</v>
      </c>
      <c r="H224" s="84" t="b">
        <v>0</v>
      </c>
      <c r="I224" s="84" t="b">
        <v>0</v>
      </c>
      <c r="J224" s="84" t="b">
        <v>0</v>
      </c>
      <c r="K224" s="84" t="b">
        <v>0</v>
      </c>
      <c r="L224" s="84" t="b">
        <v>0</v>
      </c>
    </row>
    <row r="225" spans="1:12" ht="15">
      <c r="A225" s="84" t="s">
        <v>5135</v>
      </c>
      <c r="B225" s="84" t="s">
        <v>4971</v>
      </c>
      <c r="C225" s="84">
        <v>4</v>
      </c>
      <c r="D225" s="122">
        <v>0.0012695808763785702</v>
      </c>
      <c r="E225" s="122">
        <v>2.764250875438773</v>
      </c>
      <c r="F225" s="84" t="s">
        <v>5571</v>
      </c>
      <c r="G225" s="84" t="b">
        <v>0</v>
      </c>
      <c r="H225" s="84" t="b">
        <v>0</v>
      </c>
      <c r="I225" s="84" t="b">
        <v>0</v>
      </c>
      <c r="J225" s="84" t="b">
        <v>0</v>
      </c>
      <c r="K225" s="84" t="b">
        <v>0</v>
      </c>
      <c r="L225" s="84" t="b">
        <v>0</v>
      </c>
    </row>
    <row r="226" spans="1:12" ht="15">
      <c r="A226" s="84" t="s">
        <v>4971</v>
      </c>
      <c r="B226" s="84" t="s">
        <v>5136</v>
      </c>
      <c r="C226" s="84">
        <v>4</v>
      </c>
      <c r="D226" s="122">
        <v>0.0012695808763785702</v>
      </c>
      <c r="E226" s="122">
        <v>2.764250875438773</v>
      </c>
      <c r="F226" s="84" t="s">
        <v>5571</v>
      </c>
      <c r="G226" s="84" t="b">
        <v>0</v>
      </c>
      <c r="H226" s="84" t="b">
        <v>0</v>
      </c>
      <c r="I226" s="84" t="b">
        <v>0</v>
      </c>
      <c r="J226" s="84" t="b">
        <v>0</v>
      </c>
      <c r="K226" s="84" t="b">
        <v>0</v>
      </c>
      <c r="L226" s="84" t="b">
        <v>0</v>
      </c>
    </row>
    <row r="227" spans="1:12" ht="15">
      <c r="A227" s="84" t="s">
        <v>5136</v>
      </c>
      <c r="B227" s="84" t="s">
        <v>5011</v>
      </c>
      <c r="C227" s="84">
        <v>4</v>
      </c>
      <c r="D227" s="122">
        <v>0.0012695808763785702</v>
      </c>
      <c r="E227" s="122">
        <v>2.9860996250551297</v>
      </c>
      <c r="F227" s="84" t="s">
        <v>5571</v>
      </c>
      <c r="G227" s="84" t="b">
        <v>0</v>
      </c>
      <c r="H227" s="84" t="b">
        <v>0</v>
      </c>
      <c r="I227" s="84" t="b">
        <v>0</v>
      </c>
      <c r="J227" s="84" t="b">
        <v>0</v>
      </c>
      <c r="K227" s="84" t="b">
        <v>0</v>
      </c>
      <c r="L227" s="84" t="b">
        <v>0</v>
      </c>
    </row>
    <row r="228" spans="1:12" ht="15">
      <c r="A228" s="84" t="s">
        <v>5011</v>
      </c>
      <c r="B228" s="84" t="s">
        <v>5137</v>
      </c>
      <c r="C228" s="84">
        <v>4</v>
      </c>
      <c r="D228" s="122">
        <v>0.0012695808763785702</v>
      </c>
      <c r="E228" s="122">
        <v>2.9860996250551297</v>
      </c>
      <c r="F228" s="84" t="s">
        <v>5571</v>
      </c>
      <c r="G228" s="84" t="b">
        <v>0</v>
      </c>
      <c r="H228" s="84" t="b">
        <v>0</v>
      </c>
      <c r="I228" s="84" t="b">
        <v>0</v>
      </c>
      <c r="J228" s="84" t="b">
        <v>0</v>
      </c>
      <c r="K228" s="84" t="b">
        <v>0</v>
      </c>
      <c r="L228" s="84" t="b">
        <v>0</v>
      </c>
    </row>
    <row r="229" spans="1:12" ht="15">
      <c r="A229" s="84" t="s">
        <v>5031</v>
      </c>
      <c r="B229" s="84" t="s">
        <v>5067</v>
      </c>
      <c r="C229" s="84">
        <v>4</v>
      </c>
      <c r="D229" s="122">
        <v>0.0013504997472388682</v>
      </c>
      <c r="E229" s="122">
        <v>2.968370858094698</v>
      </c>
      <c r="F229" s="84" t="s">
        <v>5571</v>
      </c>
      <c r="G229" s="84" t="b">
        <v>0</v>
      </c>
      <c r="H229" s="84" t="b">
        <v>0</v>
      </c>
      <c r="I229" s="84" t="b">
        <v>0</v>
      </c>
      <c r="J229" s="84" t="b">
        <v>0</v>
      </c>
      <c r="K229" s="84" t="b">
        <v>0</v>
      </c>
      <c r="L229" s="84" t="b">
        <v>0</v>
      </c>
    </row>
    <row r="230" spans="1:12" ht="15">
      <c r="A230" s="84" t="s">
        <v>833</v>
      </c>
      <c r="B230" s="84" t="s">
        <v>4202</v>
      </c>
      <c r="C230" s="84">
        <v>4</v>
      </c>
      <c r="D230" s="122">
        <v>0.0012695808763785702</v>
      </c>
      <c r="E230" s="122">
        <v>0.9998879095407629</v>
      </c>
      <c r="F230" s="84" t="s">
        <v>5571</v>
      </c>
      <c r="G230" s="84" t="b">
        <v>0</v>
      </c>
      <c r="H230" s="84" t="b">
        <v>0</v>
      </c>
      <c r="I230" s="84" t="b">
        <v>0</v>
      </c>
      <c r="J230" s="84" t="b">
        <v>0</v>
      </c>
      <c r="K230" s="84" t="b">
        <v>0</v>
      </c>
      <c r="L230" s="84" t="b">
        <v>0</v>
      </c>
    </row>
    <row r="231" spans="1:12" ht="15">
      <c r="A231" s="84" t="s">
        <v>485</v>
      </c>
      <c r="B231" s="84" t="s">
        <v>4944</v>
      </c>
      <c r="C231" s="84">
        <v>3</v>
      </c>
      <c r="D231" s="122">
        <v>0.001012874810429151</v>
      </c>
      <c r="E231" s="122">
        <v>2.141001585040873</v>
      </c>
      <c r="F231" s="84" t="s">
        <v>5571</v>
      </c>
      <c r="G231" s="84" t="b">
        <v>0</v>
      </c>
      <c r="H231" s="84" t="b">
        <v>0</v>
      </c>
      <c r="I231" s="84" t="b">
        <v>0</v>
      </c>
      <c r="J231" s="84" t="b">
        <v>0</v>
      </c>
      <c r="K231" s="84" t="b">
        <v>0</v>
      </c>
      <c r="L231" s="84" t="b">
        <v>0</v>
      </c>
    </row>
    <row r="232" spans="1:12" ht="15">
      <c r="A232" s="84" t="s">
        <v>4959</v>
      </c>
      <c r="B232" s="84" t="s">
        <v>5141</v>
      </c>
      <c r="C232" s="84">
        <v>3</v>
      </c>
      <c r="D232" s="122">
        <v>0.001012874810429151</v>
      </c>
      <c r="E232" s="122">
        <v>2.764250875438773</v>
      </c>
      <c r="F232" s="84" t="s">
        <v>5571</v>
      </c>
      <c r="G232" s="84" t="b">
        <v>0</v>
      </c>
      <c r="H232" s="84" t="b">
        <v>0</v>
      </c>
      <c r="I232" s="84" t="b">
        <v>0</v>
      </c>
      <c r="J232" s="84" t="b">
        <v>0</v>
      </c>
      <c r="K232" s="84" t="b">
        <v>0</v>
      </c>
      <c r="L232" s="84" t="b">
        <v>0</v>
      </c>
    </row>
    <row r="233" spans="1:12" ht="15">
      <c r="A233" s="84" t="s">
        <v>4213</v>
      </c>
      <c r="B233" s="84" t="s">
        <v>833</v>
      </c>
      <c r="C233" s="84">
        <v>3</v>
      </c>
      <c r="D233" s="122">
        <v>0.001012874810429151</v>
      </c>
      <c r="E233" s="122">
        <v>1.3470560674739973</v>
      </c>
      <c r="F233" s="84" t="s">
        <v>5571</v>
      </c>
      <c r="G233" s="84" t="b">
        <v>0</v>
      </c>
      <c r="H233" s="84" t="b">
        <v>0</v>
      </c>
      <c r="I233" s="84" t="b">
        <v>0</v>
      </c>
      <c r="J233" s="84" t="b">
        <v>0</v>
      </c>
      <c r="K233" s="84" t="b">
        <v>0</v>
      </c>
      <c r="L233" s="84" t="b">
        <v>0</v>
      </c>
    </row>
    <row r="234" spans="1:12" ht="15">
      <c r="A234" s="84" t="s">
        <v>833</v>
      </c>
      <c r="B234" s="84" t="s">
        <v>4212</v>
      </c>
      <c r="C234" s="84">
        <v>3</v>
      </c>
      <c r="D234" s="122">
        <v>0.001012874810429151</v>
      </c>
      <c r="E234" s="122">
        <v>1.3520704276521254</v>
      </c>
      <c r="F234" s="84" t="s">
        <v>5571</v>
      </c>
      <c r="G234" s="84" t="b">
        <v>0</v>
      </c>
      <c r="H234" s="84" t="b">
        <v>0</v>
      </c>
      <c r="I234" s="84" t="b">
        <v>0</v>
      </c>
      <c r="J234" s="84" t="b">
        <v>0</v>
      </c>
      <c r="K234" s="84" t="b">
        <v>0</v>
      </c>
      <c r="L234" s="84" t="b">
        <v>0</v>
      </c>
    </row>
    <row r="235" spans="1:12" ht="15">
      <c r="A235" s="84" t="s">
        <v>4994</v>
      </c>
      <c r="B235" s="84" t="s">
        <v>5152</v>
      </c>
      <c r="C235" s="84">
        <v>3</v>
      </c>
      <c r="D235" s="122">
        <v>0.001012874810429151</v>
      </c>
      <c r="E235" s="122">
        <v>2.919152835424516</v>
      </c>
      <c r="F235" s="84" t="s">
        <v>5571</v>
      </c>
      <c r="G235" s="84" t="b">
        <v>0</v>
      </c>
      <c r="H235" s="84" t="b">
        <v>0</v>
      </c>
      <c r="I235" s="84" t="b">
        <v>0</v>
      </c>
      <c r="J235" s="84" t="b">
        <v>0</v>
      </c>
      <c r="K235" s="84" t="b">
        <v>0</v>
      </c>
      <c r="L235" s="84" t="b">
        <v>0</v>
      </c>
    </row>
    <row r="236" spans="1:12" ht="15">
      <c r="A236" s="84" t="s">
        <v>855</v>
      </c>
      <c r="B236" s="84" t="s">
        <v>4320</v>
      </c>
      <c r="C236" s="84">
        <v>3</v>
      </c>
      <c r="D236" s="122">
        <v>0.001012874810429151</v>
      </c>
      <c r="E236" s="122">
        <v>1.931741962732537</v>
      </c>
      <c r="F236" s="84" t="s">
        <v>5571</v>
      </c>
      <c r="G236" s="84" t="b">
        <v>0</v>
      </c>
      <c r="H236" s="84" t="b">
        <v>0</v>
      </c>
      <c r="I236" s="84" t="b">
        <v>0</v>
      </c>
      <c r="J236" s="84" t="b">
        <v>0</v>
      </c>
      <c r="K236" s="84" t="b">
        <v>0</v>
      </c>
      <c r="L236" s="84" t="b">
        <v>0</v>
      </c>
    </row>
    <row r="237" spans="1:12" ht="15">
      <c r="A237" s="84" t="s">
        <v>4316</v>
      </c>
      <c r="B237" s="84" t="s">
        <v>5153</v>
      </c>
      <c r="C237" s="84">
        <v>3</v>
      </c>
      <c r="D237" s="122">
        <v>0.001098411367612934</v>
      </c>
      <c r="E237" s="122">
        <v>2.3492775274679554</v>
      </c>
      <c r="F237" s="84" t="s">
        <v>5571</v>
      </c>
      <c r="G237" s="84" t="b">
        <v>0</v>
      </c>
      <c r="H237" s="84" t="b">
        <v>0</v>
      </c>
      <c r="I237" s="84" t="b">
        <v>0</v>
      </c>
      <c r="J237" s="84" t="b">
        <v>0</v>
      </c>
      <c r="K237" s="84" t="b">
        <v>0</v>
      </c>
      <c r="L237" s="84" t="b">
        <v>0</v>
      </c>
    </row>
    <row r="238" spans="1:12" ht="15">
      <c r="A238" s="84" t="s">
        <v>4951</v>
      </c>
      <c r="B238" s="84" t="s">
        <v>5154</v>
      </c>
      <c r="C238" s="84">
        <v>3</v>
      </c>
      <c r="D238" s="122">
        <v>0.001012874810429151</v>
      </c>
      <c r="E238" s="122">
        <v>2.6850696293911485</v>
      </c>
      <c r="F238" s="84" t="s">
        <v>5571</v>
      </c>
      <c r="G238" s="84" t="b">
        <v>0</v>
      </c>
      <c r="H238" s="84" t="b">
        <v>0</v>
      </c>
      <c r="I238" s="84" t="b">
        <v>0</v>
      </c>
      <c r="J238" s="84" t="b">
        <v>0</v>
      </c>
      <c r="K238" s="84" t="b">
        <v>0</v>
      </c>
      <c r="L238" s="84" t="b">
        <v>0</v>
      </c>
    </row>
    <row r="239" spans="1:12" ht="15">
      <c r="A239" s="84" t="s">
        <v>5154</v>
      </c>
      <c r="B239" s="84" t="s">
        <v>5033</v>
      </c>
      <c r="C239" s="84">
        <v>3</v>
      </c>
      <c r="D239" s="122">
        <v>0.001012874810429151</v>
      </c>
      <c r="E239" s="122">
        <v>3.0652808711027544</v>
      </c>
      <c r="F239" s="84" t="s">
        <v>5571</v>
      </c>
      <c r="G239" s="84" t="b">
        <v>0</v>
      </c>
      <c r="H239" s="84" t="b">
        <v>0</v>
      </c>
      <c r="I239" s="84" t="b">
        <v>0</v>
      </c>
      <c r="J239" s="84" t="b">
        <v>0</v>
      </c>
      <c r="K239" s="84" t="b">
        <v>0</v>
      </c>
      <c r="L239" s="84" t="b">
        <v>0</v>
      </c>
    </row>
    <row r="240" spans="1:12" ht="15">
      <c r="A240" s="84" t="s">
        <v>4954</v>
      </c>
      <c r="B240" s="84" t="s">
        <v>855</v>
      </c>
      <c r="C240" s="84">
        <v>3</v>
      </c>
      <c r="D240" s="122">
        <v>0.001012874810429151</v>
      </c>
      <c r="E240" s="122">
        <v>2.1207981989525857</v>
      </c>
      <c r="F240" s="84" t="s">
        <v>5571</v>
      </c>
      <c r="G240" s="84" t="b">
        <v>0</v>
      </c>
      <c r="H240" s="84" t="b">
        <v>0</v>
      </c>
      <c r="I240" s="84" t="b">
        <v>0</v>
      </c>
      <c r="J240" s="84" t="b">
        <v>0</v>
      </c>
      <c r="K240" s="84" t="b">
        <v>0</v>
      </c>
      <c r="L240" s="84" t="b">
        <v>0</v>
      </c>
    </row>
    <row r="241" spans="1:12" ht="15">
      <c r="A241" s="84" t="s">
        <v>4965</v>
      </c>
      <c r="B241" s="84" t="s">
        <v>5072</v>
      </c>
      <c r="C241" s="84">
        <v>3</v>
      </c>
      <c r="D241" s="122">
        <v>0.001098411367612934</v>
      </c>
      <c r="E241" s="122">
        <v>2.639312138830473</v>
      </c>
      <c r="F241" s="84" t="s">
        <v>5571</v>
      </c>
      <c r="G241" s="84" t="b">
        <v>0</v>
      </c>
      <c r="H241" s="84" t="b">
        <v>0</v>
      </c>
      <c r="I241" s="84" t="b">
        <v>0</v>
      </c>
      <c r="J241" s="84" t="b">
        <v>0</v>
      </c>
      <c r="K241" s="84" t="b">
        <v>0</v>
      </c>
      <c r="L241" s="84" t="b">
        <v>0</v>
      </c>
    </row>
    <row r="242" spans="1:12" ht="15">
      <c r="A242" s="84" t="s">
        <v>5035</v>
      </c>
      <c r="B242" s="84" t="s">
        <v>5076</v>
      </c>
      <c r="C242" s="84">
        <v>3</v>
      </c>
      <c r="D242" s="122">
        <v>0.001012874810429151</v>
      </c>
      <c r="E242" s="122">
        <v>2.9403421344944545</v>
      </c>
      <c r="F242" s="84" t="s">
        <v>5571</v>
      </c>
      <c r="G242" s="84" t="b">
        <v>0</v>
      </c>
      <c r="H242" s="84" t="b">
        <v>0</v>
      </c>
      <c r="I242" s="84" t="b">
        <v>0</v>
      </c>
      <c r="J242" s="84" t="b">
        <v>0</v>
      </c>
      <c r="K242" s="84" t="b">
        <v>0</v>
      </c>
      <c r="L242" s="84" t="b">
        <v>0</v>
      </c>
    </row>
    <row r="243" spans="1:12" ht="15">
      <c r="A243" s="84" t="s">
        <v>4963</v>
      </c>
      <c r="B243" s="84" t="s">
        <v>4319</v>
      </c>
      <c r="C243" s="84">
        <v>3</v>
      </c>
      <c r="D243" s="122">
        <v>0.001012874810429151</v>
      </c>
      <c r="E243" s="122">
        <v>2.127428777851599</v>
      </c>
      <c r="F243" s="84" t="s">
        <v>5571</v>
      </c>
      <c r="G243" s="84" t="b">
        <v>0</v>
      </c>
      <c r="H243" s="84" t="b">
        <v>0</v>
      </c>
      <c r="I243" s="84" t="b">
        <v>0</v>
      </c>
      <c r="J243" s="84" t="b">
        <v>0</v>
      </c>
      <c r="K243" s="84" t="b">
        <v>0</v>
      </c>
      <c r="L243" s="84" t="b">
        <v>0</v>
      </c>
    </row>
    <row r="244" spans="1:12" ht="15">
      <c r="A244" s="84" t="s">
        <v>4316</v>
      </c>
      <c r="B244" s="84" t="s">
        <v>5166</v>
      </c>
      <c r="C244" s="84">
        <v>3</v>
      </c>
      <c r="D244" s="122">
        <v>0.001012874810429151</v>
      </c>
      <c r="E244" s="122">
        <v>2.3492775274679554</v>
      </c>
      <c r="F244" s="84" t="s">
        <v>5571</v>
      </c>
      <c r="G244" s="84" t="b">
        <v>0</v>
      </c>
      <c r="H244" s="84" t="b">
        <v>0</v>
      </c>
      <c r="I244" s="84" t="b">
        <v>0</v>
      </c>
      <c r="J244" s="84" t="b">
        <v>0</v>
      </c>
      <c r="K244" s="84" t="b">
        <v>0</v>
      </c>
      <c r="L244" s="84" t="b">
        <v>0</v>
      </c>
    </row>
    <row r="245" spans="1:12" ht="15">
      <c r="A245" s="84" t="s">
        <v>5169</v>
      </c>
      <c r="B245" s="84" t="s">
        <v>4320</v>
      </c>
      <c r="C245" s="84">
        <v>3</v>
      </c>
      <c r="D245" s="122">
        <v>0.001012874810429151</v>
      </c>
      <c r="E245" s="122">
        <v>2.6850696293911485</v>
      </c>
      <c r="F245" s="84" t="s">
        <v>5571</v>
      </c>
      <c r="G245" s="84" t="b">
        <v>0</v>
      </c>
      <c r="H245" s="84" t="b">
        <v>0</v>
      </c>
      <c r="I245" s="84" t="b">
        <v>0</v>
      </c>
      <c r="J245" s="84" t="b">
        <v>0</v>
      </c>
      <c r="K245" s="84" t="b">
        <v>0</v>
      </c>
      <c r="L245" s="84" t="b">
        <v>0</v>
      </c>
    </row>
    <row r="246" spans="1:12" ht="15">
      <c r="A246" s="84" t="s">
        <v>481</v>
      </c>
      <c r="B246" s="84" t="s">
        <v>855</v>
      </c>
      <c r="C246" s="84">
        <v>3</v>
      </c>
      <c r="D246" s="122">
        <v>0.001012874810429151</v>
      </c>
      <c r="E246" s="122">
        <v>2.1207981989525857</v>
      </c>
      <c r="F246" s="84" t="s">
        <v>5571</v>
      </c>
      <c r="G246" s="84" t="b">
        <v>0</v>
      </c>
      <c r="H246" s="84" t="b">
        <v>0</v>
      </c>
      <c r="I246" s="84" t="b">
        <v>0</v>
      </c>
      <c r="J246" s="84" t="b">
        <v>0</v>
      </c>
      <c r="K246" s="84" t="b">
        <v>0</v>
      </c>
      <c r="L246" s="84" t="b">
        <v>0</v>
      </c>
    </row>
    <row r="247" spans="1:12" ht="15">
      <c r="A247" s="84" t="s">
        <v>5179</v>
      </c>
      <c r="B247" s="84" t="s">
        <v>5180</v>
      </c>
      <c r="C247" s="84">
        <v>3</v>
      </c>
      <c r="D247" s="122">
        <v>0.001012874810429151</v>
      </c>
      <c r="E247" s="122">
        <v>3.287129620719111</v>
      </c>
      <c r="F247" s="84" t="s">
        <v>5571</v>
      </c>
      <c r="G247" s="84" t="b">
        <v>0</v>
      </c>
      <c r="H247" s="84" t="b">
        <v>0</v>
      </c>
      <c r="I247" s="84" t="b">
        <v>0</v>
      </c>
      <c r="J247" s="84" t="b">
        <v>0</v>
      </c>
      <c r="K247" s="84" t="b">
        <v>0</v>
      </c>
      <c r="L247" s="84" t="b">
        <v>0</v>
      </c>
    </row>
    <row r="248" spans="1:12" ht="15">
      <c r="A248" s="84" t="s">
        <v>5180</v>
      </c>
      <c r="B248" s="84" t="s">
        <v>4303</v>
      </c>
      <c r="C248" s="84">
        <v>3</v>
      </c>
      <c r="D248" s="122">
        <v>0.001012874810429151</v>
      </c>
      <c r="E248" s="122">
        <v>2.6503075231319366</v>
      </c>
      <c r="F248" s="84" t="s">
        <v>5571</v>
      </c>
      <c r="G248" s="84" t="b">
        <v>0</v>
      </c>
      <c r="H248" s="84" t="b">
        <v>0</v>
      </c>
      <c r="I248" s="84" t="b">
        <v>0</v>
      </c>
      <c r="J248" s="84" t="b">
        <v>0</v>
      </c>
      <c r="K248" s="84" t="b">
        <v>0</v>
      </c>
      <c r="L248" s="84" t="b">
        <v>0</v>
      </c>
    </row>
    <row r="249" spans="1:12" ht="15">
      <c r="A249" s="84" t="s">
        <v>4303</v>
      </c>
      <c r="B249" s="84" t="s">
        <v>5085</v>
      </c>
      <c r="C249" s="84">
        <v>3</v>
      </c>
      <c r="D249" s="122">
        <v>0.001012874810429151</v>
      </c>
      <c r="E249" s="122">
        <v>2.5253687865236367</v>
      </c>
      <c r="F249" s="84" t="s">
        <v>5571</v>
      </c>
      <c r="G249" s="84" t="b">
        <v>0</v>
      </c>
      <c r="H249" s="84" t="b">
        <v>0</v>
      </c>
      <c r="I249" s="84" t="b">
        <v>0</v>
      </c>
      <c r="J249" s="84" t="b">
        <v>0</v>
      </c>
      <c r="K249" s="84" t="b">
        <v>0</v>
      </c>
      <c r="L249" s="84" t="b">
        <v>0</v>
      </c>
    </row>
    <row r="250" spans="1:12" ht="15">
      <c r="A250" s="84" t="s">
        <v>5085</v>
      </c>
      <c r="B250" s="84" t="s">
        <v>5040</v>
      </c>
      <c r="C250" s="84">
        <v>3</v>
      </c>
      <c r="D250" s="122">
        <v>0.001012874810429151</v>
      </c>
      <c r="E250" s="122">
        <v>2.9403421344944545</v>
      </c>
      <c r="F250" s="84" t="s">
        <v>5571</v>
      </c>
      <c r="G250" s="84" t="b">
        <v>0</v>
      </c>
      <c r="H250" s="84" t="b">
        <v>0</v>
      </c>
      <c r="I250" s="84" t="b">
        <v>0</v>
      </c>
      <c r="J250" s="84" t="b">
        <v>0</v>
      </c>
      <c r="K250" s="84" t="b">
        <v>0</v>
      </c>
      <c r="L250" s="84" t="b">
        <v>0</v>
      </c>
    </row>
    <row r="251" spans="1:12" ht="15">
      <c r="A251" s="84" t="s">
        <v>5040</v>
      </c>
      <c r="B251" s="84" t="s">
        <v>833</v>
      </c>
      <c r="C251" s="84">
        <v>3</v>
      </c>
      <c r="D251" s="122">
        <v>0.001012874810429151</v>
      </c>
      <c r="E251" s="122">
        <v>1.2501460544659408</v>
      </c>
      <c r="F251" s="84" t="s">
        <v>5571</v>
      </c>
      <c r="G251" s="84" t="b">
        <v>0</v>
      </c>
      <c r="H251" s="84" t="b">
        <v>0</v>
      </c>
      <c r="I251" s="84" t="b">
        <v>0</v>
      </c>
      <c r="J251" s="84" t="b">
        <v>0</v>
      </c>
      <c r="K251" s="84" t="b">
        <v>0</v>
      </c>
      <c r="L251" s="84" t="b">
        <v>0</v>
      </c>
    </row>
    <row r="252" spans="1:12" ht="15">
      <c r="A252" s="84" t="s">
        <v>833</v>
      </c>
      <c r="B252" s="84" t="s">
        <v>5181</v>
      </c>
      <c r="C252" s="84">
        <v>3</v>
      </c>
      <c r="D252" s="122">
        <v>0.001012874810429151</v>
      </c>
      <c r="E252" s="122">
        <v>1.5739191772684817</v>
      </c>
      <c r="F252" s="84" t="s">
        <v>5571</v>
      </c>
      <c r="G252" s="84" t="b">
        <v>0</v>
      </c>
      <c r="H252" s="84" t="b">
        <v>0</v>
      </c>
      <c r="I252" s="84" t="b">
        <v>0</v>
      </c>
      <c r="J252" s="84" t="b">
        <v>0</v>
      </c>
      <c r="K252" s="84" t="b">
        <v>0</v>
      </c>
      <c r="L252" s="84" t="b">
        <v>0</v>
      </c>
    </row>
    <row r="253" spans="1:12" ht="15">
      <c r="A253" s="84" t="s">
        <v>5181</v>
      </c>
      <c r="B253" s="84" t="s">
        <v>5182</v>
      </c>
      <c r="C253" s="84">
        <v>3</v>
      </c>
      <c r="D253" s="122">
        <v>0.001012874810429151</v>
      </c>
      <c r="E253" s="122">
        <v>3.287129620719111</v>
      </c>
      <c r="F253" s="84" t="s">
        <v>5571</v>
      </c>
      <c r="G253" s="84" t="b">
        <v>0</v>
      </c>
      <c r="H253" s="84" t="b">
        <v>0</v>
      </c>
      <c r="I253" s="84" t="b">
        <v>0</v>
      </c>
      <c r="J253" s="84" t="b">
        <v>0</v>
      </c>
      <c r="K253" s="84" t="b">
        <v>0</v>
      </c>
      <c r="L253" s="84" t="b">
        <v>0</v>
      </c>
    </row>
    <row r="254" spans="1:12" ht="15">
      <c r="A254" s="84" t="s">
        <v>5182</v>
      </c>
      <c r="B254" s="84" t="s">
        <v>5183</v>
      </c>
      <c r="C254" s="84">
        <v>3</v>
      </c>
      <c r="D254" s="122">
        <v>0.001012874810429151</v>
      </c>
      <c r="E254" s="122">
        <v>3.287129620719111</v>
      </c>
      <c r="F254" s="84" t="s">
        <v>5571</v>
      </c>
      <c r="G254" s="84" t="b">
        <v>0</v>
      </c>
      <c r="H254" s="84" t="b">
        <v>0</v>
      </c>
      <c r="I254" s="84" t="b">
        <v>0</v>
      </c>
      <c r="J254" s="84" t="b">
        <v>0</v>
      </c>
      <c r="K254" s="84" t="b">
        <v>0</v>
      </c>
      <c r="L254" s="84" t="b">
        <v>0</v>
      </c>
    </row>
    <row r="255" spans="1:12" ht="15">
      <c r="A255" s="84" t="s">
        <v>5183</v>
      </c>
      <c r="B255" s="84" t="s">
        <v>5184</v>
      </c>
      <c r="C255" s="84">
        <v>3</v>
      </c>
      <c r="D255" s="122">
        <v>0.001012874810429151</v>
      </c>
      <c r="E255" s="122">
        <v>3.287129620719111</v>
      </c>
      <c r="F255" s="84" t="s">
        <v>5571</v>
      </c>
      <c r="G255" s="84" t="b">
        <v>0</v>
      </c>
      <c r="H255" s="84" t="b">
        <v>0</v>
      </c>
      <c r="I255" s="84" t="b">
        <v>0</v>
      </c>
      <c r="J255" s="84" t="b">
        <v>0</v>
      </c>
      <c r="K255" s="84" t="b">
        <v>0</v>
      </c>
      <c r="L255" s="84" t="b">
        <v>0</v>
      </c>
    </row>
    <row r="256" spans="1:12" ht="15">
      <c r="A256" s="84" t="s">
        <v>5184</v>
      </c>
      <c r="B256" s="84" t="s">
        <v>5185</v>
      </c>
      <c r="C256" s="84">
        <v>3</v>
      </c>
      <c r="D256" s="122">
        <v>0.001012874810429151</v>
      </c>
      <c r="E256" s="122">
        <v>3.287129620719111</v>
      </c>
      <c r="F256" s="84" t="s">
        <v>5571</v>
      </c>
      <c r="G256" s="84" t="b">
        <v>0</v>
      </c>
      <c r="H256" s="84" t="b">
        <v>0</v>
      </c>
      <c r="I256" s="84" t="b">
        <v>0</v>
      </c>
      <c r="J256" s="84" t="b">
        <v>0</v>
      </c>
      <c r="K256" s="84" t="b">
        <v>0</v>
      </c>
      <c r="L256" s="84" t="b">
        <v>0</v>
      </c>
    </row>
    <row r="257" spans="1:12" ht="15">
      <c r="A257" s="84" t="s">
        <v>5185</v>
      </c>
      <c r="B257" s="84" t="s">
        <v>4219</v>
      </c>
      <c r="C257" s="84">
        <v>3</v>
      </c>
      <c r="D257" s="122">
        <v>0.001012874810429151</v>
      </c>
      <c r="E257" s="122">
        <v>2.5881596163830918</v>
      </c>
      <c r="F257" s="84" t="s">
        <v>5571</v>
      </c>
      <c r="G257" s="84" t="b">
        <v>0</v>
      </c>
      <c r="H257" s="84" t="b">
        <v>0</v>
      </c>
      <c r="I257" s="84" t="b">
        <v>0</v>
      </c>
      <c r="J257" s="84" t="b">
        <v>0</v>
      </c>
      <c r="K257" s="84" t="b">
        <v>0</v>
      </c>
      <c r="L257" s="84" t="b">
        <v>0</v>
      </c>
    </row>
    <row r="258" spans="1:12" ht="15">
      <c r="A258" s="84" t="s">
        <v>4219</v>
      </c>
      <c r="B258" s="84" t="s">
        <v>474</v>
      </c>
      <c r="C258" s="84">
        <v>3</v>
      </c>
      <c r="D258" s="122">
        <v>0.001012874810429151</v>
      </c>
      <c r="E258" s="122">
        <v>1.9191528354245164</v>
      </c>
      <c r="F258" s="84" t="s">
        <v>5571</v>
      </c>
      <c r="G258" s="84" t="b">
        <v>0</v>
      </c>
      <c r="H258" s="84" t="b">
        <v>0</v>
      </c>
      <c r="I258" s="84" t="b">
        <v>0</v>
      </c>
      <c r="J258" s="84" t="b">
        <v>0</v>
      </c>
      <c r="K258" s="84" t="b">
        <v>0</v>
      </c>
      <c r="L258" s="84" t="b">
        <v>0</v>
      </c>
    </row>
    <row r="259" spans="1:12" ht="15">
      <c r="A259" s="84" t="s">
        <v>5187</v>
      </c>
      <c r="B259" s="84" t="s">
        <v>4336</v>
      </c>
      <c r="C259" s="84">
        <v>3</v>
      </c>
      <c r="D259" s="122">
        <v>0.001012874810429151</v>
      </c>
      <c r="E259" s="122">
        <v>2.9860996250551297</v>
      </c>
      <c r="F259" s="84" t="s">
        <v>5571</v>
      </c>
      <c r="G259" s="84" t="b">
        <v>0</v>
      </c>
      <c r="H259" s="84" t="b">
        <v>0</v>
      </c>
      <c r="I259" s="84" t="b">
        <v>0</v>
      </c>
      <c r="J259" s="84" t="b">
        <v>0</v>
      </c>
      <c r="K259" s="84" t="b">
        <v>0</v>
      </c>
      <c r="L259" s="84" t="b">
        <v>0</v>
      </c>
    </row>
    <row r="260" spans="1:12" ht="15">
      <c r="A260" s="84" t="s">
        <v>4274</v>
      </c>
      <c r="B260" s="84" t="s">
        <v>5188</v>
      </c>
      <c r="C260" s="84">
        <v>3</v>
      </c>
      <c r="D260" s="122">
        <v>0.001012874810429151</v>
      </c>
      <c r="E260" s="122">
        <v>1.8777601502662913</v>
      </c>
      <c r="F260" s="84" t="s">
        <v>5571</v>
      </c>
      <c r="G260" s="84" t="b">
        <v>0</v>
      </c>
      <c r="H260" s="84" t="b">
        <v>0</v>
      </c>
      <c r="I260" s="84" t="b">
        <v>0</v>
      </c>
      <c r="J260" s="84" t="b">
        <v>0</v>
      </c>
      <c r="K260" s="84" t="b">
        <v>0</v>
      </c>
      <c r="L260" s="84" t="b">
        <v>0</v>
      </c>
    </row>
    <row r="261" spans="1:12" ht="15">
      <c r="A261" s="84" t="s">
        <v>5188</v>
      </c>
      <c r="B261" s="84" t="s">
        <v>5189</v>
      </c>
      <c r="C261" s="84">
        <v>3</v>
      </c>
      <c r="D261" s="122">
        <v>0.001012874810429151</v>
      </c>
      <c r="E261" s="122">
        <v>3.287129620719111</v>
      </c>
      <c r="F261" s="84" t="s">
        <v>5571</v>
      </c>
      <c r="G261" s="84" t="b">
        <v>0</v>
      </c>
      <c r="H261" s="84" t="b">
        <v>0</v>
      </c>
      <c r="I261" s="84" t="b">
        <v>0</v>
      </c>
      <c r="J261" s="84" t="b">
        <v>0</v>
      </c>
      <c r="K261" s="84" t="b">
        <v>0</v>
      </c>
      <c r="L261" s="84" t="b">
        <v>0</v>
      </c>
    </row>
    <row r="262" spans="1:12" ht="15">
      <c r="A262" s="84" t="s">
        <v>5189</v>
      </c>
      <c r="B262" s="84" t="s">
        <v>4956</v>
      </c>
      <c r="C262" s="84">
        <v>3</v>
      </c>
      <c r="D262" s="122">
        <v>0.001012874810429151</v>
      </c>
      <c r="E262" s="122">
        <v>2.8100083659994484</v>
      </c>
      <c r="F262" s="84" t="s">
        <v>5571</v>
      </c>
      <c r="G262" s="84" t="b">
        <v>0</v>
      </c>
      <c r="H262" s="84" t="b">
        <v>0</v>
      </c>
      <c r="I262" s="84" t="b">
        <v>0</v>
      </c>
      <c r="J262" s="84" t="b">
        <v>0</v>
      </c>
      <c r="K262" s="84" t="b">
        <v>0</v>
      </c>
      <c r="L262" s="84" t="b">
        <v>0</v>
      </c>
    </row>
    <row r="263" spans="1:12" ht="15">
      <c r="A263" s="84" t="s">
        <v>4956</v>
      </c>
      <c r="B263" s="84" t="s">
        <v>4976</v>
      </c>
      <c r="C263" s="84">
        <v>3</v>
      </c>
      <c r="D263" s="122">
        <v>0.001012874810429151</v>
      </c>
      <c r="E263" s="122">
        <v>2.245736935560886</v>
      </c>
      <c r="F263" s="84" t="s">
        <v>5571</v>
      </c>
      <c r="G263" s="84" t="b">
        <v>0</v>
      </c>
      <c r="H263" s="84" t="b">
        <v>0</v>
      </c>
      <c r="I263" s="84" t="b">
        <v>0</v>
      </c>
      <c r="J263" s="84" t="b">
        <v>0</v>
      </c>
      <c r="K263" s="84" t="b">
        <v>0</v>
      </c>
      <c r="L263" s="84" t="b">
        <v>0</v>
      </c>
    </row>
    <row r="264" spans="1:12" ht="15">
      <c r="A264" s="84" t="s">
        <v>4976</v>
      </c>
      <c r="B264" s="84" t="s">
        <v>5190</v>
      </c>
      <c r="C264" s="84">
        <v>3</v>
      </c>
      <c r="D264" s="122">
        <v>0.001012874810429151</v>
      </c>
      <c r="E264" s="122">
        <v>2.8100083659994484</v>
      </c>
      <c r="F264" s="84" t="s">
        <v>5571</v>
      </c>
      <c r="G264" s="84" t="b">
        <v>0</v>
      </c>
      <c r="H264" s="84" t="b">
        <v>0</v>
      </c>
      <c r="I264" s="84" t="b">
        <v>0</v>
      </c>
      <c r="J264" s="84" t="b">
        <v>0</v>
      </c>
      <c r="K264" s="84" t="b">
        <v>0</v>
      </c>
      <c r="L264" s="84" t="b">
        <v>0</v>
      </c>
    </row>
    <row r="265" spans="1:12" ht="15">
      <c r="A265" s="84" t="s">
        <v>5190</v>
      </c>
      <c r="B265" s="84" t="s">
        <v>5191</v>
      </c>
      <c r="C265" s="84">
        <v>3</v>
      </c>
      <c r="D265" s="122">
        <v>0.001012874810429151</v>
      </c>
      <c r="E265" s="122">
        <v>3.287129620719111</v>
      </c>
      <c r="F265" s="84" t="s">
        <v>5571</v>
      </c>
      <c r="G265" s="84" t="b">
        <v>0</v>
      </c>
      <c r="H265" s="84" t="b">
        <v>0</v>
      </c>
      <c r="I265" s="84" t="b">
        <v>0</v>
      </c>
      <c r="J265" s="84" t="b">
        <v>0</v>
      </c>
      <c r="K265" s="84" t="b">
        <v>0</v>
      </c>
      <c r="L265" s="84" t="b">
        <v>0</v>
      </c>
    </row>
    <row r="266" spans="1:12" ht="15">
      <c r="A266" s="84" t="s">
        <v>5191</v>
      </c>
      <c r="B266" s="84" t="s">
        <v>5192</v>
      </c>
      <c r="C266" s="84">
        <v>3</v>
      </c>
      <c r="D266" s="122">
        <v>0.001012874810429151</v>
      </c>
      <c r="E266" s="122">
        <v>3.287129620719111</v>
      </c>
      <c r="F266" s="84" t="s">
        <v>5571</v>
      </c>
      <c r="G266" s="84" t="b">
        <v>0</v>
      </c>
      <c r="H266" s="84" t="b">
        <v>0</v>
      </c>
      <c r="I266" s="84" t="b">
        <v>0</v>
      </c>
      <c r="J266" s="84" t="b">
        <v>0</v>
      </c>
      <c r="K266" s="84" t="b">
        <v>0</v>
      </c>
      <c r="L266" s="84" t="b">
        <v>0</v>
      </c>
    </row>
    <row r="267" spans="1:12" ht="15">
      <c r="A267" s="84" t="s">
        <v>5192</v>
      </c>
      <c r="B267" s="84" t="s">
        <v>5193</v>
      </c>
      <c r="C267" s="84">
        <v>3</v>
      </c>
      <c r="D267" s="122">
        <v>0.001012874810429151</v>
      </c>
      <c r="E267" s="122">
        <v>3.287129620719111</v>
      </c>
      <c r="F267" s="84" t="s">
        <v>5571</v>
      </c>
      <c r="G267" s="84" t="b">
        <v>0</v>
      </c>
      <c r="H267" s="84" t="b">
        <v>0</v>
      </c>
      <c r="I267" s="84" t="b">
        <v>0</v>
      </c>
      <c r="J267" s="84" t="b">
        <v>0</v>
      </c>
      <c r="K267" s="84" t="b">
        <v>0</v>
      </c>
      <c r="L267" s="84" t="b">
        <v>0</v>
      </c>
    </row>
    <row r="268" spans="1:12" ht="15">
      <c r="A268" s="84" t="s">
        <v>5193</v>
      </c>
      <c r="B268" s="84" t="s">
        <v>833</v>
      </c>
      <c r="C268" s="84">
        <v>3</v>
      </c>
      <c r="D268" s="122">
        <v>0.001012874810429151</v>
      </c>
      <c r="E268" s="122">
        <v>1.4719948040822972</v>
      </c>
      <c r="F268" s="84" t="s">
        <v>5571</v>
      </c>
      <c r="G268" s="84" t="b">
        <v>0</v>
      </c>
      <c r="H268" s="84" t="b">
        <v>0</v>
      </c>
      <c r="I268" s="84" t="b">
        <v>0</v>
      </c>
      <c r="J268" s="84" t="b">
        <v>0</v>
      </c>
      <c r="K268" s="84" t="b">
        <v>0</v>
      </c>
      <c r="L268" s="84" t="b">
        <v>0</v>
      </c>
    </row>
    <row r="269" spans="1:12" ht="15">
      <c r="A269" s="84" t="s">
        <v>833</v>
      </c>
      <c r="B269" s="84" t="s">
        <v>5194</v>
      </c>
      <c r="C269" s="84">
        <v>3</v>
      </c>
      <c r="D269" s="122">
        <v>0.001012874810429151</v>
      </c>
      <c r="E269" s="122">
        <v>1.5739191772684817</v>
      </c>
      <c r="F269" s="84" t="s">
        <v>5571</v>
      </c>
      <c r="G269" s="84" t="b">
        <v>0</v>
      </c>
      <c r="H269" s="84" t="b">
        <v>0</v>
      </c>
      <c r="I269" s="84" t="b">
        <v>0</v>
      </c>
      <c r="J269" s="84" t="b">
        <v>0</v>
      </c>
      <c r="K269" s="84" t="b">
        <v>0</v>
      </c>
      <c r="L269" s="84" t="b">
        <v>0</v>
      </c>
    </row>
    <row r="270" spans="1:12" ht="15">
      <c r="A270" s="84" t="s">
        <v>449</v>
      </c>
      <c r="B270" s="84" t="s">
        <v>5087</v>
      </c>
      <c r="C270" s="84">
        <v>3</v>
      </c>
      <c r="D270" s="122">
        <v>0.001012874810429151</v>
      </c>
      <c r="E270" s="122">
        <v>2.5881596163830918</v>
      </c>
      <c r="F270" s="84" t="s">
        <v>5571</v>
      </c>
      <c r="G270" s="84" t="b">
        <v>0</v>
      </c>
      <c r="H270" s="84" t="b">
        <v>0</v>
      </c>
      <c r="I270" s="84" t="b">
        <v>0</v>
      </c>
      <c r="J270" s="84" t="b">
        <v>0</v>
      </c>
      <c r="K270" s="84" t="b">
        <v>0</v>
      </c>
      <c r="L270" s="84" t="b">
        <v>0</v>
      </c>
    </row>
    <row r="271" spans="1:12" ht="15">
      <c r="A271" s="84" t="s">
        <v>5098</v>
      </c>
      <c r="B271" s="84" t="s">
        <v>5195</v>
      </c>
      <c r="C271" s="84">
        <v>3</v>
      </c>
      <c r="D271" s="122">
        <v>0.001012874810429151</v>
      </c>
      <c r="E271" s="122">
        <v>3.162190884110811</v>
      </c>
      <c r="F271" s="84" t="s">
        <v>5571</v>
      </c>
      <c r="G271" s="84" t="b">
        <v>0</v>
      </c>
      <c r="H271" s="84" t="b">
        <v>0</v>
      </c>
      <c r="I271" s="84" t="b">
        <v>0</v>
      </c>
      <c r="J271" s="84" t="b">
        <v>0</v>
      </c>
      <c r="K271" s="84" t="b">
        <v>0</v>
      </c>
      <c r="L271" s="84" t="b">
        <v>0</v>
      </c>
    </row>
    <row r="272" spans="1:12" ht="15">
      <c r="A272" s="84" t="s">
        <v>4290</v>
      </c>
      <c r="B272" s="84" t="s">
        <v>5196</v>
      </c>
      <c r="C272" s="84">
        <v>3</v>
      </c>
      <c r="D272" s="122">
        <v>0.001012874810429151</v>
      </c>
      <c r="E272" s="122">
        <v>2.173186268412274</v>
      </c>
      <c r="F272" s="84" t="s">
        <v>5571</v>
      </c>
      <c r="G272" s="84" t="b">
        <v>0</v>
      </c>
      <c r="H272" s="84" t="b">
        <v>0</v>
      </c>
      <c r="I272" s="84" t="b">
        <v>0</v>
      </c>
      <c r="J272" s="84" t="b">
        <v>0</v>
      </c>
      <c r="K272" s="84" t="b">
        <v>0</v>
      </c>
      <c r="L272" s="84" t="b">
        <v>0</v>
      </c>
    </row>
    <row r="273" spans="1:12" ht="15">
      <c r="A273" s="84" t="s">
        <v>5196</v>
      </c>
      <c r="B273" s="84" t="s">
        <v>5197</v>
      </c>
      <c r="C273" s="84">
        <v>3</v>
      </c>
      <c r="D273" s="122">
        <v>0.001012874810429151</v>
      </c>
      <c r="E273" s="122">
        <v>3.287129620719111</v>
      </c>
      <c r="F273" s="84" t="s">
        <v>5571</v>
      </c>
      <c r="G273" s="84" t="b">
        <v>0</v>
      </c>
      <c r="H273" s="84" t="b">
        <v>0</v>
      </c>
      <c r="I273" s="84" t="b">
        <v>0</v>
      </c>
      <c r="J273" s="84" t="b">
        <v>0</v>
      </c>
      <c r="K273" s="84" t="b">
        <v>0</v>
      </c>
      <c r="L273" s="84" t="b">
        <v>0</v>
      </c>
    </row>
    <row r="274" spans="1:12" ht="15">
      <c r="A274" s="84" t="s">
        <v>5197</v>
      </c>
      <c r="B274" s="84" t="s">
        <v>4333</v>
      </c>
      <c r="C274" s="84">
        <v>3</v>
      </c>
      <c r="D274" s="122">
        <v>0.001012874810429151</v>
      </c>
      <c r="E274" s="122">
        <v>2.722858190280548</v>
      </c>
      <c r="F274" s="84" t="s">
        <v>5571</v>
      </c>
      <c r="G274" s="84" t="b">
        <v>0</v>
      </c>
      <c r="H274" s="84" t="b">
        <v>0</v>
      </c>
      <c r="I274" s="84" t="b">
        <v>0</v>
      </c>
      <c r="J274" s="84" t="b">
        <v>0</v>
      </c>
      <c r="K274" s="84" t="b">
        <v>0</v>
      </c>
      <c r="L274" s="84" t="b">
        <v>0</v>
      </c>
    </row>
    <row r="275" spans="1:12" ht="15">
      <c r="A275" s="84" t="s">
        <v>5009</v>
      </c>
      <c r="B275" s="84" t="s">
        <v>4332</v>
      </c>
      <c r="C275" s="84">
        <v>3</v>
      </c>
      <c r="D275" s="122">
        <v>0.001012874810429151</v>
      </c>
      <c r="E275" s="122">
        <v>2.384039633727167</v>
      </c>
      <c r="F275" s="84" t="s">
        <v>5571</v>
      </c>
      <c r="G275" s="84" t="b">
        <v>0</v>
      </c>
      <c r="H275" s="84" t="b">
        <v>1</v>
      </c>
      <c r="I275" s="84" t="b">
        <v>0</v>
      </c>
      <c r="J275" s="84" t="b">
        <v>0</v>
      </c>
      <c r="K275" s="84" t="b">
        <v>0</v>
      </c>
      <c r="L275" s="84" t="b">
        <v>0</v>
      </c>
    </row>
    <row r="276" spans="1:12" ht="15">
      <c r="A276" s="84" t="s">
        <v>4332</v>
      </c>
      <c r="B276" s="84" t="s">
        <v>5198</v>
      </c>
      <c r="C276" s="84">
        <v>3</v>
      </c>
      <c r="D276" s="122">
        <v>0.001012874810429151</v>
      </c>
      <c r="E276" s="122">
        <v>2.6850696293911485</v>
      </c>
      <c r="F276" s="84" t="s">
        <v>5571</v>
      </c>
      <c r="G276" s="84" t="b">
        <v>0</v>
      </c>
      <c r="H276" s="84" t="b">
        <v>0</v>
      </c>
      <c r="I276" s="84" t="b">
        <v>0</v>
      </c>
      <c r="J276" s="84" t="b">
        <v>0</v>
      </c>
      <c r="K276" s="84" t="b">
        <v>0</v>
      </c>
      <c r="L276" s="84" t="b">
        <v>0</v>
      </c>
    </row>
    <row r="277" spans="1:12" ht="15">
      <c r="A277" s="84" t="s">
        <v>5198</v>
      </c>
      <c r="B277" s="84" t="s">
        <v>5199</v>
      </c>
      <c r="C277" s="84">
        <v>3</v>
      </c>
      <c r="D277" s="122">
        <v>0.001012874810429151</v>
      </c>
      <c r="E277" s="122">
        <v>3.287129620719111</v>
      </c>
      <c r="F277" s="84" t="s">
        <v>5571</v>
      </c>
      <c r="G277" s="84" t="b">
        <v>0</v>
      </c>
      <c r="H277" s="84" t="b">
        <v>0</v>
      </c>
      <c r="I277" s="84" t="b">
        <v>0</v>
      </c>
      <c r="J277" s="84" t="b">
        <v>0</v>
      </c>
      <c r="K277" s="84" t="b">
        <v>0</v>
      </c>
      <c r="L277" s="84" t="b">
        <v>0</v>
      </c>
    </row>
    <row r="278" spans="1:12" ht="15">
      <c r="A278" s="84" t="s">
        <v>5199</v>
      </c>
      <c r="B278" s="84" t="s">
        <v>4332</v>
      </c>
      <c r="C278" s="84">
        <v>3</v>
      </c>
      <c r="D278" s="122">
        <v>0.001012874810429151</v>
      </c>
      <c r="E278" s="122">
        <v>2.6850696293911485</v>
      </c>
      <c r="F278" s="84" t="s">
        <v>5571</v>
      </c>
      <c r="G278" s="84" t="b">
        <v>0</v>
      </c>
      <c r="H278" s="84" t="b">
        <v>0</v>
      </c>
      <c r="I278" s="84" t="b">
        <v>0</v>
      </c>
      <c r="J278" s="84" t="b">
        <v>0</v>
      </c>
      <c r="K278" s="84" t="b">
        <v>0</v>
      </c>
      <c r="L278" s="84" t="b">
        <v>0</v>
      </c>
    </row>
    <row r="279" spans="1:12" ht="15">
      <c r="A279" s="84" t="s">
        <v>4332</v>
      </c>
      <c r="B279" s="84" t="s">
        <v>4975</v>
      </c>
      <c r="C279" s="84">
        <v>3</v>
      </c>
      <c r="D279" s="122">
        <v>0.001012874810429151</v>
      </c>
      <c r="E279" s="122">
        <v>2.317092844096554</v>
      </c>
      <c r="F279" s="84" t="s">
        <v>5571</v>
      </c>
      <c r="G279" s="84" t="b">
        <v>0</v>
      </c>
      <c r="H279" s="84" t="b">
        <v>0</v>
      </c>
      <c r="I279" s="84" t="b">
        <v>0</v>
      </c>
      <c r="J279" s="84" t="b">
        <v>1</v>
      </c>
      <c r="K279" s="84" t="b">
        <v>0</v>
      </c>
      <c r="L279" s="84" t="b">
        <v>0</v>
      </c>
    </row>
    <row r="280" spans="1:12" ht="15">
      <c r="A280" s="84" t="s">
        <v>4975</v>
      </c>
      <c r="B280" s="84" t="s">
        <v>5200</v>
      </c>
      <c r="C280" s="84">
        <v>3</v>
      </c>
      <c r="D280" s="122">
        <v>0.001012874810429151</v>
      </c>
      <c r="E280" s="122">
        <v>2.8100083659994484</v>
      </c>
      <c r="F280" s="84" t="s">
        <v>5571</v>
      </c>
      <c r="G280" s="84" t="b">
        <v>1</v>
      </c>
      <c r="H280" s="84" t="b">
        <v>0</v>
      </c>
      <c r="I280" s="84" t="b">
        <v>0</v>
      </c>
      <c r="J280" s="84" t="b">
        <v>0</v>
      </c>
      <c r="K280" s="84" t="b">
        <v>0</v>
      </c>
      <c r="L280" s="84" t="b">
        <v>0</v>
      </c>
    </row>
    <row r="281" spans="1:12" ht="15">
      <c r="A281" s="84" t="s">
        <v>5200</v>
      </c>
      <c r="B281" s="84" t="s">
        <v>5201</v>
      </c>
      <c r="C281" s="84">
        <v>3</v>
      </c>
      <c r="D281" s="122">
        <v>0.001012874810429151</v>
      </c>
      <c r="E281" s="122">
        <v>3.287129620719111</v>
      </c>
      <c r="F281" s="84" t="s">
        <v>5571</v>
      </c>
      <c r="G281" s="84" t="b">
        <v>0</v>
      </c>
      <c r="H281" s="84" t="b">
        <v>0</v>
      </c>
      <c r="I281" s="84" t="b">
        <v>0</v>
      </c>
      <c r="J281" s="84" t="b">
        <v>0</v>
      </c>
      <c r="K281" s="84" t="b">
        <v>0</v>
      </c>
      <c r="L281" s="84" t="b">
        <v>0</v>
      </c>
    </row>
    <row r="282" spans="1:12" ht="15">
      <c r="A282" s="84" t="s">
        <v>5201</v>
      </c>
      <c r="B282" s="84" t="s">
        <v>4997</v>
      </c>
      <c r="C282" s="84">
        <v>3</v>
      </c>
      <c r="D282" s="122">
        <v>0.001012874810429151</v>
      </c>
      <c r="E282" s="122">
        <v>2.919152835424516</v>
      </c>
      <c r="F282" s="84" t="s">
        <v>5571</v>
      </c>
      <c r="G282" s="84" t="b">
        <v>0</v>
      </c>
      <c r="H282" s="84" t="b">
        <v>0</v>
      </c>
      <c r="I282" s="84" t="b">
        <v>0</v>
      </c>
      <c r="J282" s="84" t="b">
        <v>0</v>
      </c>
      <c r="K282" s="84" t="b">
        <v>0</v>
      </c>
      <c r="L282" s="84" t="b">
        <v>0</v>
      </c>
    </row>
    <row r="283" spans="1:12" ht="15">
      <c r="A283" s="84" t="s">
        <v>5099</v>
      </c>
      <c r="B283" s="84" t="s">
        <v>833</v>
      </c>
      <c r="C283" s="84">
        <v>3</v>
      </c>
      <c r="D283" s="122">
        <v>0.001012874810429151</v>
      </c>
      <c r="E283" s="122">
        <v>1.3470560674739973</v>
      </c>
      <c r="F283" s="84" t="s">
        <v>5571</v>
      </c>
      <c r="G283" s="84" t="b">
        <v>0</v>
      </c>
      <c r="H283" s="84" t="b">
        <v>0</v>
      </c>
      <c r="I283" s="84" t="b">
        <v>0</v>
      </c>
      <c r="J283" s="84" t="b">
        <v>0</v>
      </c>
      <c r="K283" s="84" t="b">
        <v>0</v>
      </c>
      <c r="L283" s="84" t="b">
        <v>0</v>
      </c>
    </row>
    <row r="284" spans="1:12" ht="15">
      <c r="A284" s="84" t="s">
        <v>4962</v>
      </c>
      <c r="B284" s="84" t="s">
        <v>5104</v>
      </c>
      <c r="C284" s="84">
        <v>3</v>
      </c>
      <c r="D284" s="122">
        <v>0.001012874810429151</v>
      </c>
      <c r="E284" s="122">
        <v>2.639312138830473</v>
      </c>
      <c r="F284" s="84" t="s">
        <v>5571</v>
      </c>
      <c r="G284" s="84" t="b">
        <v>0</v>
      </c>
      <c r="H284" s="84" t="b">
        <v>0</v>
      </c>
      <c r="I284" s="84" t="b">
        <v>0</v>
      </c>
      <c r="J284" s="84" t="b">
        <v>0</v>
      </c>
      <c r="K284" s="84" t="b">
        <v>0</v>
      </c>
      <c r="L284" s="84" t="b">
        <v>0</v>
      </c>
    </row>
    <row r="285" spans="1:12" ht="15">
      <c r="A285" s="84" t="s">
        <v>5080</v>
      </c>
      <c r="B285" s="84" t="s">
        <v>5209</v>
      </c>
      <c r="C285" s="84">
        <v>3</v>
      </c>
      <c r="D285" s="122">
        <v>0.001012874810429151</v>
      </c>
      <c r="E285" s="122">
        <v>3.162190884110811</v>
      </c>
      <c r="F285" s="84" t="s">
        <v>5571</v>
      </c>
      <c r="G285" s="84" t="b">
        <v>0</v>
      </c>
      <c r="H285" s="84" t="b">
        <v>0</v>
      </c>
      <c r="I285" s="84" t="b">
        <v>0</v>
      </c>
      <c r="J285" s="84" t="b">
        <v>0</v>
      </c>
      <c r="K285" s="84" t="b">
        <v>0</v>
      </c>
      <c r="L285" s="84" t="b">
        <v>0</v>
      </c>
    </row>
    <row r="286" spans="1:12" ht="15">
      <c r="A286" s="84" t="s">
        <v>4310</v>
      </c>
      <c r="B286" s="84" t="s">
        <v>833</v>
      </c>
      <c r="C286" s="84">
        <v>3</v>
      </c>
      <c r="D286" s="122">
        <v>0.001012874810429151</v>
      </c>
      <c r="E286" s="122">
        <v>0.8699348127543348</v>
      </c>
      <c r="F286" s="84" t="s">
        <v>5571</v>
      </c>
      <c r="G286" s="84" t="b">
        <v>0</v>
      </c>
      <c r="H286" s="84" t="b">
        <v>0</v>
      </c>
      <c r="I286" s="84" t="b">
        <v>0</v>
      </c>
      <c r="J286" s="84" t="b">
        <v>0</v>
      </c>
      <c r="K286" s="84" t="b">
        <v>0</v>
      </c>
      <c r="L286" s="84" t="b">
        <v>0</v>
      </c>
    </row>
    <row r="287" spans="1:12" ht="15">
      <c r="A287" s="84" t="s">
        <v>833</v>
      </c>
      <c r="B287" s="84" t="s">
        <v>5112</v>
      </c>
      <c r="C287" s="84">
        <v>3</v>
      </c>
      <c r="D287" s="122">
        <v>0.001012874810429151</v>
      </c>
      <c r="E287" s="122">
        <v>1.4489804406601818</v>
      </c>
      <c r="F287" s="84" t="s">
        <v>5571</v>
      </c>
      <c r="G287" s="84" t="b">
        <v>0</v>
      </c>
      <c r="H287" s="84" t="b">
        <v>0</v>
      </c>
      <c r="I287" s="84" t="b">
        <v>0</v>
      </c>
      <c r="J287" s="84" t="b">
        <v>0</v>
      </c>
      <c r="K287" s="84" t="b">
        <v>0</v>
      </c>
      <c r="L287" s="84" t="b">
        <v>0</v>
      </c>
    </row>
    <row r="288" spans="1:12" ht="15">
      <c r="A288" s="84" t="s">
        <v>5112</v>
      </c>
      <c r="B288" s="84" t="s">
        <v>4311</v>
      </c>
      <c r="C288" s="84">
        <v>3</v>
      </c>
      <c r="D288" s="122">
        <v>0.001012874810429151</v>
      </c>
      <c r="E288" s="122">
        <v>2.7362221518385295</v>
      </c>
      <c r="F288" s="84" t="s">
        <v>5571</v>
      </c>
      <c r="G288" s="84" t="b">
        <v>0</v>
      </c>
      <c r="H288" s="84" t="b">
        <v>0</v>
      </c>
      <c r="I288" s="84" t="b">
        <v>0</v>
      </c>
      <c r="J288" s="84" t="b">
        <v>1</v>
      </c>
      <c r="K288" s="84" t="b">
        <v>0</v>
      </c>
      <c r="L288" s="84" t="b">
        <v>0</v>
      </c>
    </row>
    <row r="289" spans="1:12" ht="15">
      <c r="A289" s="84" t="s">
        <v>4312</v>
      </c>
      <c r="B289" s="84" t="s">
        <v>4313</v>
      </c>
      <c r="C289" s="84">
        <v>3</v>
      </c>
      <c r="D289" s="122">
        <v>0.001012874810429151</v>
      </c>
      <c r="E289" s="122">
        <v>2.338282143166492</v>
      </c>
      <c r="F289" s="84" t="s">
        <v>5571</v>
      </c>
      <c r="G289" s="84" t="b">
        <v>0</v>
      </c>
      <c r="H289" s="84" t="b">
        <v>0</v>
      </c>
      <c r="I289" s="84" t="b">
        <v>0</v>
      </c>
      <c r="J289" s="84" t="b">
        <v>0</v>
      </c>
      <c r="K289" s="84" t="b">
        <v>0</v>
      </c>
      <c r="L289" s="84" t="b">
        <v>0</v>
      </c>
    </row>
    <row r="290" spans="1:12" ht="15">
      <c r="A290" s="84" t="s">
        <v>4313</v>
      </c>
      <c r="B290" s="84" t="s">
        <v>5113</v>
      </c>
      <c r="C290" s="84">
        <v>3</v>
      </c>
      <c r="D290" s="122">
        <v>0.001012874810429151</v>
      </c>
      <c r="E290" s="122">
        <v>2.639312138830473</v>
      </c>
      <c r="F290" s="84" t="s">
        <v>5571</v>
      </c>
      <c r="G290" s="84" t="b">
        <v>0</v>
      </c>
      <c r="H290" s="84" t="b">
        <v>0</v>
      </c>
      <c r="I290" s="84" t="b">
        <v>0</v>
      </c>
      <c r="J290" s="84" t="b">
        <v>0</v>
      </c>
      <c r="K290" s="84" t="b">
        <v>0</v>
      </c>
      <c r="L290" s="84" t="b">
        <v>0</v>
      </c>
    </row>
    <row r="291" spans="1:12" ht="15">
      <c r="A291" s="84" t="s">
        <v>490</v>
      </c>
      <c r="B291" s="84" t="s">
        <v>5116</v>
      </c>
      <c r="C291" s="84">
        <v>3</v>
      </c>
      <c r="D291" s="122">
        <v>0.001012874810429151</v>
      </c>
      <c r="E291" s="122">
        <v>3.162190884110811</v>
      </c>
      <c r="F291" s="84" t="s">
        <v>5571</v>
      </c>
      <c r="G291" s="84" t="b">
        <v>0</v>
      </c>
      <c r="H291" s="84" t="b">
        <v>0</v>
      </c>
      <c r="I291" s="84" t="b">
        <v>0</v>
      </c>
      <c r="J291" s="84" t="b">
        <v>0</v>
      </c>
      <c r="K291" s="84" t="b">
        <v>0</v>
      </c>
      <c r="L291" s="84" t="b">
        <v>0</v>
      </c>
    </row>
    <row r="292" spans="1:12" ht="15">
      <c r="A292" s="84" t="s">
        <v>5116</v>
      </c>
      <c r="B292" s="84" t="s">
        <v>4334</v>
      </c>
      <c r="C292" s="84">
        <v>3</v>
      </c>
      <c r="D292" s="122">
        <v>0.001012874810429151</v>
      </c>
      <c r="E292" s="122">
        <v>2.86116088844683</v>
      </c>
      <c r="F292" s="84" t="s">
        <v>5571</v>
      </c>
      <c r="G292" s="84" t="b">
        <v>0</v>
      </c>
      <c r="H292" s="84" t="b">
        <v>0</v>
      </c>
      <c r="I292" s="84" t="b">
        <v>0</v>
      </c>
      <c r="J292" s="84" t="b">
        <v>0</v>
      </c>
      <c r="K292" s="84" t="b">
        <v>0</v>
      </c>
      <c r="L292" s="84" t="b">
        <v>0</v>
      </c>
    </row>
    <row r="293" spans="1:12" ht="15">
      <c r="A293" s="84" t="s">
        <v>4334</v>
      </c>
      <c r="B293" s="84" t="s">
        <v>5117</v>
      </c>
      <c r="C293" s="84">
        <v>3</v>
      </c>
      <c r="D293" s="122">
        <v>0.001012874810429151</v>
      </c>
      <c r="E293" s="122">
        <v>2.86116088844683</v>
      </c>
      <c r="F293" s="84" t="s">
        <v>5571</v>
      </c>
      <c r="G293" s="84" t="b">
        <v>0</v>
      </c>
      <c r="H293" s="84" t="b">
        <v>0</v>
      </c>
      <c r="I293" s="84" t="b">
        <v>0</v>
      </c>
      <c r="J293" s="84" t="b">
        <v>0</v>
      </c>
      <c r="K293" s="84" t="b">
        <v>0</v>
      </c>
      <c r="L293" s="84" t="b">
        <v>0</v>
      </c>
    </row>
    <row r="294" spans="1:12" ht="15">
      <c r="A294" s="84" t="s">
        <v>5117</v>
      </c>
      <c r="B294" s="84" t="s">
        <v>5214</v>
      </c>
      <c r="C294" s="84">
        <v>3</v>
      </c>
      <c r="D294" s="122">
        <v>0.001012874810429151</v>
      </c>
      <c r="E294" s="122">
        <v>3.162190884110811</v>
      </c>
      <c r="F294" s="84" t="s">
        <v>5571</v>
      </c>
      <c r="G294" s="84" t="b">
        <v>0</v>
      </c>
      <c r="H294" s="84" t="b">
        <v>0</v>
      </c>
      <c r="I294" s="84" t="b">
        <v>0</v>
      </c>
      <c r="J294" s="84" t="b">
        <v>0</v>
      </c>
      <c r="K294" s="84" t="b">
        <v>0</v>
      </c>
      <c r="L294" s="84" t="b">
        <v>0</v>
      </c>
    </row>
    <row r="295" spans="1:12" ht="15">
      <c r="A295" s="84" t="s">
        <v>5214</v>
      </c>
      <c r="B295" s="84" t="s">
        <v>5039</v>
      </c>
      <c r="C295" s="84">
        <v>3</v>
      </c>
      <c r="D295" s="122">
        <v>0.001012874810429151</v>
      </c>
      <c r="E295" s="122">
        <v>3.0652808711027544</v>
      </c>
      <c r="F295" s="84" t="s">
        <v>5571</v>
      </c>
      <c r="G295" s="84" t="b">
        <v>0</v>
      </c>
      <c r="H295" s="84" t="b">
        <v>0</v>
      </c>
      <c r="I295" s="84" t="b">
        <v>0</v>
      </c>
      <c r="J295" s="84" t="b">
        <v>0</v>
      </c>
      <c r="K295" s="84" t="b">
        <v>0</v>
      </c>
      <c r="L295" s="84" t="b">
        <v>0</v>
      </c>
    </row>
    <row r="296" spans="1:12" ht="15">
      <c r="A296" s="84" t="s">
        <v>5039</v>
      </c>
      <c r="B296" s="84" t="s">
        <v>5215</v>
      </c>
      <c r="C296" s="84">
        <v>3</v>
      </c>
      <c r="D296" s="122">
        <v>0.001012874810429151</v>
      </c>
      <c r="E296" s="122">
        <v>3.0652808711027544</v>
      </c>
      <c r="F296" s="84" t="s">
        <v>5571</v>
      </c>
      <c r="G296" s="84" t="b">
        <v>0</v>
      </c>
      <c r="H296" s="84" t="b">
        <v>0</v>
      </c>
      <c r="I296" s="84" t="b">
        <v>0</v>
      </c>
      <c r="J296" s="84" t="b">
        <v>0</v>
      </c>
      <c r="K296" s="84" t="b">
        <v>0</v>
      </c>
      <c r="L296" s="84" t="b">
        <v>0</v>
      </c>
    </row>
    <row r="297" spans="1:12" ht="15">
      <c r="A297" s="84" t="s">
        <v>5215</v>
      </c>
      <c r="B297" s="84" t="s">
        <v>5216</v>
      </c>
      <c r="C297" s="84">
        <v>3</v>
      </c>
      <c r="D297" s="122">
        <v>0.001012874810429151</v>
      </c>
      <c r="E297" s="122">
        <v>3.287129620719111</v>
      </c>
      <c r="F297" s="84" t="s">
        <v>5571</v>
      </c>
      <c r="G297" s="84" t="b">
        <v>0</v>
      </c>
      <c r="H297" s="84" t="b">
        <v>0</v>
      </c>
      <c r="I297" s="84" t="b">
        <v>0</v>
      </c>
      <c r="J297" s="84" t="b">
        <v>0</v>
      </c>
      <c r="K297" s="84" t="b">
        <v>0</v>
      </c>
      <c r="L297" s="84" t="b">
        <v>0</v>
      </c>
    </row>
    <row r="298" spans="1:12" ht="15">
      <c r="A298" s="84" t="s">
        <v>5216</v>
      </c>
      <c r="B298" s="84" t="s">
        <v>4335</v>
      </c>
      <c r="C298" s="84">
        <v>3</v>
      </c>
      <c r="D298" s="122">
        <v>0.001012874810429151</v>
      </c>
      <c r="E298" s="122">
        <v>2.9860996250551297</v>
      </c>
      <c r="F298" s="84" t="s">
        <v>5571</v>
      </c>
      <c r="G298" s="84" t="b">
        <v>0</v>
      </c>
      <c r="H298" s="84" t="b">
        <v>0</v>
      </c>
      <c r="I298" s="84" t="b">
        <v>0</v>
      </c>
      <c r="J298" s="84" t="b">
        <v>0</v>
      </c>
      <c r="K298" s="84" t="b">
        <v>0</v>
      </c>
      <c r="L298" s="84" t="b">
        <v>0</v>
      </c>
    </row>
    <row r="299" spans="1:12" ht="15">
      <c r="A299" s="84" t="s">
        <v>4335</v>
      </c>
      <c r="B299" s="84" t="s">
        <v>5217</v>
      </c>
      <c r="C299" s="84">
        <v>3</v>
      </c>
      <c r="D299" s="122">
        <v>0.001012874810429151</v>
      </c>
      <c r="E299" s="122">
        <v>2.9860996250551297</v>
      </c>
      <c r="F299" s="84" t="s">
        <v>5571</v>
      </c>
      <c r="G299" s="84" t="b">
        <v>0</v>
      </c>
      <c r="H299" s="84" t="b">
        <v>0</v>
      </c>
      <c r="I299" s="84" t="b">
        <v>0</v>
      </c>
      <c r="J299" s="84" t="b">
        <v>0</v>
      </c>
      <c r="K299" s="84" t="b">
        <v>0</v>
      </c>
      <c r="L299" s="84" t="b">
        <v>0</v>
      </c>
    </row>
    <row r="300" spans="1:12" ht="15">
      <c r="A300" s="84" t="s">
        <v>5217</v>
      </c>
      <c r="B300" s="84" t="s">
        <v>4247</v>
      </c>
      <c r="C300" s="84">
        <v>3</v>
      </c>
      <c r="D300" s="122">
        <v>0.001012874810429151</v>
      </c>
      <c r="E300" s="122">
        <v>2.722858190280548</v>
      </c>
      <c r="F300" s="84" t="s">
        <v>5571</v>
      </c>
      <c r="G300" s="84" t="b">
        <v>0</v>
      </c>
      <c r="H300" s="84" t="b">
        <v>0</v>
      </c>
      <c r="I300" s="84" t="b">
        <v>0</v>
      </c>
      <c r="J300" s="84" t="b">
        <v>0</v>
      </c>
      <c r="K300" s="84" t="b">
        <v>0</v>
      </c>
      <c r="L300" s="84" t="b">
        <v>0</v>
      </c>
    </row>
    <row r="301" spans="1:12" ht="15">
      <c r="A301" s="84" t="s">
        <v>4247</v>
      </c>
      <c r="B301" s="84" t="s">
        <v>834</v>
      </c>
      <c r="C301" s="84">
        <v>3</v>
      </c>
      <c r="D301" s="122">
        <v>0.001012874810429151</v>
      </c>
      <c r="E301" s="122">
        <v>2.127428777851599</v>
      </c>
      <c r="F301" s="84" t="s">
        <v>5571</v>
      </c>
      <c r="G301" s="84" t="b">
        <v>0</v>
      </c>
      <c r="H301" s="84" t="b">
        <v>0</v>
      </c>
      <c r="I301" s="84" t="b">
        <v>0</v>
      </c>
      <c r="J301" s="84" t="b">
        <v>0</v>
      </c>
      <c r="K301" s="84" t="b">
        <v>0</v>
      </c>
      <c r="L301" s="84" t="b">
        <v>0</v>
      </c>
    </row>
    <row r="302" spans="1:12" ht="15">
      <c r="A302" s="84" t="s">
        <v>5222</v>
      </c>
      <c r="B302" s="84" t="s">
        <v>5223</v>
      </c>
      <c r="C302" s="84">
        <v>3</v>
      </c>
      <c r="D302" s="122">
        <v>0.001012874810429151</v>
      </c>
      <c r="E302" s="122">
        <v>3.287129620719111</v>
      </c>
      <c r="F302" s="84" t="s">
        <v>5571</v>
      </c>
      <c r="G302" s="84" t="b">
        <v>0</v>
      </c>
      <c r="H302" s="84" t="b">
        <v>0</v>
      </c>
      <c r="I302" s="84" t="b">
        <v>0</v>
      </c>
      <c r="J302" s="84" t="b">
        <v>0</v>
      </c>
      <c r="K302" s="84" t="b">
        <v>0</v>
      </c>
      <c r="L302" s="84" t="b">
        <v>0</v>
      </c>
    </row>
    <row r="303" spans="1:12" ht="15">
      <c r="A303" s="84" t="s">
        <v>5223</v>
      </c>
      <c r="B303" s="84" t="s">
        <v>4976</v>
      </c>
      <c r="C303" s="84">
        <v>3</v>
      </c>
      <c r="D303" s="122">
        <v>0.001012874810429151</v>
      </c>
      <c r="E303" s="122">
        <v>2.8100083659994484</v>
      </c>
      <c r="F303" s="84" t="s">
        <v>5571</v>
      </c>
      <c r="G303" s="84" t="b">
        <v>0</v>
      </c>
      <c r="H303" s="84" t="b">
        <v>0</v>
      </c>
      <c r="I303" s="84" t="b">
        <v>0</v>
      </c>
      <c r="J303" s="84" t="b">
        <v>0</v>
      </c>
      <c r="K303" s="84" t="b">
        <v>0</v>
      </c>
      <c r="L303" s="84" t="b">
        <v>0</v>
      </c>
    </row>
    <row r="304" spans="1:12" ht="15">
      <c r="A304" s="84" t="s">
        <v>4976</v>
      </c>
      <c r="B304" s="84" t="s">
        <v>4997</v>
      </c>
      <c r="C304" s="84">
        <v>3</v>
      </c>
      <c r="D304" s="122">
        <v>0.001012874810429151</v>
      </c>
      <c r="E304" s="122">
        <v>2.442031580704854</v>
      </c>
      <c r="F304" s="84" t="s">
        <v>5571</v>
      </c>
      <c r="G304" s="84" t="b">
        <v>0</v>
      </c>
      <c r="H304" s="84" t="b">
        <v>0</v>
      </c>
      <c r="I304" s="84" t="b">
        <v>0</v>
      </c>
      <c r="J304" s="84" t="b">
        <v>0</v>
      </c>
      <c r="K304" s="84" t="b">
        <v>0</v>
      </c>
      <c r="L304" s="84" t="b">
        <v>0</v>
      </c>
    </row>
    <row r="305" spans="1:12" ht="15">
      <c r="A305" s="84" t="s">
        <v>4997</v>
      </c>
      <c r="B305" s="84" t="s">
        <v>833</v>
      </c>
      <c r="C305" s="84">
        <v>3</v>
      </c>
      <c r="D305" s="122">
        <v>0.001012874810429151</v>
      </c>
      <c r="E305" s="122">
        <v>1.1040180187877027</v>
      </c>
      <c r="F305" s="84" t="s">
        <v>5571</v>
      </c>
      <c r="G305" s="84" t="b">
        <v>0</v>
      </c>
      <c r="H305" s="84" t="b">
        <v>0</v>
      </c>
      <c r="I305" s="84" t="b">
        <v>0</v>
      </c>
      <c r="J305" s="84" t="b">
        <v>0</v>
      </c>
      <c r="K305" s="84" t="b">
        <v>0</v>
      </c>
      <c r="L305" s="84" t="b">
        <v>0</v>
      </c>
    </row>
    <row r="306" spans="1:12" ht="15">
      <c r="A306" s="84" t="s">
        <v>833</v>
      </c>
      <c r="B306" s="84" t="s">
        <v>4277</v>
      </c>
      <c r="C306" s="84">
        <v>3</v>
      </c>
      <c r="D306" s="122">
        <v>0.001012874810429151</v>
      </c>
      <c r="E306" s="122">
        <v>0.11152117936952567</v>
      </c>
      <c r="F306" s="84" t="s">
        <v>5571</v>
      </c>
      <c r="G306" s="84" t="b">
        <v>0</v>
      </c>
      <c r="H306" s="84" t="b">
        <v>0</v>
      </c>
      <c r="I306" s="84" t="b">
        <v>0</v>
      </c>
      <c r="J306" s="84" t="b">
        <v>0</v>
      </c>
      <c r="K306" s="84" t="b">
        <v>0</v>
      </c>
      <c r="L306" s="84" t="b">
        <v>0</v>
      </c>
    </row>
    <row r="307" spans="1:12" ht="15">
      <c r="A307" s="84" t="s">
        <v>4277</v>
      </c>
      <c r="B307" s="84" t="s">
        <v>5224</v>
      </c>
      <c r="C307" s="84">
        <v>3</v>
      </c>
      <c r="D307" s="122">
        <v>0.001012874810429151</v>
      </c>
      <c r="E307" s="122">
        <v>1.8721562727482928</v>
      </c>
      <c r="F307" s="84" t="s">
        <v>5571</v>
      </c>
      <c r="G307" s="84" t="b">
        <v>0</v>
      </c>
      <c r="H307" s="84" t="b">
        <v>0</v>
      </c>
      <c r="I307" s="84" t="b">
        <v>0</v>
      </c>
      <c r="J307" s="84" t="b">
        <v>0</v>
      </c>
      <c r="K307" s="84" t="b">
        <v>0</v>
      </c>
      <c r="L307" s="84" t="b">
        <v>0</v>
      </c>
    </row>
    <row r="308" spans="1:12" ht="15">
      <c r="A308" s="84" t="s">
        <v>5224</v>
      </c>
      <c r="B308" s="84" t="s">
        <v>5101</v>
      </c>
      <c r="C308" s="84">
        <v>3</v>
      </c>
      <c r="D308" s="122">
        <v>0.001012874810429151</v>
      </c>
      <c r="E308" s="122">
        <v>3.162190884110811</v>
      </c>
      <c r="F308" s="84" t="s">
        <v>5571</v>
      </c>
      <c r="G308" s="84" t="b">
        <v>0</v>
      </c>
      <c r="H308" s="84" t="b">
        <v>0</v>
      </c>
      <c r="I308" s="84" t="b">
        <v>0</v>
      </c>
      <c r="J308" s="84" t="b">
        <v>0</v>
      </c>
      <c r="K308" s="84" t="b">
        <v>0</v>
      </c>
      <c r="L308" s="84" t="b">
        <v>0</v>
      </c>
    </row>
    <row r="309" spans="1:12" ht="15">
      <c r="A309" s="84" t="s">
        <v>5101</v>
      </c>
      <c r="B309" s="84" t="s">
        <v>4946</v>
      </c>
      <c r="C309" s="84">
        <v>3</v>
      </c>
      <c r="D309" s="122">
        <v>0.001012874810429151</v>
      </c>
      <c r="E309" s="122">
        <v>2.6503075231319366</v>
      </c>
      <c r="F309" s="84" t="s">
        <v>5571</v>
      </c>
      <c r="G309" s="84" t="b">
        <v>0</v>
      </c>
      <c r="H309" s="84" t="b">
        <v>0</v>
      </c>
      <c r="I309" s="84" t="b">
        <v>0</v>
      </c>
      <c r="J309" s="84" t="b">
        <v>0</v>
      </c>
      <c r="K309" s="84" t="b">
        <v>0</v>
      </c>
      <c r="L309" s="84" t="b">
        <v>0</v>
      </c>
    </row>
    <row r="310" spans="1:12" ht="15">
      <c r="A310" s="84" t="s">
        <v>4946</v>
      </c>
      <c r="B310" s="84" t="s">
        <v>5062</v>
      </c>
      <c r="C310" s="84">
        <v>3</v>
      </c>
      <c r="D310" s="122">
        <v>0.001012874810429151</v>
      </c>
      <c r="E310" s="122">
        <v>2.42845877351558</v>
      </c>
      <c r="F310" s="84" t="s">
        <v>5571</v>
      </c>
      <c r="G310" s="84" t="b">
        <v>0</v>
      </c>
      <c r="H310" s="84" t="b">
        <v>0</v>
      </c>
      <c r="I310" s="84" t="b">
        <v>0</v>
      </c>
      <c r="J310" s="84" t="b">
        <v>0</v>
      </c>
      <c r="K310" s="84" t="b">
        <v>0</v>
      </c>
      <c r="L310" s="84" t="b">
        <v>0</v>
      </c>
    </row>
    <row r="311" spans="1:12" ht="15">
      <c r="A311" s="84" t="s">
        <v>5062</v>
      </c>
      <c r="B311" s="84" t="s">
        <v>5225</v>
      </c>
      <c r="C311" s="84">
        <v>3</v>
      </c>
      <c r="D311" s="122">
        <v>0.001012874810429151</v>
      </c>
      <c r="E311" s="122">
        <v>3.0652808711027544</v>
      </c>
      <c r="F311" s="84" t="s">
        <v>5571</v>
      </c>
      <c r="G311" s="84" t="b">
        <v>0</v>
      </c>
      <c r="H311" s="84" t="b">
        <v>0</v>
      </c>
      <c r="I311" s="84" t="b">
        <v>0</v>
      </c>
      <c r="J311" s="84" t="b">
        <v>0</v>
      </c>
      <c r="K311" s="84" t="b">
        <v>0</v>
      </c>
      <c r="L311" s="84" t="b">
        <v>0</v>
      </c>
    </row>
    <row r="312" spans="1:12" ht="15">
      <c r="A312" s="84" t="s">
        <v>4969</v>
      </c>
      <c r="B312" s="84" t="s">
        <v>5226</v>
      </c>
      <c r="C312" s="84">
        <v>3</v>
      </c>
      <c r="D312" s="122">
        <v>0.001012874810429151</v>
      </c>
      <c r="E312" s="122">
        <v>3.287129620719111</v>
      </c>
      <c r="F312" s="84" t="s">
        <v>5571</v>
      </c>
      <c r="G312" s="84" t="b">
        <v>0</v>
      </c>
      <c r="H312" s="84" t="b">
        <v>0</v>
      </c>
      <c r="I312" s="84" t="b">
        <v>0</v>
      </c>
      <c r="J312" s="84" t="b">
        <v>0</v>
      </c>
      <c r="K312" s="84" t="b">
        <v>0</v>
      </c>
      <c r="L312" s="84" t="b">
        <v>0</v>
      </c>
    </row>
    <row r="313" spans="1:12" ht="15">
      <c r="A313" s="84" t="s">
        <v>5226</v>
      </c>
      <c r="B313" s="84" t="s">
        <v>4287</v>
      </c>
      <c r="C313" s="84">
        <v>3</v>
      </c>
      <c r="D313" s="122">
        <v>0.001012874810429151</v>
      </c>
      <c r="E313" s="122">
        <v>1.895019155707797</v>
      </c>
      <c r="F313" s="84" t="s">
        <v>5571</v>
      </c>
      <c r="G313" s="84" t="b">
        <v>0</v>
      </c>
      <c r="H313" s="84" t="b">
        <v>0</v>
      </c>
      <c r="I313" s="84" t="b">
        <v>0</v>
      </c>
      <c r="J313" s="84" t="b">
        <v>0</v>
      </c>
      <c r="K313" s="84" t="b">
        <v>0</v>
      </c>
      <c r="L313" s="84" t="b">
        <v>0</v>
      </c>
    </row>
    <row r="314" spans="1:12" ht="15">
      <c r="A314" s="84" t="s">
        <v>4287</v>
      </c>
      <c r="B314" s="84" t="s">
        <v>4287</v>
      </c>
      <c r="C314" s="84">
        <v>3</v>
      </c>
      <c r="D314" s="122">
        <v>0.001012874810429151</v>
      </c>
      <c r="E314" s="122">
        <v>0.4913268181466681</v>
      </c>
      <c r="F314" s="84" t="s">
        <v>5571</v>
      </c>
      <c r="G314" s="84" t="b">
        <v>0</v>
      </c>
      <c r="H314" s="84" t="b">
        <v>0</v>
      </c>
      <c r="I314" s="84" t="b">
        <v>0</v>
      </c>
      <c r="J314" s="84" t="b">
        <v>0</v>
      </c>
      <c r="K314" s="84" t="b">
        <v>0</v>
      </c>
      <c r="L314" s="84" t="b">
        <v>0</v>
      </c>
    </row>
    <row r="315" spans="1:12" ht="15">
      <c r="A315" s="84" t="s">
        <v>4287</v>
      </c>
      <c r="B315" s="84" t="s">
        <v>5227</v>
      </c>
      <c r="C315" s="84">
        <v>3</v>
      </c>
      <c r="D315" s="122">
        <v>0.001012874810429151</v>
      </c>
      <c r="E315" s="122">
        <v>1.8834372831579818</v>
      </c>
      <c r="F315" s="84" t="s">
        <v>5571</v>
      </c>
      <c r="G315" s="84" t="b">
        <v>0</v>
      </c>
      <c r="H315" s="84" t="b">
        <v>0</v>
      </c>
      <c r="I315" s="84" t="b">
        <v>0</v>
      </c>
      <c r="J315" s="84" t="b">
        <v>1</v>
      </c>
      <c r="K315" s="84" t="b">
        <v>0</v>
      </c>
      <c r="L315" s="84" t="b">
        <v>0</v>
      </c>
    </row>
    <row r="316" spans="1:12" ht="15">
      <c r="A316" s="84" t="s">
        <v>5227</v>
      </c>
      <c r="B316" s="84" t="s">
        <v>5228</v>
      </c>
      <c r="C316" s="84">
        <v>3</v>
      </c>
      <c r="D316" s="122">
        <v>0.001012874810429151</v>
      </c>
      <c r="E316" s="122">
        <v>3.287129620719111</v>
      </c>
      <c r="F316" s="84" t="s">
        <v>5571</v>
      </c>
      <c r="G316" s="84" t="b">
        <v>1</v>
      </c>
      <c r="H316" s="84" t="b">
        <v>0</v>
      </c>
      <c r="I316" s="84" t="b">
        <v>0</v>
      </c>
      <c r="J316" s="84" t="b">
        <v>0</v>
      </c>
      <c r="K316" s="84" t="b">
        <v>0</v>
      </c>
      <c r="L316" s="84" t="b">
        <v>0</v>
      </c>
    </row>
    <row r="317" spans="1:12" ht="15">
      <c r="A317" s="84" t="s">
        <v>5228</v>
      </c>
      <c r="B317" s="84" t="s">
        <v>4287</v>
      </c>
      <c r="C317" s="84">
        <v>3</v>
      </c>
      <c r="D317" s="122">
        <v>0.001012874810429151</v>
      </c>
      <c r="E317" s="122">
        <v>1.895019155707797</v>
      </c>
      <c r="F317" s="84" t="s">
        <v>5571</v>
      </c>
      <c r="G317" s="84" t="b">
        <v>0</v>
      </c>
      <c r="H317" s="84" t="b">
        <v>0</v>
      </c>
      <c r="I317" s="84" t="b">
        <v>0</v>
      </c>
      <c r="J317" s="84" t="b">
        <v>0</v>
      </c>
      <c r="K317" s="84" t="b">
        <v>0</v>
      </c>
      <c r="L317" s="84" t="b">
        <v>0</v>
      </c>
    </row>
    <row r="318" spans="1:12" ht="15">
      <c r="A318" s="84" t="s">
        <v>403</v>
      </c>
      <c r="B318" s="84" t="s">
        <v>5120</v>
      </c>
      <c r="C318" s="84">
        <v>3</v>
      </c>
      <c r="D318" s="122">
        <v>0.001012874810429151</v>
      </c>
      <c r="E318" s="122">
        <v>2.919152835424516</v>
      </c>
      <c r="F318" s="84" t="s">
        <v>5571</v>
      </c>
      <c r="G318" s="84" t="b">
        <v>0</v>
      </c>
      <c r="H318" s="84" t="b">
        <v>0</v>
      </c>
      <c r="I318" s="84" t="b">
        <v>0</v>
      </c>
      <c r="J318" s="84" t="b">
        <v>0</v>
      </c>
      <c r="K318" s="84" t="b">
        <v>0</v>
      </c>
      <c r="L318" s="84" t="b">
        <v>0</v>
      </c>
    </row>
    <row r="319" spans="1:12" ht="15">
      <c r="A319" s="84" t="s">
        <v>5231</v>
      </c>
      <c r="B319" s="84" t="s">
        <v>5232</v>
      </c>
      <c r="C319" s="84">
        <v>3</v>
      </c>
      <c r="D319" s="122">
        <v>0.001012874810429151</v>
      </c>
      <c r="E319" s="122">
        <v>3.287129620719111</v>
      </c>
      <c r="F319" s="84" t="s">
        <v>5571</v>
      </c>
      <c r="G319" s="84" t="b">
        <v>0</v>
      </c>
      <c r="H319" s="84" t="b">
        <v>0</v>
      </c>
      <c r="I319" s="84" t="b">
        <v>0</v>
      </c>
      <c r="J319" s="84" t="b">
        <v>0</v>
      </c>
      <c r="K319" s="84" t="b">
        <v>0</v>
      </c>
      <c r="L319" s="84" t="b">
        <v>0</v>
      </c>
    </row>
    <row r="320" spans="1:12" ht="15">
      <c r="A320" s="84" t="s">
        <v>5232</v>
      </c>
      <c r="B320" s="84" t="s">
        <v>4992</v>
      </c>
      <c r="C320" s="84">
        <v>3</v>
      </c>
      <c r="D320" s="122">
        <v>0.001012874810429151</v>
      </c>
      <c r="E320" s="122">
        <v>2.919152835424516</v>
      </c>
      <c r="F320" s="84" t="s">
        <v>5571</v>
      </c>
      <c r="G320" s="84" t="b">
        <v>0</v>
      </c>
      <c r="H320" s="84" t="b">
        <v>0</v>
      </c>
      <c r="I320" s="84" t="b">
        <v>0</v>
      </c>
      <c r="J320" s="84" t="b">
        <v>0</v>
      </c>
      <c r="K320" s="84" t="b">
        <v>0</v>
      </c>
      <c r="L320" s="84" t="b">
        <v>0</v>
      </c>
    </row>
    <row r="321" spans="1:12" ht="15">
      <c r="A321" s="84" t="s">
        <v>4992</v>
      </c>
      <c r="B321" s="84" t="s">
        <v>833</v>
      </c>
      <c r="C321" s="84">
        <v>3</v>
      </c>
      <c r="D321" s="122">
        <v>0.001012874810429151</v>
      </c>
      <c r="E321" s="122">
        <v>1.1040180187877027</v>
      </c>
      <c r="F321" s="84" t="s">
        <v>5571</v>
      </c>
      <c r="G321" s="84" t="b">
        <v>0</v>
      </c>
      <c r="H321" s="84" t="b">
        <v>0</v>
      </c>
      <c r="I321" s="84" t="b">
        <v>0</v>
      </c>
      <c r="J321" s="84" t="b">
        <v>0</v>
      </c>
      <c r="K321" s="84" t="b">
        <v>0</v>
      </c>
      <c r="L321" s="84" t="b">
        <v>0</v>
      </c>
    </row>
    <row r="322" spans="1:12" ht="15">
      <c r="A322" s="84" t="s">
        <v>4991</v>
      </c>
      <c r="B322" s="84" t="s">
        <v>4287</v>
      </c>
      <c r="C322" s="84">
        <v>3</v>
      </c>
      <c r="D322" s="122">
        <v>0.001012874810429151</v>
      </c>
      <c r="E322" s="122">
        <v>1.5270423704132026</v>
      </c>
      <c r="F322" s="84" t="s">
        <v>5571</v>
      </c>
      <c r="G322" s="84" t="b">
        <v>0</v>
      </c>
      <c r="H322" s="84" t="b">
        <v>0</v>
      </c>
      <c r="I322" s="84" t="b">
        <v>0</v>
      </c>
      <c r="J322" s="84" t="b">
        <v>0</v>
      </c>
      <c r="K322" s="84" t="b">
        <v>0</v>
      </c>
      <c r="L322" s="84" t="b">
        <v>0</v>
      </c>
    </row>
    <row r="323" spans="1:12" ht="15">
      <c r="A323" s="84" t="s">
        <v>4287</v>
      </c>
      <c r="B323" s="84" t="s">
        <v>5233</v>
      </c>
      <c r="C323" s="84">
        <v>3</v>
      </c>
      <c r="D323" s="122">
        <v>0.001012874810429151</v>
      </c>
      <c r="E323" s="122">
        <v>1.8834372831579818</v>
      </c>
      <c r="F323" s="84" t="s">
        <v>5571</v>
      </c>
      <c r="G323" s="84" t="b">
        <v>0</v>
      </c>
      <c r="H323" s="84" t="b">
        <v>0</v>
      </c>
      <c r="I323" s="84" t="b">
        <v>0</v>
      </c>
      <c r="J323" s="84" t="b">
        <v>0</v>
      </c>
      <c r="K323" s="84" t="b">
        <v>0</v>
      </c>
      <c r="L323" s="84" t="b">
        <v>0</v>
      </c>
    </row>
    <row r="324" spans="1:12" ht="15">
      <c r="A324" s="84" t="s">
        <v>5233</v>
      </c>
      <c r="B324" s="84" t="s">
        <v>4944</v>
      </c>
      <c r="C324" s="84">
        <v>3</v>
      </c>
      <c r="D324" s="122">
        <v>0.001012874810429151</v>
      </c>
      <c r="E324" s="122">
        <v>2.618122839760535</v>
      </c>
      <c r="F324" s="84" t="s">
        <v>5571</v>
      </c>
      <c r="G324" s="84" t="b">
        <v>0</v>
      </c>
      <c r="H324" s="84" t="b">
        <v>0</v>
      </c>
      <c r="I324" s="84" t="b">
        <v>0</v>
      </c>
      <c r="J324" s="84" t="b">
        <v>0</v>
      </c>
      <c r="K324" s="84" t="b">
        <v>0</v>
      </c>
      <c r="L324" s="84" t="b">
        <v>0</v>
      </c>
    </row>
    <row r="325" spans="1:12" ht="15">
      <c r="A325" s="84" t="s">
        <v>5244</v>
      </c>
      <c r="B325" s="84" t="s">
        <v>5245</v>
      </c>
      <c r="C325" s="84">
        <v>3</v>
      </c>
      <c r="D325" s="122">
        <v>0.001012874810429151</v>
      </c>
      <c r="E325" s="122">
        <v>3.287129620719111</v>
      </c>
      <c r="F325" s="84" t="s">
        <v>5571</v>
      </c>
      <c r="G325" s="84" t="b">
        <v>0</v>
      </c>
      <c r="H325" s="84" t="b">
        <v>0</v>
      </c>
      <c r="I325" s="84" t="b">
        <v>0</v>
      </c>
      <c r="J325" s="84" t="b">
        <v>0</v>
      </c>
      <c r="K325" s="84" t="b">
        <v>0</v>
      </c>
      <c r="L325" s="84" t="b">
        <v>0</v>
      </c>
    </row>
    <row r="326" spans="1:12" ht="15">
      <c r="A326" s="84" t="s">
        <v>5245</v>
      </c>
      <c r="B326" s="84" t="s">
        <v>5246</v>
      </c>
      <c r="C326" s="84">
        <v>3</v>
      </c>
      <c r="D326" s="122">
        <v>0.001012874810429151</v>
      </c>
      <c r="E326" s="122">
        <v>3.287129620719111</v>
      </c>
      <c r="F326" s="84" t="s">
        <v>5571</v>
      </c>
      <c r="G326" s="84" t="b">
        <v>0</v>
      </c>
      <c r="H326" s="84" t="b">
        <v>0</v>
      </c>
      <c r="I326" s="84" t="b">
        <v>0</v>
      </c>
      <c r="J326" s="84" t="b">
        <v>1</v>
      </c>
      <c r="K326" s="84" t="b">
        <v>0</v>
      </c>
      <c r="L326" s="84" t="b">
        <v>0</v>
      </c>
    </row>
    <row r="327" spans="1:12" ht="15">
      <c r="A327" s="84" t="s">
        <v>5246</v>
      </c>
      <c r="B327" s="84" t="s">
        <v>5247</v>
      </c>
      <c r="C327" s="84">
        <v>3</v>
      </c>
      <c r="D327" s="122">
        <v>0.001012874810429151</v>
      </c>
      <c r="E327" s="122">
        <v>3.287129620719111</v>
      </c>
      <c r="F327" s="84" t="s">
        <v>5571</v>
      </c>
      <c r="G327" s="84" t="b">
        <v>1</v>
      </c>
      <c r="H327" s="84" t="b">
        <v>0</v>
      </c>
      <c r="I327" s="84" t="b">
        <v>0</v>
      </c>
      <c r="J327" s="84" t="b">
        <v>0</v>
      </c>
      <c r="K327" s="84" t="b">
        <v>0</v>
      </c>
      <c r="L327" s="84" t="b">
        <v>0</v>
      </c>
    </row>
    <row r="328" spans="1:12" ht="15">
      <c r="A328" s="84" t="s">
        <v>5247</v>
      </c>
      <c r="B328" s="84" t="s">
        <v>833</v>
      </c>
      <c r="C328" s="84">
        <v>3</v>
      </c>
      <c r="D328" s="122">
        <v>0.001012874810429151</v>
      </c>
      <c r="E328" s="122">
        <v>1.4719948040822972</v>
      </c>
      <c r="F328" s="84" t="s">
        <v>5571</v>
      </c>
      <c r="G328" s="84" t="b">
        <v>0</v>
      </c>
      <c r="H328" s="84" t="b">
        <v>0</v>
      </c>
      <c r="I328" s="84" t="b">
        <v>0</v>
      </c>
      <c r="J328" s="84" t="b">
        <v>0</v>
      </c>
      <c r="K328" s="84" t="b">
        <v>0</v>
      </c>
      <c r="L328" s="84" t="b">
        <v>0</v>
      </c>
    </row>
    <row r="329" spans="1:12" ht="15">
      <c r="A329" s="84" t="s">
        <v>5249</v>
      </c>
      <c r="B329" s="84" t="s">
        <v>5250</v>
      </c>
      <c r="C329" s="84">
        <v>3</v>
      </c>
      <c r="D329" s="122">
        <v>0.001012874810429151</v>
      </c>
      <c r="E329" s="122">
        <v>3.287129620719111</v>
      </c>
      <c r="F329" s="84" t="s">
        <v>5571</v>
      </c>
      <c r="G329" s="84" t="b">
        <v>0</v>
      </c>
      <c r="H329" s="84" t="b">
        <v>0</v>
      </c>
      <c r="I329" s="84" t="b">
        <v>0</v>
      </c>
      <c r="J329" s="84" t="b">
        <v>0</v>
      </c>
      <c r="K329" s="84" t="b">
        <v>0</v>
      </c>
      <c r="L329" s="84" t="b">
        <v>0</v>
      </c>
    </row>
    <row r="330" spans="1:12" ht="15">
      <c r="A330" s="84" t="s">
        <v>5250</v>
      </c>
      <c r="B330" s="84" t="s">
        <v>5251</v>
      </c>
      <c r="C330" s="84">
        <v>3</v>
      </c>
      <c r="D330" s="122">
        <v>0.001012874810429151</v>
      </c>
      <c r="E330" s="122">
        <v>3.287129620719111</v>
      </c>
      <c r="F330" s="84" t="s">
        <v>5571</v>
      </c>
      <c r="G330" s="84" t="b">
        <v>0</v>
      </c>
      <c r="H330" s="84" t="b">
        <v>0</v>
      </c>
      <c r="I330" s="84" t="b">
        <v>0</v>
      </c>
      <c r="J330" s="84" t="b">
        <v>0</v>
      </c>
      <c r="K330" s="84" t="b">
        <v>0</v>
      </c>
      <c r="L330" s="84" t="b">
        <v>0</v>
      </c>
    </row>
    <row r="331" spans="1:12" ht="15">
      <c r="A331" s="84" t="s">
        <v>5251</v>
      </c>
      <c r="B331" s="84" t="s">
        <v>4980</v>
      </c>
      <c r="C331" s="84">
        <v>3</v>
      </c>
      <c r="D331" s="122">
        <v>0.001012874810429151</v>
      </c>
      <c r="E331" s="122">
        <v>2.86116088844683</v>
      </c>
      <c r="F331" s="84" t="s">
        <v>5571</v>
      </c>
      <c r="G331" s="84" t="b">
        <v>0</v>
      </c>
      <c r="H331" s="84" t="b">
        <v>0</v>
      </c>
      <c r="I331" s="84" t="b">
        <v>0</v>
      </c>
      <c r="J331" s="84" t="b">
        <v>0</v>
      </c>
      <c r="K331" s="84" t="b">
        <v>0</v>
      </c>
      <c r="L331" s="84" t="b">
        <v>0</v>
      </c>
    </row>
    <row r="332" spans="1:12" ht="15">
      <c r="A332" s="84" t="s">
        <v>4980</v>
      </c>
      <c r="B332" s="84" t="s">
        <v>5252</v>
      </c>
      <c r="C332" s="84">
        <v>3</v>
      </c>
      <c r="D332" s="122">
        <v>0.001012874810429151</v>
      </c>
      <c r="E332" s="122">
        <v>2.86116088844683</v>
      </c>
      <c r="F332" s="84" t="s">
        <v>5571</v>
      </c>
      <c r="G332" s="84" t="b">
        <v>0</v>
      </c>
      <c r="H332" s="84" t="b">
        <v>0</v>
      </c>
      <c r="I332" s="84" t="b">
        <v>0</v>
      </c>
      <c r="J332" s="84" t="b">
        <v>0</v>
      </c>
      <c r="K332" s="84" t="b">
        <v>0</v>
      </c>
      <c r="L332" s="84" t="b">
        <v>0</v>
      </c>
    </row>
    <row r="333" spans="1:12" ht="15">
      <c r="A333" s="84" t="s">
        <v>5252</v>
      </c>
      <c r="B333" s="84" t="s">
        <v>5253</v>
      </c>
      <c r="C333" s="84">
        <v>3</v>
      </c>
      <c r="D333" s="122">
        <v>0.001012874810429151</v>
      </c>
      <c r="E333" s="122">
        <v>3.287129620719111</v>
      </c>
      <c r="F333" s="84" t="s">
        <v>5571</v>
      </c>
      <c r="G333" s="84" t="b">
        <v>0</v>
      </c>
      <c r="H333" s="84" t="b">
        <v>0</v>
      </c>
      <c r="I333" s="84" t="b">
        <v>0</v>
      </c>
      <c r="J333" s="84" t="b">
        <v>0</v>
      </c>
      <c r="K333" s="84" t="b">
        <v>0</v>
      </c>
      <c r="L333" s="84" t="b">
        <v>0</v>
      </c>
    </row>
    <row r="334" spans="1:12" ht="15">
      <c r="A334" s="84" t="s">
        <v>5253</v>
      </c>
      <c r="B334" s="84" t="s">
        <v>504</v>
      </c>
      <c r="C334" s="84">
        <v>3</v>
      </c>
      <c r="D334" s="122">
        <v>0.001012874810429151</v>
      </c>
      <c r="E334" s="122">
        <v>3.287129620719111</v>
      </c>
      <c r="F334" s="84" t="s">
        <v>5571</v>
      </c>
      <c r="G334" s="84" t="b">
        <v>0</v>
      </c>
      <c r="H334" s="84" t="b">
        <v>0</v>
      </c>
      <c r="I334" s="84" t="b">
        <v>0</v>
      </c>
      <c r="J334" s="84" t="b">
        <v>0</v>
      </c>
      <c r="K334" s="84" t="b">
        <v>0</v>
      </c>
      <c r="L334" s="84" t="b">
        <v>0</v>
      </c>
    </row>
    <row r="335" spans="1:12" ht="15">
      <c r="A335" s="84" t="s">
        <v>504</v>
      </c>
      <c r="B335" s="84" t="s">
        <v>4348</v>
      </c>
      <c r="C335" s="84">
        <v>3</v>
      </c>
      <c r="D335" s="122">
        <v>0.001012874810429151</v>
      </c>
      <c r="E335" s="122">
        <v>2.8100083659994484</v>
      </c>
      <c r="F335" s="84" t="s">
        <v>5571</v>
      </c>
      <c r="G335" s="84" t="b">
        <v>0</v>
      </c>
      <c r="H335" s="84" t="b">
        <v>0</v>
      </c>
      <c r="I335" s="84" t="b">
        <v>0</v>
      </c>
      <c r="J335" s="84" t="b">
        <v>1</v>
      </c>
      <c r="K335" s="84" t="b">
        <v>0</v>
      </c>
      <c r="L335" s="84" t="b">
        <v>0</v>
      </c>
    </row>
    <row r="336" spans="1:12" ht="15">
      <c r="A336" s="84" t="s">
        <v>4972</v>
      </c>
      <c r="B336" s="84" t="s">
        <v>4230</v>
      </c>
      <c r="C336" s="84">
        <v>3</v>
      </c>
      <c r="D336" s="122">
        <v>0.001012874810429151</v>
      </c>
      <c r="E336" s="122">
        <v>2.588159616383092</v>
      </c>
      <c r="F336" s="84" t="s">
        <v>5571</v>
      </c>
      <c r="G336" s="84" t="b">
        <v>0</v>
      </c>
      <c r="H336" s="84" t="b">
        <v>0</v>
      </c>
      <c r="I336" s="84" t="b">
        <v>0</v>
      </c>
      <c r="J336" s="84" t="b">
        <v>0</v>
      </c>
      <c r="K336" s="84" t="b">
        <v>0</v>
      </c>
      <c r="L336" s="84" t="b">
        <v>0</v>
      </c>
    </row>
    <row r="337" spans="1:12" ht="15">
      <c r="A337" s="84" t="s">
        <v>4230</v>
      </c>
      <c r="B337" s="84" t="s">
        <v>833</v>
      </c>
      <c r="C337" s="84">
        <v>3</v>
      </c>
      <c r="D337" s="122">
        <v>0.001012874810429151</v>
      </c>
      <c r="E337" s="122">
        <v>1.2501460544659408</v>
      </c>
      <c r="F337" s="84" t="s">
        <v>5571</v>
      </c>
      <c r="G337" s="84" t="b">
        <v>0</v>
      </c>
      <c r="H337" s="84" t="b">
        <v>0</v>
      </c>
      <c r="I337" s="84" t="b">
        <v>0</v>
      </c>
      <c r="J337" s="84" t="b">
        <v>0</v>
      </c>
      <c r="K337" s="84" t="b">
        <v>0</v>
      </c>
      <c r="L337" s="84" t="b">
        <v>0</v>
      </c>
    </row>
    <row r="338" spans="1:12" ht="15">
      <c r="A338" s="84" t="s">
        <v>339</v>
      </c>
      <c r="B338" s="84" t="s">
        <v>4956</v>
      </c>
      <c r="C338" s="84">
        <v>3</v>
      </c>
      <c r="D338" s="122">
        <v>0.001012874810429151</v>
      </c>
      <c r="E338" s="122">
        <v>2.8100083659994484</v>
      </c>
      <c r="F338" s="84" t="s">
        <v>5571</v>
      </c>
      <c r="G338" s="84" t="b">
        <v>0</v>
      </c>
      <c r="H338" s="84" t="b">
        <v>0</v>
      </c>
      <c r="I338" s="84" t="b">
        <v>0</v>
      </c>
      <c r="J338" s="84" t="b">
        <v>0</v>
      </c>
      <c r="K338" s="84" t="b">
        <v>0</v>
      </c>
      <c r="L338" s="84" t="b">
        <v>0</v>
      </c>
    </row>
    <row r="339" spans="1:12" ht="15">
      <c r="A339" s="84" t="s">
        <v>5137</v>
      </c>
      <c r="B339" s="84" t="s">
        <v>5255</v>
      </c>
      <c r="C339" s="84">
        <v>3</v>
      </c>
      <c r="D339" s="122">
        <v>0.001012874810429151</v>
      </c>
      <c r="E339" s="122">
        <v>3.162190884110811</v>
      </c>
      <c r="F339" s="84" t="s">
        <v>5571</v>
      </c>
      <c r="G339" s="84" t="b">
        <v>0</v>
      </c>
      <c r="H339" s="84" t="b">
        <v>0</v>
      </c>
      <c r="I339" s="84" t="b">
        <v>0</v>
      </c>
      <c r="J339" s="84" t="b">
        <v>0</v>
      </c>
      <c r="K339" s="84" t="b">
        <v>0</v>
      </c>
      <c r="L339" s="84" t="b">
        <v>0</v>
      </c>
    </row>
    <row r="340" spans="1:12" ht="15">
      <c r="A340" s="84" t="s">
        <v>855</v>
      </c>
      <c r="B340" s="84" t="s">
        <v>5066</v>
      </c>
      <c r="C340" s="84">
        <v>3</v>
      </c>
      <c r="D340" s="122">
        <v>0.001012874810429151</v>
      </c>
      <c r="E340" s="122">
        <v>2.311953204444143</v>
      </c>
      <c r="F340" s="84" t="s">
        <v>5571</v>
      </c>
      <c r="G340" s="84" t="b">
        <v>0</v>
      </c>
      <c r="H340" s="84" t="b">
        <v>0</v>
      </c>
      <c r="I340" s="84" t="b">
        <v>0</v>
      </c>
      <c r="J340" s="84" t="b">
        <v>0</v>
      </c>
      <c r="K340" s="84" t="b">
        <v>0</v>
      </c>
      <c r="L340" s="84" t="b">
        <v>0</v>
      </c>
    </row>
    <row r="341" spans="1:12" ht="15">
      <c r="A341" s="84" t="s">
        <v>5066</v>
      </c>
      <c r="B341" s="84" t="s">
        <v>5034</v>
      </c>
      <c r="C341" s="84">
        <v>3</v>
      </c>
      <c r="D341" s="122">
        <v>0.001012874810429151</v>
      </c>
      <c r="E341" s="122">
        <v>2.8434321214863982</v>
      </c>
      <c r="F341" s="84" t="s">
        <v>5571</v>
      </c>
      <c r="G341" s="84" t="b">
        <v>0</v>
      </c>
      <c r="H341" s="84" t="b">
        <v>0</v>
      </c>
      <c r="I341" s="84" t="b">
        <v>0</v>
      </c>
      <c r="J341" s="84" t="b">
        <v>0</v>
      </c>
      <c r="K341" s="84" t="b">
        <v>0</v>
      </c>
      <c r="L341" s="84" t="b">
        <v>0</v>
      </c>
    </row>
    <row r="342" spans="1:12" ht="15">
      <c r="A342" s="84" t="s">
        <v>5034</v>
      </c>
      <c r="B342" s="84" t="s">
        <v>5017</v>
      </c>
      <c r="C342" s="84">
        <v>3</v>
      </c>
      <c r="D342" s="122">
        <v>0.001012874810429151</v>
      </c>
      <c r="E342" s="122">
        <v>2.764250875438773</v>
      </c>
      <c r="F342" s="84" t="s">
        <v>5571</v>
      </c>
      <c r="G342" s="84" t="b">
        <v>0</v>
      </c>
      <c r="H342" s="84" t="b">
        <v>0</v>
      </c>
      <c r="I342" s="84" t="b">
        <v>0</v>
      </c>
      <c r="J342" s="84" t="b">
        <v>0</v>
      </c>
      <c r="K342" s="84" t="b">
        <v>0</v>
      </c>
      <c r="L342" s="84" t="b">
        <v>0</v>
      </c>
    </row>
    <row r="343" spans="1:12" ht="15">
      <c r="A343" s="84" t="s">
        <v>5017</v>
      </c>
      <c r="B343" s="84" t="s">
        <v>5018</v>
      </c>
      <c r="C343" s="84">
        <v>3</v>
      </c>
      <c r="D343" s="122">
        <v>0.001012874810429151</v>
      </c>
      <c r="E343" s="122">
        <v>2.6850696293911485</v>
      </c>
      <c r="F343" s="84" t="s">
        <v>5571</v>
      </c>
      <c r="G343" s="84" t="b">
        <v>0</v>
      </c>
      <c r="H343" s="84" t="b">
        <v>0</v>
      </c>
      <c r="I343" s="84" t="b">
        <v>0</v>
      </c>
      <c r="J343" s="84" t="b">
        <v>0</v>
      </c>
      <c r="K343" s="84" t="b">
        <v>0</v>
      </c>
      <c r="L343" s="84" t="b">
        <v>0</v>
      </c>
    </row>
    <row r="344" spans="1:12" ht="15">
      <c r="A344" s="84" t="s">
        <v>5018</v>
      </c>
      <c r="B344" s="84" t="s">
        <v>5073</v>
      </c>
      <c r="C344" s="84">
        <v>3</v>
      </c>
      <c r="D344" s="122">
        <v>0.001012874810429151</v>
      </c>
      <c r="E344" s="122">
        <v>2.86116088844683</v>
      </c>
      <c r="F344" s="84" t="s">
        <v>5571</v>
      </c>
      <c r="G344" s="84" t="b">
        <v>0</v>
      </c>
      <c r="H344" s="84" t="b">
        <v>0</v>
      </c>
      <c r="I344" s="84" t="b">
        <v>0</v>
      </c>
      <c r="J344" s="84" t="b">
        <v>0</v>
      </c>
      <c r="K344" s="84" t="b">
        <v>0</v>
      </c>
      <c r="L344" s="84" t="b">
        <v>0</v>
      </c>
    </row>
    <row r="345" spans="1:12" ht="15">
      <c r="A345" s="84" t="s">
        <v>5073</v>
      </c>
      <c r="B345" s="84" t="s">
        <v>5031</v>
      </c>
      <c r="C345" s="84">
        <v>3</v>
      </c>
      <c r="D345" s="122">
        <v>0.001012874810429151</v>
      </c>
      <c r="E345" s="122">
        <v>2.9403421344944545</v>
      </c>
      <c r="F345" s="84" t="s">
        <v>5571</v>
      </c>
      <c r="G345" s="84" t="b">
        <v>0</v>
      </c>
      <c r="H345" s="84" t="b">
        <v>0</v>
      </c>
      <c r="I345" s="84" t="b">
        <v>0</v>
      </c>
      <c r="J345" s="84" t="b">
        <v>0</v>
      </c>
      <c r="K345" s="84" t="b">
        <v>0</v>
      </c>
      <c r="L345" s="84" t="b">
        <v>0</v>
      </c>
    </row>
    <row r="346" spans="1:12" ht="15">
      <c r="A346" s="84" t="s">
        <v>5067</v>
      </c>
      <c r="B346" s="84" t="s">
        <v>5257</v>
      </c>
      <c r="C346" s="84">
        <v>3</v>
      </c>
      <c r="D346" s="122">
        <v>0.001012874810429151</v>
      </c>
      <c r="E346" s="122">
        <v>3.0652808711027544</v>
      </c>
      <c r="F346" s="84" t="s">
        <v>5571</v>
      </c>
      <c r="G346" s="84" t="b">
        <v>0</v>
      </c>
      <c r="H346" s="84" t="b">
        <v>0</v>
      </c>
      <c r="I346" s="84" t="b">
        <v>0</v>
      </c>
      <c r="J346" s="84" t="b">
        <v>0</v>
      </c>
      <c r="K346" s="84" t="b">
        <v>0</v>
      </c>
      <c r="L346" s="84" t="b">
        <v>0</v>
      </c>
    </row>
    <row r="347" spans="1:12" ht="15">
      <c r="A347" s="84" t="s">
        <v>5257</v>
      </c>
      <c r="B347" s="84" t="s">
        <v>5258</v>
      </c>
      <c r="C347" s="84">
        <v>3</v>
      </c>
      <c r="D347" s="122">
        <v>0.001012874810429151</v>
      </c>
      <c r="E347" s="122">
        <v>3.287129620719111</v>
      </c>
      <c r="F347" s="84" t="s">
        <v>5571</v>
      </c>
      <c r="G347" s="84" t="b">
        <v>0</v>
      </c>
      <c r="H347" s="84" t="b">
        <v>0</v>
      </c>
      <c r="I347" s="84" t="b">
        <v>0</v>
      </c>
      <c r="J347" s="84" t="b">
        <v>0</v>
      </c>
      <c r="K347" s="84" t="b">
        <v>0</v>
      </c>
      <c r="L347" s="84" t="b">
        <v>0</v>
      </c>
    </row>
    <row r="348" spans="1:12" ht="15">
      <c r="A348" s="84" t="s">
        <v>5258</v>
      </c>
      <c r="B348" s="84" t="s">
        <v>5259</v>
      </c>
      <c r="C348" s="84">
        <v>3</v>
      </c>
      <c r="D348" s="122">
        <v>0.001012874810429151</v>
      </c>
      <c r="E348" s="122">
        <v>3.287129620719111</v>
      </c>
      <c r="F348" s="84" t="s">
        <v>5571</v>
      </c>
      <c r="G348" s="84" t="b">
        <v>0</v>
      </c>
      <c r="H348" s="84" t="b">
        <v>0</v>
      </c>
      <c r="I348" s="84" t="b">
        <v>0</v>
      </c>
      <c r="J348" s="84" t="b">
        <v>0</v>
      </c>
      <c r="K348" s="84" t="b">
        <v>0</v>
      </c>
      <c r="L348" s="84" t="b">
        <v>0</v>
      </c>
    </row>
    <row r="349" spans="1:12" ht="15">
      <c r="A349" s="84" t="s">
        <v>5259</v>
      </c>
      <c r="B349" s="84" t="s">
        <v>5260</v>
      </c>
      <c r="C349" s="84">
        <v>3</v>
      </c>
      <c r="D349" s="122">
        <v>0.001012874810429151</v>
      </c>
      <c r="E349" s="122">
        <v>3.287129620719111</v>
      </c>
      <c r="F349" s="84" t="s">
        <v>5571</v>
      </c>
      <c r="G349" s="84" t="b">
        <v>0</v>
      </c>
      <c r="H349" s="84" t="b">
        <v>0</v>
      </c>
      <c r="I349" s="84" t="b">
        <v>0</v>
      </c>
      <c r="J349" s="84" t="b">
        <v>0</v>
      </c>
      <c r="K349" s="84" t="b">
        <v>0</v>
      </c>
      <c r="L349" s="84" t="b">
        <v>0</v>
      </c>
    </row>
    <row r="350" spans="1:12" ht="15">
      <c r="A350" s="84" t="s">
        <v>5260</v>
      </c>
      <c r="B350" s="84" t="s">
        <v>5017</v>
      </c>
      <c r="C350" s="84">
        <v>3</v>
      </c>
      <c r="D350" s="122">
        <v>0.001012874810429151</v>
      </c>
      <c r="E350" s="122">
        <v>2.9860996250551297</v>
      </c>
      <c r="F350" s="84" t="s">
        <v>5571</v>
      </c>
      <c r="G350" s="84" t="b">
        <v>0</v>
      </c>
      <c r="H350" s="84" t="b">
        <v>0</v>
      </c>
      <c r="I350" s="84" t="b">
        <v>0</v>
      </c>
      <c r="J350" s="84" t="b">
        <v>0</v>
      </c>
      <c r="K350" s="84" t="b">
        <v>0</v>
      </c>
      <c r="L350" s="84" t="b">
        <v>0</v>
      </c>
    </row>
    <row r="351" spans="1:12" ht="15">
      <c r="A351" s="84" t="s">
        <v>5017</v>
      </c>
      <c r="B351" s="84" t="s">
        <v>4954</v>
      </c>
      <c r="C351" s="84">
        <v>3</v>
      </c>
      <c r="D351" s="122">
        <v>0.001012874810429151</v>
      </c>
      <c r="E351" s="122">
        <v>2.421828194616567</v>
      </c>
      <c r="F351" s="84" t="s">
        <v>5571</v>
      </c>
      <c r="G351" s="84" t="b">
        <v>0</v>
      </c>
      <c r="H351" s="84" t="b">
        <v>0</v>
      </c>
      <c r="I351" s="84" t="b">
        <v>0</v>
      </c>
      <c r="J351" s="84" t="b">
        <v>0</v>
      </c>
      <c r="K351" s="84" t="b">
        <v>0</v>
      </c>
      <c r="L351" s="84" t="b">
        <v>0</v>
      </c>
    </row>
    <row r="352" spans="1:12" ht="15">
      <c r="A352" s="84" t="s">
        <v>4954</v>
      </c>
      <c r="B352" s="84" t="s">
        <v>5261</v>
      </c>
      <c r="C352" s="84">
        <v>3</v>
      </c>
      <c r="D352" s="122">
        <v>0.001012874810429151</v>
      </c>
      <c r="E352" s="122">
        <v>2.722858190280548</v>
      </c>
      <c r="F352" s="84" t="s">
        <v>5571</v>
      </c>
      <c r="G352" s="84" t="b">
        <v>0</v>
      </c>
      <c r="H352" s="84" t="b">
        <v>0</v>
      </c>
      <c r="I352" s="84" t="b">
        <v>0</v>
      </c>
      <c r="J352" s="84" t="b">
        <v>0</v>
      </c>
      <c r="K352" s="84" t="b">
        <v>0</v>
      </c>
      <c r="L352" s="84" t="b">
        <v>0</v>
      </c>
    </row>
    <row r="353" spans="1:12" ht="15">
      <c r="A353" s="84" t="s">
        <v>5261</v>
      </c>
      <c r="B353" s="84" t="s">
        <v>855</v>
      </c>
      <c r="C353" s="84">
        <v>3</v>
      </c>
      <c r="D353" s="122">
        <v>0.001012874810429151</v>
      </c>
      <c r="E353" s="122">
        <v>2.6850696293911485</v>
      </c>
      <c r="F353" s="84" t="s">
        <v>5571</v>
      </c>
      <c r="G353" s="84" t="b">
        <v>0</v>
      </c>
      <c r="H353" s="84" t="b">
        <v>0</v>
      </c>
      <c r="I353" s="84" t="b">
        <v>0</v>
      </c>
      <c r="J353" s="84" t="b">
        <v>0</v>
      </c>
      <c r="K353" s="84" t="b">
        <v>0</v>
      </c>
      <c r="L353" s="84" t="b">
        <v>0</v>
      </c>
    </row>
    <row r="354" spans="1:12" ht="15">
      <c r="A354" s="84" t="s">
        <v>855</v>
      </c>
      <c r="B354" s="84" t="s">
        <v>5018</v>
      </c>
      <c r="C354" s="84">
        <v>3</v>
      </c>
      <c r="D354" s="122">
        <v>0.001012874810429151</v>
      </c>
      <c r="E354" s="122">
        <v>2.232771958396518</v>
      </c>
      <c r="F354" s="84" t="s">
        <v>5571</v>
      </c>
      <c r="G354" s="84" t="b">
        <v>0</v>
      </c>
      <c r="H354" s="84" t="b">
        <v>0</v>
      </c>
      <c r="I354" s="84" t="b">
        <v>0</v>
      </c>
      <c r="J354" s="84" t="b">
        <v>0</v>
      </c>
      <c r="K354" s="84" t="b">
        <v>0</v>
      </c>
      <c r="L354" s="84" t="b">
        <v>0</v>
      </c>
    </row>
    <row r="355" spans="1:12" ht="15">
      <c r="A355" s="84" t="s">
        <v>5018</v>
      </c>
      <c r="B355" s="84" t="s">
        <v>4996</v>
      </c>
      <c r="C355" s="84">
        <v>3</v>
      </c>
      <c r="D355" s="122">
        <v>0.001012874810429151</v>
      </c>
      <c r="E355" s="122">
        <v>2.618122839760535</v>
      </c>
      <c r="F355" s="84" t="s">
        <v>5571</v>
      </c>
      <c r="G355" s="84" t="b">
        <v>0</v>
      </c>
      <c r="H355" s="84" t="b">
        <v>0</v>
      </c>
      <c r="I355" s="84" t="b">
        <v>0</v>
      </c>
      <c r="J355" s="84" t="b">
        <v>0</v>
      </c>
      <c r="K355" s="84" t="b">
        <v>0</v>
      </c>
      <c r="L355" s="84" t="b">
        <v>0</v>
      </c>
    </row>
    <row r="356" spans="1:12" ht="15">
      <c r="A356" s="84" t="s">
        <v>4974</v>
      </c>
      <c r="B356" s="84" t="s">
        <v>4299</v>
      </c>
      <c r="C356" s="84">
        <v>3</v>
      </c>
      <c r="D356" s="122">
        <v>0.001012874810429151</v>
      </c>
      <c r="E356" s="122">
        <v>2.384039633727167</v>
      </c>
      <c r="F356" s="84" t="s">
        <v>5571</v>
      </c>
      <c r="G356" s="84" t="b">
        <v>0</v>
      </c>
      <c r="H356" s="84" t="b">
        <v>0</v>
      </c>
      <c r="I356" s="84" t="b">
        <v>0</v>
      </c>
      <c r="J356" s="84" t="b">
        <v>0</v>
      </c>
      <c r="K356" s="84" t="b">
        <v>0</v>
      </c>
      <c r="L356" s="84" t="b">
        <v>0</v>
      </c>
    </row>
    <row r="357" spans="1:12" ht="15">
      <c r="A357" s="84" t="s">
        <v>4299</v>
      </c>
      <c r="B357" s="84" t="s">
        <v>5264</v>
      </c>
      <c r="C357" s="84">
        <v>3</v>
      </c>
      <c r="D357" s="122">
        <v>0.001012874810429151</v>
      </c>
      <c r="E357" s="122">
        <v>2.86116088844683</v>
      </c>
      <c r="F357" s="84" t="s">
        <v>5571</v>
      </c>
      <c r="G357" s="84" t="b">
        <v>0</v>
      </c>
      <c r="H357" s="84" t="b">
        <v>0</v>
      </c>
      <c r="I357" s="84" t="b">
        <v>0</v>
      </c>
      <c r="J357" s="84" t="b">
        <v>0</v>
      </c>
      <c r="K357" s="84" t="b">
        <v>0</v>
      </c>
      <c r="L357" s="84" t="b">
        <v>0</v>
      </c>
    </row>
    <row r="358" spans="1:12" ht="15">
      <c r="A358" s="84" t="s">
        <v>834</v>
      </c>
      <c r="B358" s="84" t="s">
        <v>4332</v>
      </c>
      <c r="C358" s="84">
        <v>3</v>
      </c>
      <c r="D358" s="122">
        <v>0.001012874810429151</v>
      </c>
      <c r="E358" s="122">
        <v>2.016062848432573</v>
      </c>
      <c r="F358" s="84" t="s">
        <v>5571</v>
      </c>
      <c r="G358" s="84" t="b">
        <v>0</v>
      </c>
      <c r="H358" s="84" t="b">
        <v>0</v>
      </c>
      <c r="I358" s="84" t="b">
        <v>0</v>
      </c>
      <c r="J358" s="84" t="b">
        <v>0</v>
      </c>
      <c r="K358" s="84" t="b">
        <v>0</v>
      </c>
      <c r="L358" s="84" t="b">
        <v>0</v>
      </c>
    </row>
    <row r="359" spans="1:12" ht="15">
      <c r="A359" s="84" t="s">
        <v>4332</v>
      </c>
      <c r="B359" s="84" t="s">
        <v>5267</v>
      </c>
      <c r="C359" s="84">
        <v>3</v>
      </c>
      <c r="D359" s="122">
        <v>0.001012874810429151</v>
      </c>
      <c r="E359" s="122">
        <v>2.6850696293911485</v>
      </c>
      <c r="F359" s="84" t="s">
        <v>5571</v>
      </c>
      <c r="G359" s="84" t="b">
        <v>0</v>
      </c>
      <c r="H359" s="84" t="b">
        <v>0</v>
      </c>
      <c r="I359" s="84" t="b">
        <v>0</v>
      </c>
      <c r="J359" s="84" t="b">
        <v>0</v>
      </c>
      <c r="K359" s="84" t="b">
        <v>0</v>
      </c>
      <c r="L359" s="84" t="b">
        <v>0</v>
      </c>
    </row>
    <row r="360" spans="1:12" ht="15">
      <c r="A360" s="84" t="s">
        <v>5267</v>
      </c>
      <c r="B360" s="84" t="s">
        <v>4334</v>
      </c>
      <c r="C360" s="84">
        <v>3</v>
      </c>
      <c r="D360" s="122">
        <v>0.001012874810429151</v>
      </c>
      <c r="E360" s="122">
        <v>2.9860996250551297</v>
      </c>
      <c r="F360" s="84" t="s">
        <v>5571</v>
      </c>
      <c r="G360" s="84" t="b">
        <v>0</v>
      </c>
      <c r="H360" s="84" t="b">
        <v>0</v>
      </c>
      <c r="I360" s="84" t="b">
        <v>0</v>
      </c>
      <c r="J360" s="84" t="b">
        <v>0</v>
      </c>
      <c r="K360" s="84" t="b">
        <v>0</v>
      </c>
      <c r="L360" s="84" t="b">
        <v>0</v>
      </c>
    </row>
    <row r="361" spans="1:12" ht="15">
      <c r="A361" s="84" t="s">
        <v>4334</v>
      </c>
      <c r="B361" s="84" t="s">
        <v>5139</v>
      </c>
      <c r="C361" s="84">
        <v>3</v>
      </c>
      <c r="D361" s="122">
        <v>0.001012874810429151</v>
      </c>
      <c r="E361" s="122">
        <v>2.86116088844683</v>
      </c>
      <c r="F361" s="84" t="s">
        <v>5571</v>
      </c>
      <c r="G361" s="84" t="b">
        <v>0</v>
      </c>
      <c r="H361" s="84" t="b">
        <v>0</v>
      </c>
      <c r="I361" s="84" t="b">
        <v>0</v>
      </c>
      <c r="J361" s="84" t="b">
        <v>0</v>
      </c>
      <c r="K361" s="84" t="b">
        <v>0</v>
      </c>
      <c r="L361" s="84" t="b">
        <v>0</v>
      </c>
    </row>
    <row r="362" spans="1:12" ht="15">
      <c r="A362" s="84" t="s">
        <v>5139</v>
      </c>
      <c r="B362" s="84" t="s">
        <v>4333</v>
      </c>
      <c r="C362" s="84">
        <v>3</v>
      </c>
      <c r="D362" s="122">
        <v>0.001012874810429151</v>
      </c>
      <c r="E362" s="122">
        <v>2.5979194536722483</v>
      </c>
      <c r="F362" s="84" t="s">
        <v>5571</v>
      </c>
      <c r="G362" s="84" t="b">
        <v>0</v>
      </c>
      <c r="H362" s="84" t="b">
        <v>0</v>
      </c>
      <c r="I362" s="84" t="b">
        <v>0</v>
      </c>
      <c r="J362" s="84" t="b">
        <v>0</v>
      </c>
      <c r="K362" s="84" t="b">
        <v>0</v>
      </c>
      <c r="L362" s="84" t="b">
        <v>0</v>
      </c>
    </row>
    <row r="363" spans="1:12" ht="15">
      <c r="A363" s="84" t="s">
        <v>4333</v>
      </c>
      <c r="B363" s="84" t="s">
        <v>5268</v>
      </c>
      <c r="C363" s="84">
        <v>3</v>
      </c>
      <c r="D363" s="122">
        <v>0.001012874810429151</v>
      </c>
      <c r="E363" s="122">
        <v>2.722858190280548</v>
      </c>
      <c r="F363" s="84" t="s">
        <v>5571</v>
      </c>
      <c r="G363" s="84" t="b">
        <v>0</v>
      </c>
      <c r="H363" s="84" t="b">
        <v>0</v>
      </c>
      <c r="I363" s="84" t="b">
        <v>0</v>
      </c>
      <c r="J363" s="84" t="b">
        <v>0</v>
      </c>
      <c r="K363" s="84" t="b">
        <v>1</v>
      </c>
      <c r="L363" s="84" t="b">
        <v>0</v>
      </c>
    </row>
    <row r="364" spans="1:12" ht="15">
      <c r="A364" s="84" t="s">
        <v>5268</v>
      </c>
      <c r="B364" s="84" t="s">
        <v>5124</v>
      </c>
      <c r="C364" s="84">
        <v>3</v>
      </c>
      <c r="D364" s="122">
        <v>0.001012874810429151</v>
      </c>
      <c r="E364" s="122">
        <v>3.162190884110811</v>
      </c>
      <c r="F364" s="84" t="s">
        <v>5571</v>
      </c>
      <c r="G364" s="84" t="b">
        <v>0</v>
      </c>
      <c r="H364" s="84" t="b">
        <v>1</v>
      </c>
      <c r="I364" s="84" t="b">
        <v>0</v>
      </c>
      <c r="J364" s="84" t="b">
        <v>0</v>
      </c>
      <c r="K364" s="84" t="b">
        <v>0</v>
      </c>
      <c r="L364" s="84" t="b">
        <v>0</v>
      </c>
    </row>
    <row r="365" spans="1:12" ht="15">
      <c r="A365" s="84" t="s">
        <v>5124</v>
      </c>
      <c r="B365" s="84" t="s">
        <v>4957</v>
      </c>
      <c r="C365" s="84">
        <v>3</v>
      </c>
      <c r="D365" s="122">
        <v>0.001012874810429151</v>
      </c>
      <c r="E365" s="122">
        <v>2.5979194536722483</v>
      </c>
      <c r="F365" s="84" t="s">
        <v>5571</v>
      </c>
      <c r="G365" s="84" t="b">
        <v>0</v>
      </c>
      <c r="H365" s="84" t="b">
        <v>0</v>
      </c>
      <c r="I365" s="84" t="b">
        <v>0</v>
      </c>
      <c r="J365" s="84" t="b">
        <v>0</v>
      </c>
      <c r="K365" s="84" t="b">
        <v>0</v>
      </c>
      <c r="L365" s="84" t="b">
        <v>0</v>
      </c>
    </row>
    <row r="366" spans="1:12" ht="15">
      <c r="A366" s="84" t="s">
        <v>4957</v>
      </c>
      <c r="B366" s="84" t="s">
        <v>4335</v>
      </c>
      <c r="C366" s="84">
        <v>3</v>
      </c>
      <c r="D366" s="122">
        <v>0.001012874810429151</v>
      </c>
      <c r="E366" s="122">
        <v>2.421828194616567</v>
      </c>
      <c r="F366" s="84" t="s">
        <v>5571</v>
      </c>
      <c r="G366" s="84" t="b">
        <v>0</v>
      </c>
      <c r="H366" s="84" t="b">
        <v>0</v>
      </c>
      <c r="I366" s="84" t="b">
        <v>0</v>
      </c>
      <c r="J366" s="84" t="b">
        <v>0</v>
      </c>
      <c r="K366" s="84" t="b">
        <v>0</v>
      </c>
      <c r="L366" s="84" t="b">
        <v>0</v>
      </c>
    </row>
    <row r="367" spans="1:12" ht="15">
      <c r="A367" s="84" t="s">
        <v>4335</v>
      </c>
      <c r="B367" s="84" t="s">
        <v>834</v>
      </c>
      <c r="C367" s="84">
        <v>3</v>
      </c>
      <c r="D367" s="122">
        <v>0.001012874810429151</v>
      </c>
      <c r="E367" s="122">
        <v>2.3492775274679554</v>
      </c>
      <c r="F367" s="84" t="s">
        <v>5571</v>
      </c>
      <c r="G367" s="84" t="b">
        <v>0</v>
      </c>
      <c r="H367" s="84" t="b">
        <v>0</v>
      </c>
      <c r="I367" s="84" t="b">
        <v>0</v>
      </c>
      <c r="J367" s="84" t="b">
        <v>0</v>
      </c>
      <c r="K367" s="84" t="b">
        <v>0</v>
      </c>
      <c r="L367" s="84" t="b">
        <v>0</v>
      </c>
    </row>
    <row r="368" spans="1:12" ht="15">
      <c r="A368" s="84" t="s">
        <v>833</v>
      </c>
      <c r="B368" s="84" t="s">
        <v>4244</v>
      </c>
      <c r="C368" s="84">
        <v>3</v>
      </c>
      <c r="D368" s="122">
        <v>0.001012874810429151</v>
      </c>
      <c r="E368" s="122">
        <v>1.4489804406601818</v>
      </c>
      <c r="F368" s="84" t="s">
        <v>5571</v>
      </c>
      <c r="G368" s="84" t="b">
        <v>0</v>
      </c>
      <c r="H368" s="84" t="b">
        <v>0</v>
      </c>
      <c r="I368" s="84" t="b">
        <v>0</v>
      </c>
      <c r="J368" s="84" t="b">
        <v>0</v>
      </c>
      <c r="K368" s="84" t="b">
        <v>0</v>
      </c>
      <c r="L368" s="84" t="b">
        <v>0</v>
      </c>
    </row>
    <row r="369" spans="1:12" ht="15">
      <c r="A369" s="84" t="s">
        <v>5276</v>
      </c>
      <c r="B369" s="84" t="s">
        <v>4316</v>
      </c>
      <c r="C369" s="84">
        <v>3</v>
      </c>
      <c r="D369" s="122">
        <v>0.001098411367612934</v>
      </c>
      <c r="E369" s="122">
        <v>2.3492775274679554</v>
      </c>
      <c r="F369" s="84" t="s">
        <v>5571</v>
      </c>
      <c r="G369" s="84" t="b">
        <v>0</v>
      </c>
      <c r="H369" s="84" t="b">
        <v>0</v>
      </c>
      <c r="I369" s="84" t="b">
        <v>0</v>
      </c>
      <c r="J369" s="84" t="b">
        <v>0</v>
      </c>
      <c r="K369" s="84" t="b">
        <v>0</v>
      </c>
      <c r="L369" s="84" t="b">
        <v>0</v>
      </c>
    </row>
    <row r="370" spans="1:12" ht="15">
      <c r="A370" s="84" t="s">
        <v>5028</v>
      </c>
      <c r="B370" s="84" t="s">
        <v>5279</v>
      </c>
      <c r="C370" s="84">
        <v>2</v>
      </c>
      <c r="D370" s="122">
        <v>0.0007322742450752894</v>
      </c>
      <c r="E370" s="122">
        <v>3.463220879774792</v>
      </c>
      <c r="F370" s="84" t="s">
        <v>5571</v>
      </c>
      <c r="G370" s="84" t="b">
        <v>0</v>
      </c>
      <c r="H370" s="84" t="b">
        <v>0</v>
      </c>
      <c r="I370" s="84" t="b">
        <v>0</v>
      </c>
      <c r="J370" s="84" t="b">
        <v>0</v>
      </c>
      <c r="K370" s="84" t="b">
        <v>0</v>
      </c>
      <c r="L370" s="84" t="b">
        <v>0</v>
      </c>
    </row>
    <row r="371" spans="1:12" ht="15">
      <c r="A371" s="84" t="s">
        <v>5279</v>
      </c>
      <c r="B371" s="84" t="s">
        <v>4313</v>
      </c>
      <c r="C371" s="84">
        <v>2</v>
      </c>
      <c r="D371" s="122">
        <v>0.0007322742450752894</v>
      </c>
      <c r="E371" s="122">
        <v>2.764250875438773</v>
      </c>
      <c r="F371" s="84" t="s">
        <v>5571</v>
      </c>
      <c r="G371" s="84" t="b">
        <v>0</v>
      </c>
      <c r="H371" s="84" t="b">
        <v>0</v>
      </c>
      <c r="I371" s="84" t="b">
        <v>0</v>
      </c>
      <c r="J371" s="84" t="b">
        <v>0</v>
      </c>
      <c r="K371" s="84" t="b">
        <v>0</v>
      </c>
      <c r="L371" s="84" t="b">
        <v>0</v>
      </c>
    </row>
    <row r="372" spans="1:12" ht="15">
      <c r="A372" s="84" t="s">
        <v>4313</v>
      </c>
      <c r="B372" s="84" t="s">
        <v>5142</v>
      </c>
      <c r="C372" s="84">
        <v>2</v>
      </c>
      <c r="D372" s="122">
        <v>0.0007322742450752894</v>
      </c>
      <c r="E372" s="122">
        <v>2.588159616383092</v>
      </c>
      <c r="F372" s="84" t="s">
        <v>5571</v>
      </c>
      <c r="G372" s="84" t="b">
        <v>0</v>
      </c>
      <c r="H372" s="84" t="b">
        <v>0</v>
      </c>
      <c r="I372" s="84" t="b">
        <v>0</v>
      </c>
      <c r="J372" s="84" t="b">
        <v>0</v>
      </c>
      <c r="K372" s="84" t="b">
        <v>0</v>
      </c>
      <c r="L372" s="84" t="b">
        <v>0</v>
      </c>
    </row>
    <row r="373" spans="1:12" ht="15">
      <c r="A373" s="84" t="s">
        <v>5142</v>
      </c>
      <c r="B373" s="84" t="s">
        <v>4990</v>
      </c>
      <c r="C373" s="84">
        <v>2</v>
      </c>
      <c r="D373" s="122">
        <v>0.0007322742450752894</v>
      </c>
      <c r="E373" s="122">
        <v>2.7430615763688353</v>
      </c>
      <c r="F373" s="84" t="s">
        <v>5571</v>
      </c>
      <c r="G373" s="84" t="b">
        <v>0</v>
      </c>
      <c r="H373" s="84" t="b">
        <v>0</v>
      </c>
      <c r="I373" s="84" t="b">
        <v>0</v>
      </c>
      <c r="J373" s="84" t="b">
        <v>1</v>
      </c>
      <c r="K373" s="84" t="b">
        <v>0</v>
      </c>
      <c r="L373" s="84" t="b">
        <v>0</v>
      </c>
    </row>
    <row r="374" spans="1:12" ht="15">
      <c r="A374" s="84" t="s">
        <v>4990</v>
      </c>
      <c r="B374" s="84" t="s">
        <v>5280</v>
      </c>
      <c r="C374" s="84">
        <v>2</v>
      </c>
      <c r="D374" s="122">
        <v>0.0007322742450752894</v>
      </c>
      <c r="E374" s="122">
        <v>2.919152835424516</v>
      </c>
      <c r="F374" s="84" t="s">
        <v>5571</v>
      </c>
      <c r="G374" s="84" t="b">
        <v>1</v>
      </c>
      <c r="H374" s="84" t="b">
        <v>0</v>
      </c>
      <c r="I374" s="84" t="b">
        <v>0</v>
      </c>
      <c r="J374" s="84" t="b">
        <v>0</v>
      </c>
      <c r="K374" s="84" t="b">
        <v>0</v>
      </c>
      <c r="L374" s="84" t="b">
        <v>0</v>
      </c>
    </row>
    <row r="375" spans="1:12" ht="15">
      <c r="A375" s="84" t="s">
        <v>5280</v>
      </c>
      <c r="B375" s="84" t="s">
        <v>5070</v>
      </c>
      <c r="C375" s="84">
        <v>2</v>
      </c>
      <c r="D375" s="122">
        <v>0.0007322742450752894</v>
      </c>
      <c r="E375" s="122">
        <v>3.1621908841108106</v>
      </c>
      <c r="F375" s="84" t="s">
        <v>5571</v>
      </c>
      <c r="G375" s="84" t="b">
        <v>0</v>
      </c>
      <c r="H375" s="84" t="b">
        <v>0</v>
      </c>
      <c r="I375" s="84" t="b">
        <v>0</v>
      </c>
      <c r="J375" s="84" t="b">
        <v>1</v>
      </c>
      <c r="K375" s="84" t="b">
        <v>0</v>
      </c>
      <c r="L375" s="84" t="b">
        <v>0</v>
      </c>
    </row>
    <row r="376" spans="1:12" ht="15">
      <c r="A376" s="84" t="s">
        <v>5070</v>
      </c>
      <c r="B376" s="84" t="s">
        <v>833</v>
      </c>
      <c r="C376" s="84">
        <v>2</v>
      </c>
      <c r="D376" s="122">
        <v>0.0007322742450752894</v>
      </c>
      <c r="E376" s="122">
        <v>1.170964808418316</v>
      </c>
      <c r="F376" s="84" t="s">
        <v>5571</v>
      </c>
      <c r="G376" s="84" t="b">
        <v>1</v>
      </c>
      <c r="H376" s="84" t="b">
        <v>0</v>
      </c>
      <c r="I376" s="84" t="b">
        <v>0</v>
      </c>
      <c r="J376" s="84" t="b">
        <v>0</v>
      </c>
      <c r="K376" s="84" t="b">
        <v>0</v>
      </c>
      <c r="L376" s="84" t="b">
        <v>0</v>
      </c>
    </row>
    <row r="377" spans="1:12" ht="15">
      <c r="A377" s="84" t="s">
        <v>833</v>
      </c>
      <c r="B377" s="84" t="s">
        <v>5281</v>
      </c>
      <c r="C377" s="84">
        <v>2</v>
      </c>
      <c r="D377" s="122">
        <v>0.0007322742450752894</v>
      </c>
      <c r="E377" s="122">
        <v>1.5739191772684817</v>
      </c>
      <c r="F377" s="84" t="s">
        <v>5571</v>
      </c>
      <c r="G377" s="84" t="b">
        <v>0</v>
      </c>
      <c r="H377" s="84" t="b">
        <v>0</v>
      </c>
      <c r="I377" s="84" t="b">
        <v>0</v>
      </c>
      <c r="J377" s="84" t="b">
        <v>0</v>
      </c>
      <c r="K377" s="84" t="b">
        <v>0</v>
      </c>
      <c r="L377" s="84" t="b">
        <v>0</v>
      </c>
    </row>
    <row r="378" spans="1:12" ht="15">
      <c r="A378" s="84" t="s">
        <v>4209</v>
      </c>
      <c r="B378" s="84" t="s">
        <v>4215</v>
      </c>
      <c r="C378" s="84">
        <v>2</v>
      </c>
      <c r="D378" s="122">
        <v>0.0007322742450752894</v>
      </c>
      <c r="E378" s="122">
        <v>2.9860996250551297</v>
      </c>
      <c r="F378" s="84" t="s">
        <v>5571</v>
      </c>
      <c r="G378" s="84" t="b">
        <v>0</v>
      </c>
      <c r="H378" s="84" t="b">
        <v>0</v>
      </c>
      <c r="I378" s="84" t="b">
        <v>0</v>
      </c>
      <c r="J378" s="84" t="b">
        <v>0</v>
      </c>
      <c r="K378" s="84" t="b">
        <v>0</v>
      </c>
      <c r="L378" s="84" t="b">
        <v>0</v>
      </c>
    </row>
    <row r="379" spans="1:12" ht="15">
      <c r="A379" s="84" t="s">
        <v>4212</v>
      </c>
      <c r="B379" s="84" t="s">
        <v>4213</v>
      </c>
      <c r="C379" s="84">
        <v>2</v>
      </c>
      <c r="D379" s="122">
        <v>0.0007322742450752894</v>
      </c>
      <c r="E379" s="122">
        <v>2.764250875438773</v>
      </c>
      <c r="F379" s="84" t="s">
        <v>5571</v>
      </c>
      <c r="G379" s="84" t="b">
        <v>0</v>
      </c>
      <c r="H379" s="84" t="b">
        <v>0</v>
      </c>
      <c r="I379" s="84" t="b">
        <v>0</v>
      </c>
      <c r="J379" s="84" t="b">
        <v>0</v>
      </c>
      <c r="K379" s="84" t="b">
        <v>0</v>
      </c>
      <c r="L379" s="84" t="b">
        <v>0</v>
      </c>
    </row>
    <row r="380" spans="1:12" ht="15">
      <c r="A380" s="84" t="s">
        <v>5145</v>
      </c>
      <c r="B380" s="84" t="s">
        <v>5146</v>
      </c>
      <c r="C380" s="84">
        <v>2</v>
      </c>
      <c r="D380" s="122">
        <v>0.0007322742450752894</v>
      </c>
      <c r="E380" s="122">
        <v>3.1110383616634296</v>
      </c>
      <c r="F380" s="84" t="s">
        <v>5571</v>
      </c>
      <c r="G380" s="84" t="b">
        <v>0</v>
      </c>
      <c r="H380" s="84" t="b">
        <v>1</v>
      </c>
      <c r="I380" s="84" t="b">
        <v>0</v>
      </c>
      <c r="J380" s="84" t="b">
        <v>0</v>
      </c>
      <c r="K380" s="84" t="b">
        <v>1</v>
      </c>
      <c r="L380" s="84" t="b">
        <v>0</v>
      </c>
    </row>
    <row r="381" spans="1:12" ht="15">
      <c r="A381" s="84" t="s">
        <v>5150</v>
      </c>
      <c r="B381" s="84" t="s">
        <v>4208</v>
      </c>
      <c r="C381" s="84">
        <v>2</v>
      </c>
      <c r="D381" s="122">
        <v>0.0007322742450752894</v>
      </c>
      <c r="E381" s="122">
        <v>2.9860996250551297</v>
      </c>
      <c r="F381" s="84" t="s">
        <v>5571</v>
      </c>
      <c r="G381" s="84" t="b">
        <v>0</v>
      </c>
      <c r="H381" s="84" t="b">
        <v>0</v>
      </c>
      <c r="I381" s="84" t="b">
        <v>0</v>
      </c>
      <c r="J381" s="84" t="b">
        <v>0</v>
      </c>
      <c r="K381" s="84" t="b">
        <v>0</v>
      </c>
      <c r="L381" s="84" t="b">
        <v>0</v>
      </c>
    </row>
    <row r="382" spans="1:12" ht="15">
      <c r="A382" s="84" t="s">
        <v>4208</v>
      </c>
      <c r="B382" s="84" t="s">
        <v>5147</v>
      </c>
      <c r="C382" s="84">
        <v>2</v>
      </c>
      <c r="D382" s="122">
        <v>0.0007322742450752894</v>
      </c>
      <c r="E382" s="122">
        <v>2.9860996250551297</v>
      </c>
      <c r="F382" s="84" t="s">
        <v>5571</v>
      </c>
      <c r="G382" s="84" t="b">
        <v>0</v>
      </c>
      <c r="H382" s="84" t="b">
        <v>0</v>
      </c>
      <c r="I382" s="84" t="b">
        <v>0</v>
      </c>
      <c r="J382" s="84" t="b">
        <v>0</v>
      </c>
      <c r="K382" s="84" t="b">
        <v>1</v>
      </c>
      <c r="L382" s="84" t="b">
        <v>0</v>
      </c>
    </row>
    <row r="383" spans="1:12" ht="15">
      <c r="A383" s="84" t="s">
        <v>5147</v>
      </c>
      <c r="B383" s="84" t="s">
        <v>5288</v>
      </c>
      <c r="C383" s="84">
        <v>2</v>
      </c>
      <c r="D383" s="122">
        <v>0.0007322742450752894</v>
      </c>
      <c r="E383" s="122">
        <v>3.287129620719111</v>
      </c>
      <c r="F383" s="84" t="s">
        <v>5571</v>
      </c>
      <c r="G383" s="84" t="b">
        <v>0</v>
      </c>
      <c r="H383" s="84" t="b">
        <v>1</v>
      </c>
      <c r="I383" s="84" t="b">
        <v>0</v>
      </c>
      <c r="J383" s="84" t="b">
        <v>0</v>
      </c>
      <c r="K383" s="84" t="b">
        <v>0</v>
      </c>
      <c r="L383" s="84" t="b">
        <v>0</v>
      </c>
    </row>
    <row r="384" spans="1:12" ht="15">
      <c r="A384" s="84" t="s">
        <v>4210</v>
      </c>
      <c r="B384" s="84" t="s">
        <v>5148</v>
      </c>
      <c r="C384" s="84">
        <v>2</v>
      </c>
      <c r="D384" s="122">
        <v>0.0007322742450752894</v>
      </c>
      <c r="E384" s="122">
        <v>2.9860996250551297</v>
      </c>
      <c r="F384" s="84" t="s">
        <v>5571</v>
      </c>
      <c r="G384" s="84" t="b">
        <v>0</v>
      </c>
      <c r="H384" s="84" t="b">
        <v>0</v>
      </c>
      <c r="I384" s="84" t="b">
        <v>0</v>
      </c>
      <c r="J384" s="84" t="b">
        <v>0</v>
      </c>
      <c r="K384" s="84" t="b">
        <v>0</v>
      </c>
      <c r="L384" s="84" t="b">
        <v>0</v>
      </c>
    </row>
    <row r="385" spans="1:12" ht="15">
      <c r="A385" s="84" t="s">
        <v>4297</v>
      </c>
      <c r="B385" s="84" t="s">
        <v>5289</v>
      </c>
      <c r="C385" s="84">
        <v>2</v>
      </c>
      <c r="D385" s="122">
        <v>0.0007322742450752894</v>
      </c>
      <c r="E385" s="122">
        <v>3.0652808711027544</v>
      </c>
      <c r="F385" s="84" t="s">
        <v>5571</v>
      </c>
      <c r="G385" s="84" t="b">
        <v>0</v>
      </c>
      <c r="H385" s="84" t="b">
        <v>0</v>
      </c>
      <c r="I385" s="84" t="b">
        <v>0</v>
      </c>
      <c r="J385" s="84" t="b">
        <v>0</v>
      </c>
      <c r="K385" s="84" t="b">
        <v>0</v>
      </c>
      <c r="L385" s="84" t="b">
        <v>0</v>
      </c>
    </row>
    <row r="386" spans="1:12" ht="15">
      <c r="A386" s="84" t="s">
        <v>5289</v>
      </c>
      <c r="B386" s="84" t="s">
        <v>5290</v>
      </c>
      <c r="C386" s="84">
        <v>2</v>
      </c>
      <c r="D386" s="122">
        <v>0.0007322742450752894</v>
      </c>
      <c r="E386" s="122">
        <v>3.463220879774792</v>
      </c>
      <c r="F386" s="84" t="s">
        <v>5571</v>
      </c>
      <c r="G386" s="84" t="b">
        <v>0</v>
      </c>
      <c r="H386" s="84" t="b">
        <v>0</v>
      </c>
      <c r="I386" s="84" t="b">
        <v>0</v>
      </c>
      <c r="J386" s="84" t="b">
        <v>0</v>
      </c>
      <c r="K386" s="84" t="b">
        <v>0</v>
      </c>
      <c r="L386" s="84" t="b">
        <v>0</v>
      </c>
    </row>
    <row r="387" spans="1:12" ht="15">
      <c r="A387" s="84" t="s">
        <v>543</v>
      </c>
      <c r="B387" s="84" t="s">
        <v>4315</v>
      </c>
      <c r="C387" s="84">
        <v>2</v>
      </c>
      <c r="D387" s="122">
        <v>0.0007322742450752894</v>
      </c>
      <c r="E387" s="122">
        <v>1.521212826752479</v>
      </c>
      <c r="F387" s="84" t="s">
        <v>5571</v>
      </c>
      <c r="G387" s="84" t="b">
        <v>0</v>
      </c>
      <c r="H387" s="84" t="b">
        <v>0</v>
      </c>
      <c r="I387" s="84" t="b">
        <v>0</v>
      </c>
      <c r="J387" s="84" t="b">
        <v>0</v>
      </c>
      <c r="K387" s="84" t="b">
        <v>0</v>
      </c>
      <c r="L387" s="84" t="b">
        <v>0</v>
      </c>
    </row>
    <row r="388" spans="1:12" ht="15">
      <c r="A388" s="84" t="s">
        <v>855</v>
      </c>
      <c r="B388" s="84" t="s">
        <v>833</v>
      </c>
      <c r="C388" s="84">
        <v>2</v>
      </c>
      <c r="D388" s="122">
        <v>0.0007322742450752894</v>
      </c>
      <c r="E388" s="122">
        <v>0.5425758783680045</v>
      </c>
      <c r="F388" s="84" t="s">
        <v>5571</v>
      </c>
      <c r="G388" s="84" t="b">
        <v>0</v>
      </c>
      <c r="H388" s="84" t="b">
        <v>0</v>
      </c>
      <c r="I388" s="84" t="b">
        <v>0</v>
      </c>
      <c r="J388" s="84" t="b">
        <v>0</v>
      </c>
      <c r="K388" s="84" t="b">
        <v>0</v>
      </c>
      <c r="L388" s="84" t="b">
        <v>0</v>
      </c>
    </row>
    <row r="389" spans="1:12" ht="15">
      <c r="A389" s="84" t="s">
        <v>4954</v>
      </c>
      <c r="B389" s="84" t="s">
        <v>4994</v>
      </c>
      <c r="C389" s="84">
        <v>2</v>
      </c>
      <c r="D389" s="122">
        <v>0.0008297580519612937</v>
      </c>
      <c r="E389" s="122">
        <v>2.1787901459302725</v>
      </c>
      <c r="F389" s="84" t="s">
        <v>5571</v>
      </c>
      <c r="G389" s="84" t="b">
        <v>0</v>
      </c>
      <c r="H389" s="84" t="b">
        <v>0</v>
      </c>
      <c r="I389" s="84" t="b">
        <v>0</v>
      </c>
      <c r="J389" s="84" t="b">
        <v>0</v>
      </c>
      <c r="K389" s="84" t="b">
        <v>0</v>
      </c>
      <c r="L389" s="84" t="b">
        <v>0</v>
      </c>
    </row>
    <row r="390" spans="1:12" ht="15">
      <c r="A390" s="84" t="s">
        <v>4320</v>
      </c>
      <c r="B390" s="84" t="s">
        <v>4315</v>
      </c>
      <c r="C390" s="84">
        <v>2</v>
      </c>
      <c r="D390" s="122">
        <v>0.0007322742450752894</v>
      </c>
      <c r="E390" s="122">
        <v>1.442031580704854</v>
      </c>
      <c r="F390" s="84" t="s">
        <v>5571</v>
      </c>
      <c r="G390" s="84" t="b">
        <v>0</v>
      </c>
      <c r="H390" s="84" t="b">
        <v>0</v>
      </c>
      <c r="I390" s="84" t="b">
        <v>0</v>
      </c>
      <c r="J390" s="84" t="b">
        <v>0</v>
      </c>
      <c r="K390" s="84" t="b">
        <v>0</v>
      </c>
      <c r="L390" s="84" t="b">
        <v>0</v>
      </c>
    </row>
    <row r="391" spans="1:12" ht="15">
      <c r="A391" s="84" t="s">
        <v>4315</v>
      </c>
      <c r="B391" s="84" t="s">
        <v>5296</v>
      </c>
      <c r="C391" s="84">
        <v>2</v>
      </c>
      <c r="D391" s="122">
        <v>0.0007322742450752894</v>
      </c>
      <c r="E391" s="122">
        <v>2.2201828310884975</v>
      </c>
      <c r="F391" s="84" t="s">
        <v>5571</v>
      </c>
      <c r="G391" s="84" t="b">
        <v>0</v>
      </c>
      <c r="H391" s="84" t="b">
        <v>0</v>
      </c>
      <c r="I391" s="84" t="b">
        <v>0</v>
      </c>
      <c r="J391" s="84" t="b">
        <v>0</v>
      </c>
      <c r="K391" s="84" t="b">
        <v>0</v>
      </c>
      <c r="L391" s="84" t="b">
        <v>0</v>
      </c>
    </row>
    <row r="392" spans="1:12" ht="15">
      <c r="A392" s="84" t="s">
        <v>5296</v>
      </c>
      <c r="B392" s="84" t="s">
        <v>4316</v>
      </c>
      <c r="C392" s="84">
        <v>2</v>
      </c>
      <c r="D392" s="122">
        <v>0.0007322742450752894</v>
      </c>
      <c r="E392" s="122">
        <v>2.3492775274679554</v>
      </c>
      <c r="F392" s="84" t="s">
        <v>5571</v>
      </c>
      <c r="G392" s="84" t="b">
        <v>0</v>
      </c>
      <c r="H392" s="84" t="b">
        <v>0</v>
      </c>
      <c r="I392" s="84" t="b">
        <v>0</v>
      </c>
      <c r="J392" s="84" t="b">
        <v>0</v>
      </c>
      <c r="K392" s="84" t="b">
        <v>0</v>
      </c>
      <c r="L392" s="84" t="b">
        <v>0</v>
      </c>
    </row>
    <row r="393" spans="1:12" ht="15">
      <c r="A393" s="84" t="s">
        <v>5153</v>
      </c>
      <c r="B393" s="84" t="s">
        <v>5297</v>
      </c>
      <c r="C393" s="84">
        <v>2</v>
      </c>
      <c r="D393" s="122">
        <v>0.0007322742450752894</v>
      </c>
      <c r="E393" s="122">
        <v>3.287129620719111</v>
      </c>
      <c r="F393" s="84" t="s">
        <v>5571</v>
      </c>
      <c r="G393" s="84" t="b">
        <v>0</v>
      </c>
      <c r="H393" s="84" t="b">
        <v>0</v>
      </c>
      <c r="I393" s="84" t="b">
        <v>0</v>
      </c>
      <c r="J393" s="84" t="b">
        <v>0</v>
      </c>
      <c r="K393" s="84" t="b">
        <v>0</v>
      </c>
      <c r="L393" s="84" t="b">
        <v>0</v>
      </c>
    </row>
    <row r="394" spans="1:12" ht="15">
      <c r="A394" s="84" t="s">
        <v>5297</v>
      </c>
      <c r="B394" s="84" t="s">
        <v>4994</v>
      </c>
      <c r="C394" s="84">
        <v>2</v>
      </c>
      <c r="D394" s="122">
        <v>0.0007322742450752894</v>
      </c>
      <c r="E394" s="122">
        <v>2.919152835424516</v>
      </c>
      <c r="F394" s="84" t="s">
        <v>5571</v>
      </c>
      <c r="G394" s="84" t="b">
        <v>0</v>
      </c>
      <c r="H394" s="84" t="b">
        <v>0</v>
      </c>
      <c r="I394" s="84" t="b">
        <v>0</v>
      </c>
      <c r="J394" s="84" t="b">
        <v>0</v>
      </c>
      <c r="K394" s="84" t="b">
        <v>0</v>
      </c>
      <c r="L394" s="84" t="b">
        <v>0</v>
      </c>
    </row>
    <row r="395" spans="1:12" ht="15">
      <c r="A395" s="84" t="s">
        <v>5152</v>
      </c>
      <c r="B395" s="84" t="s">
        <v>4951</v>
      </c>
      <c r="C395" s="84">
        <v>2</v>
      </c>
      <c r="D395" s="122">
        <v>0.0007322742450752894</v>
      </c>
      <c r="E395" s="122">
        <v>2.508978370335467</v>
      </c>
      <c r="F395" s="84" t="s">
        <v>5571</v>
      </c>
      <c r="G395" s="84" t="b">
        <v>0</v>
      </c>
      <c r="H395" s="84" t="b">
        <v>0</v>
      </c>
      <c r="I395" s="84" t="b">
        <v>0</v>
      </c>
      <c r="J395" s="84" t="b">
        <v>0</v>
      </c>
      <c r="K395" s="84" t="b">
        <v>0</v>
      </c>
      <c r="L395" s="84" t="b">
        <v>0</v>
      </c>
    </row>
    <row r="396" spans="1:12" ht="15">
      <c r="A396" s="84" t="s">
        <v>5033</v>
      </c>
      <c r="B396" s="84" t="s">
        <v>5298</v>
      </c>
      <c r="C396" s="84">
        <v>2</v>
      </c>
      <c r="D396" s="122">
        <v>0.0007322742450752894</v>
      </c>
      <c r="E396" s="122">
        <v>3.0652808711027544</v>
      </c>
      <c r="F396" s="84" t="s">
        <v>5571</v>
      </c>
      <c r="G396" s="84" t="b">
        <v>0</v>
      </c>
      <c r="H396" s="84" t="b">
        <v>0</v>
      </c>
      <c r="I396" s="84" t="b">
        <v>0</v>
      </c>
      <c r="J396" s="84" t="b">
        <v>0</v>
      </c>
      <c r="K396" s="84" t="b">
        <v>0</v>
      </c>
      <c r="L396" s="84" t="b">
        <v>0</v>
      </c>
    </row>
    <row r="397" spans="1:12" ht="15">
      <c r="A397" s="84" t="s">
        <v>5298</v>
      </c>
      <c r="B397" s="84" t="s">
        <v>4954</v>
      </c>
      <c r="C397" s="84">
        <v>2</v>
      </c>
      <c r="D397" s="122">
        <v>0.0007322742450752894</v>
      </c>
      <c r="E397" s="122">
        <v>2.722858190280548</v>
      </c>
      <c r="F397" s="84" t="s">
        <v>5571</v>
      </c>
      <c r="G397" s="84" t="b">
        <v>0</v>
      </c>
      <c r="H397" s="84" t="b">
        <v>0</v>
      </c>
      <c r="I397" s="84" t="b">
        <v>0</v>
      </c>
      <c r="J397" s="84" t="b">
        <v>0</v>
      </c>
      <c r="K397" s="84" t="b">
        <v>0</v>
      </c>
      <c r="L397" s="84" t="b">
        <v>0</v>
      </c>
    </row>
    <row r="398" spans="1:12" ht="15">
      <c r="A398" s="84" t="s">
        <v>855</v>
      </c>
      <c r="B398" s="84" t="s">
        <v>5299</v>
      </c>
      <c r="C398" s="84">
        <v>2</v>
      </c>
      <c r="D398" s="122">
        <v>0.0007322742450752894</v>
      </c>
      <c r="E398" s="122">
        <v>2.5338019540604995</v>
      </c>
      <c r="F398" s="84" t="s">
        <v>5571</v>
      </c>
      <c r="G398" s="84" t="b">
        <v>0</v>
      </c>
      <c r="H398" s="84" t="b">
        <v>0</v>
      </c>
      <c r="I398" s="84" t="b">
        <v>0</v>
      </c>
      <c r="J398" s="84" t="b">
        <v>0</v>
      </c>
      <c r="K398" s="84" t="b">
        <v>0</v>
      </c>
      <c r="L398" s="84" t="b">
        <v>0</v>
      </c>
    </row>
    <row r="399" spans="1:12" ht="15">
      <c r="A399" s="84" t="s">
        <v>5299</v>
      </c>
      <c r="B399" s="84" t="s">
        <v>4316</v>
      </c>
      <c r="C399" s="84">
        <v>2</v>
      </c>
      <c r="D399" s="122">
        <v>0.0007322742450752894</v>
      </c>
      <c r="E399" s="122">
        <v>2.3492775274679554</v>
      </c>
      <c r="F399" s="84" t="s">
        <v>5571</v>
      </c>
      <c r="G399" s="84" t="b">
        <v>0</v>
      </c>
      <c r="H399" s="84" t="b">
        <v>0</v>
      </c>
      <c r="I399" s="84" t="b">
        <v>0</v>
      </c>
      <c r="J399" s="84" t="b">
        <v>0</v>
      </c>
      <c r="K399" s="84" t="b">
        <v>0</v>
      </c>
      <c r="L399" s="84" t="b">
        <v>0</v>
      </c>
    </row>
    <row r="400" spans="1:12" ht="15">
      <c r="A400" s="84" t="s">
        <v>4316</v>
      </c>
      <c r="B400" s="84" t="s">
        <v>5155</v>
      </c>
      <c r="C400" s="84">
        <v>2</v>
      </c>
      <c r="D400" s="122">
        <v>0.0007322742450752894</v>
      </c>
      <c r="E400" s="122">
        <v>2.173186268412274</v>
      </c>
      <c r="F400" s="84" t="s">
        <v>5571</v>
      </c>
      <c r="G400" s="84" t="b">
        <v>0</v>
      </c>
      <c r="H400" s="84" t="b">
        <v>0</v>
      </c>
      <c r="I400" s="84" t="b">
        <v>0</v>
      </c>
      <c r="J400" s="84" t="b">
        <v>0</v>
      </c>
      <c r="K400" s="84" t="b">
        <v>0</v>
      </c>
      <c r="L400" s="84" t="b">
        <v>0</v>
      </c>
    </row>
    <row r="401" spans="1:12" ht="15">
      <c r="A401" s="84" t="s">
        <v>5155</v>
      </c>
      <c r="B401" s="84" t="s">
        <v>5300</v>
      </c>
      <c r="C401" s="84">
        <v>2</v>
      </c>
      <c r="D401" s="122">
        <v>0.0007322742450752894</v>
      </c>
      <c r="E401" s="122">
        <v>3.287129620719111</v>
      </c>
      <c r="F401" s="84" t="s">
        <v>5571</v>
      </c>
      <c r="G401" s="84" t="b">
        <v>0</v>
      </c>
      <c r="H401" s="84" t="b">
        <v>0</v>
      </c>
      <c r="I401" s="84" t="b">
        <v>0</v>
      </c>
      <c r="J401" s="84" t="b">
        <v>0</v>
      </c>
      <c r="K401" s="84" t="b">
        <v>0</v>
      </c>
      <c r="L401" s="84" t="b">
        <v>0</v>
      </c>
    </row>
    <row r="402" spans="1:12" ht="15">
      <c r="A402" s="84" t="s">
        <v>4955</v>
      </c>
      <c r="B402" s="84" t="s">
        <v>5158</v>
      </c>
      <c r="C402" s="84">
        <v>2</v>
      </c>
      <c r="D402" s="122">
        <v>0.0007322742450752894</v>
      </c>
      <c r="E402" s="122">
        <v>2.546766931224867</v>
      </c>
      <c r="F402" s="84" t="s">
        <v>5571</v>
      </c>
      <c r="G402" s="84" t="b">
        <v>0</v>
      </c>
      <c r="H402" s="84" t="b">
        <v>0</v>
      </c>
      <c r="I402" s="84" t="b">
        <v>0</v>
      </c>
      <c r="J402" s="84" t="b">
        <v>0</v>
      </c>
      <c r="K402" s="84" t="b">
        <v>0</v>
      </c>
      <c r="L402" s="84" t="b">
        <v>0</v>
      </c>
    </row>
    <row r="403" spans="1:12" ht="15">
      <c r="A403" s="84" t="s">
        <v>854</v>
      </c>
      <c r="B403" s="84" t="s">
        <v>4960</v>
      </c>
      <c r="C403" s="84">
        <v>2</v>
      </c>
      <c r="D403" s="122">
        <v>0.0007322742450752894</v>
      </c>
      <c r="E403" s="122">
        <v>1.6850696293911485</v>
      </c>
      <c r="F403" s="84" t="s">
        <v>5571</v>
      </c>
      <c r="G403" s="84" t="b">
        <v>0</v>
      </c>
      <c r="H403" s="84" t="b">
        <v>0</v>
      </c>
      <c r="I403" s="84" t="b">
        <v>0</v>
      </c>
      <c r="J403" s="84" t="b">
        <v>0</v>
      </c>
      <c r="K403" s="84" t="b">
        <v>0</v>
      </c>
      <c r="L403" s="84" t="b">
        <v>0</v>
      </c>
    </row>
    <row r="404" spans="1:12" ht="15">
      <c r="A404" s="84" t="s">
        <v>5072</v>
      </c>
      <c r="B404" s="84" t="s">
        <v>4315</v>
      </c>
      <c r="C404" s="84">
        <v>2</v>
      </c>
      <c r="D404" s="122">
        <v>0.0007322742450752894</v>
      </c>
      <c r="E404" s="122">
        <v>1.9191528354245164</v>
      </c>
      <c r="F404" s="84" t="s">
        <v>5571</v>
      </c>
      <c r="G404" s="84" t="b">
        <v>0</v>
      </c>
      <c r="H404" s="84" t="b">
        <v>0</v>
      </c>
      <c r="I404" s="84" t="b">
        <v>0</v>
      </c>
      <c r="J404" s="84" t="b">
        <v>0</v>
      </c>
      <c r="K404" s="84" t="b">
        <v>0</v>
      </c>
      <c r="L404" s="84" t="b">
        <v>0</v>
      </c>
    </row>
    <row r="405" spans="1:12" ht="15">
      <c r="A405" s="84" t="s">
        <v>4315</v>
      </c>
      <c r="B405" s="84" t="s">
        <v>5160</v>
      </c>
      <c r="C405" s="84">
        <v>2</v>
      </c>
      <c r="D405" s="122">
        <v>0.0008297580519612937</v>
      </c>
      <c r="E405" s="122">
        <v>2.0440915720328166</v>
      </c>
      <c r="F405" s="84" t="s">
        <v>5571</v>
      </c>
      <c r="G405" s="84" t="b">
        <v>0</v>
      </c>
      <c r="H405" s="84" t="b">
        <v>0</v>
      </c>
      <c r="I405" s="84" t="b">
        <v>0</v>
      </c>
      <c r="J405" s="84" t="b">
        <v>0</v>
      </c>
      <c r="K405" s="84" t="b">
        <v>0</v>
      </c>
      <c r="L405" s="84" t="b">
        <v>0</v>
      </c>
    </row>
    <row r="406" spans="1:12" ht="15">
      <c r="A406" s="84" t="s">
        <v>854</v>
      </c>
      <c r="B406" s="84" t="s">
        <v>4320</v>
      </c>
      <c r="C406" s="84">
        <v>2</v>
      </c>
      <c r="D406" s="122">
        <v>0.0007322742450752894</v>
      </c>
      <c r="E406" s="122">
        <v>1.6058883833435236</v>
      </c>
      <c r="F406" s="84" t="s">
        <v>5571</v>
      </c>
      <c r="G406" s="84" t="b">
        <v>0</v>
      </c>
      <c r="H406" s="84" t="b">
        <v>0</v>
      </c>
      <c r="I406" s="84" t="b">
        <v>0</v>
      </c>
      <c r="J406" s="84" t="b">
        <v>0</v>
      </c>
      <c r="K406" s="84" t="b">
        <v>0</v>
      </c>
      <c r="L406" s="84" t="b">
        <v>0</v>
      </c>
    </row>
    <row r="407" spans="1:12" ht="15">
      <c r="A407" s="84" t="s">
        <v>5171</v>
      </c>
      <c r="B407" s="84" t="s">
        <v>5320</v>
      </c>
      <c r="C407" s="84">
        <v>2</v>
      </c>
      <c r="D407" s="122">
        <v>0.0008297580519612937</v>
      </c>
      <c r="E407" s="122">
        <v>3.287129620719111</v>
      </c>
      <c r="F407" s="84" t="s">
        <v>5571</v>
      </c>
      <c r="G407" s="84" t="b">
        <v>0</v>
      </c>
      <c r="H407" s="84" t="b">
        <v>0</v>
      </c>
      <c r="I407" s="84" t="b">
        <v>0</v>
      </c>
      <c r="J407" s="84" t="b">
        <v>0</v>
      </c>
      <c r="K407" s="84" t="b">
        <v>0</v>
      </c>
      <c r="L407" s="84" t="b">
        <v>0</v>
      </c>
    </row>
    <row r="408" spans="1:12" ht="15">
      <c r="A408" s="84" t="s">
        <v>5321</v>
      </c>
      <c r="B408" s="84" t="s">
        <v>4199</v>
      </c>
      <c r="C408" s="84">
        <v>2</v>
      </c>
      <c r="D408" s="122">
        <v>0.0007322742450752894</v>
      </c>
      <c r="E408" s="122">
        <v>2.232771958396518</v>
      </c>
      <c r="F408" s="84" t="s">
        <v>5571</v>
      </c>
      <c r="G408" s="84" t="b">
        <v>0</v>
      </c>
      <c r="H408" s="84" t="b">
        <v>0</v>
      </c>
      <c r="I408" s="84" t="b">
        <v>0</v>
      </c>
      <c r="J408" s="84" t="b">
        <v>0</v>
      </c>
      <c r="K408" s="84" t="b">
        <v>0</v>
      </c>
      <c r="L408" s="84" t="b">
        <v>0</v>
      </c>
    </row>
    <row r="409" spans="1:12" ht="15">
      <c r="A409" s="84" t="s">
        <v>4199</v>
      </c>
      <c r="B409" s="84" t="s">
        <v>5322</v>
      </c>
      <c r="C409" s="84">
        <v>2</v>
      </c>
      <c r="D409" s="122">
        <v>0.0007322742450752894</v>
      </c>
      <c r="E409" s="122">
        <v>3.0652808711027544</v>
      </c>
      <c r="F409" s="84" t="s">
        <v>5571</v>
      </c>
      <c r="G409" s="84" t="b">
        <v>0</v>
      </c>
      <c r="H409" s="84" t="b">
        <v>0</v>
      </c>
      <c r="I409" s="84" t="b">
        <v>0</v>
      </c>
      <c r="J409" s="84" t="b">
        <v>0</v>
      </c>
      <c r="K409" s="84" t="b">
        <v>0</v>
      </c>
      <c r="L409" s="84" t="b">
        <v>0</v>
      </c>
    </row>
    <row r="410" spans="1:12" ht="15">
      <c r="A410" s="84" t="s">
        <v>4315</v>
      </c>
      <c r="B410" s="84" t="s">
        <v>5173</v>
      </c>
      <c r="C410" s="84">
        <v>2</v>
      </c>
      <c r="D410" s="122">
        <v>0.0007322742450752894</v>
      </c>
      <c r="E410" s="122">
        <v>2.0440915720328166</v>
      </c>
      <c r="F410" s="84" t="s">
        <v>5571</v>
      </c>
      <c r="G410" s="84" t="b">
        <v>0</v>
      </c>
      <c r="H410" s="84" t="b">
        <v>0</v>
      </c>
      <c r="I410" s="84" t="b">
        <v>0</v>
      </c>
      <c r="J410" s="84" t="b">
        <v>0</v>
      </c>
      <c r="K410" s="84" t="b">
        <v>0</v>
      </c>
      <c r="L410" s="84" t="b">
        <v>0</v>
      </c>
    </row>
    <row r="411" spans="1:12" ht="15">
      <c r="A411" s="84" t="s">
        <v>5326</v>
      </c>
      <c r="B411" s="84" t="s">
        <v>5165</v>
      </c>
      <c r="C411" s="84">
        <v>2</v>
      </c>
      <c r="D411" s="122">
        <v>0.0007322742450752894</v>
      </c>
      <c r="E411" s="122">
        <v>3.287129620719111</v>
      </c>
      <c r="F411" s="84" t="s">
        <v>5571</v>
      </c>
      <c r="G411" s="84" t="b">
        <v>0</v>
      </c>
      <c r="H411" s="84" t="b">
        <v>0</v>
      </c>
      <c r="I411" s="84" t="b">
        <v>0</v>
      </c>
      <c r="J411" s="84" t="b">
        <v>0</v>
      </c>
      <c r="K411" s="84" t="b">
        <v>0</v>
      </c>
      <c r="L411" s="84" t="b">
        <v>0</v>
      </c>
    </row>
    <row r="412" spans="1:12" ht="15">
      <c r="A412" s="84" t="s">
        <v>4959</v>
      </c>
      <c r="B412" s="84" t="s">
        <v>5327</v>
      </c>
      <c r="C412" s="84">
        <v>2</v>
      </c>
      <c r="D412" s="122">
        <v>0.0007322742450752894</v>
      </c>
      <c r="E412" s="122">
        <v>2.764250875438773</v>
      </c>
      <c r="F412" s="84" t="s">
        <v>5571</v>
      </c>
      <c r="G412" s="84" t="b">
        <v>0</v>
      </c>
      <c r="H412" s="84" t="b">
        <v>0</v>
      </c>
      <c r="I412" s="84" t="b">
        <v>0</v>
      </c>
      <c r="J412" s="84" t="b">
        <v>0</v>
      </c>
      <c r="K412" s="84" t="b">
        <v>0</v>
      </c>
      <c r="L412" s="84" t="b">
        <v>0</v>
      </c>
    </row>
    <row r="413" spans="1:12" ht="15">
      <c r="A413" s="84" t="s">
        <v>4956</v>
      </c>
      <c r="B413" s="84" t="s">
        <v>534</v>
      </c>
      <c r="C413" s="84">
        <v>2</v>
      </c>
      <c r="D413" s="122">
        <v>0.0007322742450752894</v>
      </c>
      <c r="E413" s="122">
        <v>2.722858190280548</v>
      </c>
      <c r="F413" s="84" t="s">
        <v>5571</v>
      </c>
      <c r="G413" s="84" t="b">
        <v>0</v>
      </c>
      <c r="H413" s="84" t="b">
        <v>0</v>
      </c>
      <c r="I413" s="84" t="b">
        <v>0</v>
      </c>
      <c r="J413" s="84" t="b">
        <v>0</v>
      </c>
      <c r="K413" s="84" t="b">
        <v>0</v>
      </c>
      <c r="L413" s="84" t="b">
        <v>0</v>
      </c>
    </row>
    <row r="414" spans="1:12" ht="15">
      <c r="A414" s="84" t="s">
        <v>534</v>
      </c>
      <c r="B414" s="84" t="s">
        <v>5328</v>
      </c>
      <c r="C414" s="84">
        <v>2</v>
      </c>
      <c r="D414" s="122">
        <v>0.0007322742450752894</v>
      </c>
      <c r="E414" s="122">
        <v>3.463220879774792</v>
      </c>
      <c r="F414" s="84" t="s">
        <v>5571</v>
      </c>
      <c r="G414" s="84" t="b">
        <v>0</v>
      </c>
      <c r="H414" s="84" t="b">
        <v>0</v>
      </c>
      <c r="I414" s="84" t="b">
        <v>0</v>
      </c>
      <c r="J414" s="84" t="b">
        <v>0</v>
      </c>
      <c r="K414" s="84" t="b">
        <v>0</v>
      </c>
      <c r="L414" s="84" t="b">
        <v>0</v>
      </c>
    </row>
    <row r="415" spans="1:12" ht="15">
      <c r="A415" s="84" t="s">
        <v>5328</v>
      </c>
      <c r="B415" s="84" t="s">
        <v>5176</v>
      </c>
      <c r="C415" s="84">
        <v>2</v>
      </c>
      <c r="D415" s="122">
        <v>0.0007322742450752894</v>
      </c>
      <c r="E415" s="122">
        <v>3.287129620719111</v>
      </c>
      <c r="F415" s="84" t="s">
        <v>5571</v>
      </c>
      <c r="G415" s="84" t="b">
        <v>0</v>
      </c>
      <c r="H415" s="84" t="b">
        <v>0</v>
      </c>
      <c r="I415" s="84" t="b">
        <v>0</v>
      </c>
      <c r="J415" s="84" t="b">
        <v>0</v>
      </c>
      <c r="K415" s="84" t="b">
        <v>0</v>
      </c>
      <c r="L415" s="84" t="b">
        <v>0</v>
      </c>
    </row>
    <row r="416" spans="1:12" ht="15">
      <c r="A416" s="84" t="s">
        <v>5176</v>
      </c>
      <c r="B416" s="84" t="s">
        <v>5177</v>
      </c>
      <c r="C416" s="84">
        <v>2</v>
      </c>
      <c r="D416" s="122">
        <v>0.0007322742450752894</v>
      </c>
      <c r="E416" s="122">
        <v>3.1110383616634296</v>
      </c>
      <c r="F416" s="84" t="s">
        <v>5571</v>
      </c>
      <c r="G416" s="84" t="b">
        <v>0</v>
      </c>
      <c r="H416" s="84" t="b">
        <v>0</v>
      </c>
      <c r="I416" s="84" t="b">
        <v>0</v>
      </c>
      <c r="J416" s="84" t="b">
        <v>0</v>
      </c>
      <c r="K416" s="84" t="b">
        <v>0</v>
      </c>
      <c r="L416" s="84" t="b">
        <v>0</v>
      </c>
    </row>
    <row r="417" spans="1:12" ht="15">
      <c r="A417" s="84" t="s">
        <v>5177</v>
      </c>
      <c r="B417" s="84" t="s">
        <v>5329</v>
      </c>
      <c r="C417" s="84">
        <v>2</v>
      </c>
      <c r="D417" s="122">
        <v>0.0007322742450752894</v>
      </c>
      <c r="E417" s="122">
        <v>3.287129620719111</v>
      </c>
      <c r="F417" s="84" t="s">
        <v>5571</v>
      </c>
      <c r="G417" s="84" t="b">
        <v>0</v>
      </c>
      <c r="H417" s="84" t="b">
        <v>0</v>
      </c>
      <c r="I417" s="84" t="b">
        <v>0</v>
      </c>
      <c r="J417" s="84" t="b">
        <v>0</v>
      </c>
      <c r="K417" s="84" t="b">
        <v>0</v>
      </c>
      <c r="L417" s="84" t="b">
        <v>0</v>
      </c>
    </row>
    <row r="418" spans="1:12" ht="15">
      <c r="A418" s="84" t="s">
        <v>5329</v>
      </c>
      <c r="B418" s="84" t="s">
        <v>5330</v>
      </c>
      <c r="C418" s="84">
        <v>2</v>
      </c>
      <c r="D418" s="122">
        <v>0.0007322742450752894</v>
      </c>
      <c r="E418" s="122">
        <v>3.463220879774792</v>
      </c>
      <c r="F418" s="84" t="s">
        <v>5571</v>
      </c>
      <c r="G418" s="84" t="b">
        <v>0</v>
      </c>
      <c r="H418" s="84" t="b">
        <v>0</v>
      </c>
      <c r="I418" s="84" t="b">
        <v>0</v>
      </c>
      <c r="J418" s="84" t="b">
        <v>0</v>
      </c>
      <c r="K418" s="84" t="b">
        <v>0</v>
      </c>
      <c r="L418" s="84" t="b">
        <v>0</v>
      </c>
    </row>
    <row r="419" spans="1:12" ht="15">
      <c r="A419" s="84" t="s">
        <v>4310</v>
      </c>
      <c r="B419" s="84" t="s">
        <v>5332</v>
      </c>
      <c r="C419" s="84">
        <v>2</v>
      </c>
      <c r="D419" s="122">
        <v>0.0007322742450752894</v>
      </c>
      <c r="E419" s="122">
        <v>2.6850696293911485</v>
      </c>
      <c r="F419" s="84" t="s">
        <v>5571</v>
      </c>
      <c r="G419" s="84" t="b">
        <v>0</v>
      </c>
      <c r="H419" s="84" t="b">
        <v>0</v>
      </c>
      <c r="I419" s="84" t="b">
        <v>0</v>
      </c>
      <c r="J419" s="84" t="b">
        <v>0</v>
      </c>
      <c r="K419" s="84" t="b">
        <v>0</v>
      </c>
      <c r="L419" s="84" t="b">
        <v>0</v>
      </c>
    </row>
    <row r="420" spans="1:12" ht="15">
      <c r="A420" s="84" t="s">
        <v>5332</v>
      </c>
      <c r="B420" s="84" t="s">
        <v>5039</v>
      </c>
      <c r="C420" s="84">
        <v>2</v>
      </c>
      <c r="D420" s="122">
        <v>0.0007322742450752894</v>
      </c>
      <c r="E420" s="122">
        <v>3.0652808711027544</v>
      </c>
      <c r="F420" s="84" t="s">
        <v>5571</v>
      </c>
      <c r="G420" s="84" t="b">
        <v>0</v>
      </c>
      <c r="H420" s="84" t="b">
        <v>0</v>
      </c>
      <c r="I420" s="84" t="b">
        <v>0</v>
      </c>
      <c r="J420" s="84" t="b">
        <v>0</v>
      </c>
      <c r="K420" s="84" t="b">
        <v>0</v>
      </c>
      <c r="L420" s="84" t="b">
        <v>0</v>
      </c>
    </row>
    <row r="421" spans="1:12" ht="15">
      <c r="A421" s="84" t="s">
        <v>5039</v>
      </c>
      <c r="B421" s="84" t="s">
        <v>5333</v>
      </c>
      <c r="C421" s="84">
        <v>2</v>
      </c>
      <c r="D421" s="122">
        <v>0.0007322742450752894</v>
      </c>
      <c r="E421" s="122">
        <v>3.0652808711027544</v>
      </c>
      <c r="F421" s="84" t="s">
        <v>5571</v>
      </c>
      <c r="G421" s="84" t="b">
        <v>0</v>
      </c>
      <c r="H421" s="84" t="b">
        <v>0</v>
      </c>
      <c r="I421" s="84" t="b">
        <v>0</v>
      </c>
      <c r="J421" s="84" t="b">
        <v>0</v>
      </c>
      <c r="K421" s="84" t="b">
        <v>0</v>
      </c>
      <c r="L421" s="84" t="b">
        <v>0</v>
      </c>
    </row>
    <row r="422" spans="1:12" ht="15">
      <c r="A422" s="84" t="s">
        <v>5333</v>
      </c>
      <c r="B422" s="84" t="s">
        <v>5083</v>
      </c>
      <c r="C422" s="84">
        <v>2</v>
      </c>
      <c r="D422" s="122">
        <v>0.0007322742450752894</v>
      </c>
      <c r="E422" s="122">
        <v>3.1621908841108106</v>
      </c>
      <c r="F422" s="84" t="s">
        <v>5571</v>
      </c>
      <c r="G422" s="84" t="b">
        <v>0</v>
      </c>
      <c r="H422" s="84" t="b">
        <v>0</v>
      </c>
      <c r="I422" s="84" t="b">
        <v>0</v>
      </c>
      <c r="J422" s="84" t="b">
        <v>0</v>
      </c>
      <c r="K422" s="84" t="b">
        <v>0</v>
      </c>
      <c r="L422" s="84" t="b">
        <v>0</v>
      </c>
    </row>
    <row r="423" spans="1:12" ht="15">
      <c r="A423" s="84" t="s">
        <v>4301</v>
      </c>
      <c r="B423" s="84" t="s">
        <v>5178</v>
      </c>
      <c r="C423" s="84">
        <v>2</v>
      </c>
      <c r="D423" s="122">
        <v>0.0007322742450752894</v>
      </c>
      <c r="E423" s="122">
        <v>2.442031580704854</v>
      </c>
      <c r="F423" s="84" t="s">
        <v>5571</v>
      </c>
      <c r="G423" s="84" t="b">
        <v>0</v>
      </c>
      <c r="H423" s="84" t="b">
        <v>0</v>
      </c>
      <c r="I423" s="84" t="b">
        <v>0</v>
      </c>
      <c r="J423" s="84" t="b">
        <v>0</v>
      </c>
      <c r="K423" s="84" t="b">
        <v>0</v>
      </c>
      <c r="L423" s="84" t="b">
        <v>0</v>
      </c>
    </row>
    <row r="424" spans="1:12" ht="15">
      <c r="A424" s="84" t="s">
        <v>5178</v>
      </c>
      <c r="B424" s="84" t="s">
        <v>5334</v>
      </c>
      <c r="C424" s="84">
        <v>2</v>
      </c>
      <c r="D424" s="122">
        <v>0.0007322742450752894</v>
      </c>
      <c r="E424" s="122">
        <v>3.287129620719111</v>
      </c>
      <c r="F424" s="84" t="s">
        <v>5571</v>
      </c>
      <c r="G424" s="84" t="b">
        <v>0</v>
      </c>
      <c r="H424" s="84" t="b">
        <v>0</v>
      </c>
      <c r="I424" s="84" t="b">
        <v>0</v>
      </c>
      <c r="J424" s="84" t="b">
        <v>1</v>
      </c>
      <c r="K424" s="84" t="b">
        <v>0</v>
      </c>
      <c r="L424" s="84" t="b">
        <v>0</v>
      </c>
    </row>
    <row r="425" spans="1:12" ht="15">
      <c r="A425" s="84" t="s">
        <v>5334</v>
      </c>
      <c r="B425" s="84" t="s">
        <v>5335</v>
      </c>
      <c r="C425" s="84">
        <v>2</v>
      </c>
      <c r="D425" s="122">
        <v>0.0007322742450752894</v>
      </c>
      <c r="E425" s="122">
        <v>3.463220879774792</v>
      </c>
      <c r="F425" s="84" t="s">
        <v>5571</v>
      </c>
      <c r="G425" s="84" t="b">
        <v>1</v>
      </c>
      <c r="H425" s="84" t="b">
        <v>0</v>
      </c>
      <c r="I425" s="84" t="b">
        <v>0</v>
      </c>
      <c r="J425" s="84" t="b">
        <v>0</v>
      </c>
      <c r="K425" s="84" t="b">
        <v>0</v>
      </c>
      <c r="L425" s="84" t="b">
        <v>0</v>
      </c>
    </row>
    <row r="426" spans="1:12" ht="15">
      <c r="A426" s="84" t="s">
        <v>5335</v>
      </c>
      <c r="B426" s="84" t="s">
        <v>5336</v>
      </c>
      <c r="C426" s="84">
        <v>2</v>
      </c>
      <c r="D426" s="122">
        <v>0.0007322742450752894</v>
      </c>
      <c r="E426" s="122">
        <v>3.463220879774792</v>
      </c>
      <c r="F426" s="84" t="s">
        <v>5571</v>
      </c>
      <c r="G426" s="84" t="b">
        <v>0</v>
      </c>
      <c r="H426" s="84" t="b">
        <v>0</v>
      </c>
      <c r="I426" s="84" t="b">
        <v>0</v>
      </c>
      <c r="J426" s="84" t="b">
        <v>0</v>
      </c>
      <c r="K426" s="84" t="b">
        <v>0</v>
      </c>
      <c r="L426" s="84" t="b">
        <v>0</v>
      </c>
    </row>
    <row r="427" spans="1:12" ht="15">
      <c r="A427" s="84" t="s">
        <v>5336</v>
      </c>
      <c r="B427" s="84" t="s">
        <v>4943</v>
      </c>
      <c r="C427" s="84">
        <v>2</v>
      </c>
      <c r="D427" s="122">
        <v>0.0007322742450752894</v>
      </c>
      <c r="E427" s="122">
        <v>2.5601308927828486</v>
      </c>
      <c r="F427" s="84" t="s">
        <v>5571</v>
      </c>
      <c r="G427" s="84" t="b">
        <v>0</v>
      </c>
      <c r="H427" s="84" t="b">
        <v>0</v>
      </c>
      <c r="I427" s="84" t="b">
        <v>0</v>
      </c>
      <c r="J427" s="84" t="b">
        <v>0</v>
      </c>
      <c r="K427" s="84" t="b">
        <v>0</v>
      </c>
      <c r="L427" s="84" t="b">
        <v>0</v>
      </c>
    </row>
    <row r="428" spans="1:12" ht="15">
      <c r="A428" s="84" t="s">
        <v>4943</v>
      </c>
      <c r="B428" s="84" t="s">
        <v>5337</v>
      </c>
      <c r="C428" s="84">
        <v>2</v>
      </c>
      <c r="D428" s="122">
        <v>0.0007322742450752894</v>
      </c>
      <c r="E428" s="122">
        <v>2.5601308927828486</v>
      </c>
      <c r="F428" s="84" t="s">
        <v>5571</v>
      </c>
      <c r="G428" s="84" t="b">
        <v>0</v>
      </c>
      <c r="H428" s="84" t="b">
        <v>0</v>
      </c>
      <c r="I428" s="84" t="b">
        <v>0</v>
      </c>
      <c r="J428" s="84" t="b">
        <v>0</v>
      </c>
      <c r="K428" s="84" t="b">
        <v>0</v>
      </c>
      <c r="L428" s="84" t="b">
        <v>0</v>
      </c>
    </row>
    <row r="429" spans="1:12" ht="15">
      <c r="A429" s="84" t="s">
        <v>5337</v>
      </c>
      <c r="B429" s="84" t="s">
        <v>5338</v>
      </c>
      <c r="C429" s="84">
        <v>2</v>
      </c>
      <c r="D429" s="122">
        <v>0.0007322742450752894</v>
      </c>
      <c r="E429" s="122">
        <v>3.463220879774792</v>
      </c>
      <c r="F429" s="84" t="s">
        <v>5571</v>
      </c>
      <c r="G429" s="84" t="b">
        <v>0</v>
      </c>
      <c r="H429" s="84" t="b">
        <v>0</v>
      </c>
      <c r="I429" s="84" t="b">
        <v>0</v>
      </c>
      <c r="J429" s="84" t="b">
        <v>0</v>
      </c>
      <c r="K429" s="84" t="b">
        <v>0</v>
      </c>
      <c r="L429" s="84" t="b">
        <v>0</v>
      </c>
    </row>
    <row r="430" spans="1:12" ht="15">
      <c r="A430" s="84" t="s">
        <v>833</v>
      </c>
      <c r="B430" s="84" t="s">
        <v>5339</v>
      </c>
      <c r="C430" s="84">
        <v>2</v>
      </c>
      <c r="D430" s="122">
        <v>0.0007322742450752894</v>
      </c>
      <c r="E430" s="122">
        <v>1.5739191772684817</v>
      </c>
      <c r="F430" s="84" t="s">
        <v>5571</v>
      </c>
      <c r="G430" s="84" t="b">
        <v>0</v>
      </c>
      <c r="H430" s="84" t="b">
        <v>0</v>
      </c>
      <c r="I430" s="84" t="b">
        <v>0</v>
      </c>
      <c r="J430" s="84" t="b">
        <v>0</v>
      </c>
      <c r="K430" s="84" t="b">
        <v>0</v>
      </c>
      <c r="L430" s="84" t="b">
        <v>0</v>
      </c>
    </row>
    <row r="431" spans="1:12" ht="15">
      <c r="A431" s="84" t="s">
        <v>5339</v>
      </c>
      <c r="B431" s="84" t="s">
        <v>5040</v>
      </c>
      <c r="C431" s="84">
        <v>2</v>
      </c>
      <c r="D431" s="122">
        <v>0.0007322742450752894</v>
      </c>
      <c r="E431" s="122">
        <v>3.0652808711027544</v>
      </c>
      <c r="F431" s="84" t="s">
        <v>5571</v>
      </c>
      <c r="G431" s="84" t="b">
        <v>0</v>
      </c>
      <c r="H431" s="84" t="b">
        <v>0</v>
      </c>
      <c r="I431" s="84" t="b">
        <v>0</v>
      </c>
      <c r="J431" s="84" t="b">
        <v>0</v>
      </c>
      <c r="K431" s="84" t="b">
        <v>0</v>
      </c>
      <c r="L431" s="84" t="b">
        <v>0</v>
      </c>
    </row>
    <row r="432" spans="1:12" ht="15">
      <c r="A432" s="84" t="s">
        <v>5040</v>
      </c>
      <c r="B432" s="84" t="s">
        <v>5340</v>
      </c>
      <c r="C432" s="84">
        <v>2</v>
      </c>
      <c r="D432" s="122">
        <v>0.0007322742450752894</v>
      </c>
      <c r="E432" s="122">
        <v>3.0652808711027544</v>
      </c>
      <c r="F432" s="84" t="s">
        <v>5571</v>
      </c>
      <c r="G432" s="84" t="b">
        <v>0</v>
      </c>
      <c r="H432" s="84" t="b">
        <v>0</v>
      </c>
      <c r="I432" s="84" t="b">
        <v>0</v>
      </c>
      <c r="J432" s="84" t="b">
        <v>0</v>
      </c>
      <c r="K432" s="84" t="b">
        <v>0</v>
      </c>
      <c r="L432" s="84" t="b">
        <v>0</v>
      </c>
    </row>
    <row r="433" spans="1:12" ht="15">
      <c r="A433" s="84" t="s">
        <v>5340</v>
      </c>
      <c r="B433" s="84" t="s">
        <v>5083</v>
      </c>
      <c r="C433" s="84">
        <v>2</v>
      </c>
      <c r="D433" s="122">
        <v>0.0007322742450752894</v>
      </c>
      <c r="E433" s="122">
        <v>3.1621908841108106</v>
      </c>
      <c r="F433" s="84" t="s">
        <v>5571</v>
      </c>
      <c r="G433" s="84" t="b">
        <v>0</v>
      </c>
      <c r="H433" s="84" t="b">
        <v>0</v>
      </c>
      <c r="I433" s="84" t="b">
        <v>0</v>
      </c>
      <c r="J433" s="84" t="b">
        <v>0</v>
      </c>
      <c r="K433" s="84" t="b">
        <v>0</v>
      </c>
      <c r="L433" s="84" t="b">
        <v>0</v>
      </c>
    </row>
    <row r="434" spans="1:12" ht="15">
      <c r="A434" s="84" t="s">
        <v>4301</v>
      </c>
      <c r="B434" s="84" t="s">
        <v>5341</v>
      </c>
      <c r="C434" s="84">
        <v>2</v>
      </c>
      <c r="D434" s="122">
        <v>0.0007322742450752894</v>
      </c>
      <c r="E434" s="122">
        <v>2.6181228397605354</v>
      </c>
      <c r="F434" s="84" t="s">
        <v>5571</v>
      </c>
      <c r="G434" s="84" t="b">
        <v>0</v>
      </c>
      <c r="H434" s="84" t="b">
        <v>0</v>
      </c>
      <c r="I434" s="84" t="b">
        <v>0</v>
      </c>
      <c r="J434" s="84" t="b">
        <v>0</v>
      </c>
      <c r="K434" s="84" t="b">
        <v>0</v>
      </c>
      <c r="L434" s="84" t="b">
        <v>0</v>
      </c>
    </row>
    <row r="435" spans="1:12" ht="15">
      <c r="A435" s="84" t="s">
        <v>5341</v>
      </c>
      <c r="B435" s="84" t="s">
        <v>493</v>
      </c>
      <c r="C435" s="84">
        <v>2</v>
      </c>
      <c r="D435" s="122">
        <v>0.0007322742450752894</v>
      </c>
      <c r="E435" s="122">
        <v>3.0652808711027544</v>
      </c>
      <c r="F435" s="84" t="s">
        <v>5571</v>
      </c>
      <c r="G435" s="84" t="b">
        <v>0</v>
      </c>
      <c r="H435" s="84" t="b">
        <v>0</v>
      </c>
      <c r="I435" s="84" t="b">
        <v>0</v>
      </c>
      <c r="J435" s="84" t="b">
        <v>0</v>
      </c>
      <c r="K435" s="84" t="b">
        <v>0</v>
      </c>
      <c r="L435" s="84" t="b">
        <v>0</v>
      </c>
    </row>
    <row r="436" spans="1:12" ht="15">
      <c r="A436" s="84" t="s">
        <v>5342</v>
      </c>
      <c r="B436" s="84" t="s">
        <v>4275</v>
      </c>
      <c r="C436" s="84">
        <v>2</v>
      </c>
      <c r="D436" s="122">
        <v>0.0007322742450752894</v>
      </c>
      <c r="E436" s="122">
        <v>1.6181228397605352</v>
      </c>
      <c r="F436" s="84" t="s">
        <v>5571</v>
      </c>
      <c r="G436" s="84" t="b">
        <v>0</v>
      </c>
      <c r="H436" s="84" t="b">
        <v>1</v>
      </c>
      <c r="I436" s="84" t="b">
        <v>0</v>
      </c>
      <c r="J436" s="84" t="b">
        <v>0</v>
      </c>
      <c r="K436" s="84" t="b">
        <v>0</v>
      </c>
      <c r="L436" s="84" t="b">
        <v>0</v>
      </c>
    </row>
    <row r="437" spans="1:12" ht="15">
      <c r="A437" s="84" t="s">
        <v>4274</v>
      </c>
      <c r="B437" s="84" t="s">
        <v>5041</v>
      </c>
      <c r="C437" s="84">
        <v>2</v>
      </c>
      <c r="D437" s="122">
        <v>0.0007322742450752894</v>
      </c>
      <c r="E437" s="122">
        <v>1.7016688912106102</v>
      </c>
      <c r="F437" s="84" t="s">
        <v>5571</v>
      </c>
      <c r="G437" s="84" t="b">
        <v>0</v>
      </c>
      <c r="H437" s="84" t="b">
        <v>0</v>
      </c>
      <c r="I437" s="84" t="b">
        <v>0</v>
      </c>
      <c r="J437" s="84" t="b">
        <v>0</v>
      </c>
      <c r="K437" s="84" t="b">
        <v>0</v>
      </c>
      <c r="L437" s="84" t="b">
        <v>0</v>
      </c>
    </row>
    <row r="438" spans="1:12" ht="15">
      <c r="A438" s="84" t="s">
        <v>5041</v>
      </c>
      <c r="B438" s="84" t="s">
        <v>4333</v>
      </c>
      <c r="C438" s="84">
        <v>2</v>
      </c>
      <c r="D438" s="122">
        <v>0.0007322742450752894</v>
      </c>
      <c r="E438" s="122">
        <v>2.3249181816085107</v>
      </c>
      <c r="F438" s="84" t="s">
        <v>5571</v>
      </c>
      <c r="G438" s="84" t="b">
        <v>0</v>
      </c>
      <c r="H438" s="84" t="b">
        <v>0</v>
      </c>
      <c r="I438" s="84" t="b">
        <v>0</v>
      </c>
      <c r="J438" s="84" t="b">
        <v>0</v>
      </c>
      <c r="K438" s="84" t="b">
        <v>0</v>
      </c>
      <c r="L438" s="84" t="b">
        <v>0</v>
      </c>
    </row>
    <row r="439" spans="1:12" ht="15">
      <c r="A439" s="84" t="s">
        <v>4333</v>
      </c>
      <c r="B439" s="84" t="s">
        <v>5343</v>
      </c>
      <c r="C439" s="84">
        <v>2</v>
      </c>
      <c r="D439" s="122">
        <v>0.0007322742450752894</v>
      </c>
      <c r="E439" s="122">
        <v>2.722858190280548</v>
      </c>
      <c r="F439" s="84" t="s">
        <v>5571</v>
      </c>
      <c r="G439" s="84" t="b">
        <v>0</v>
      </c>
      <c r="H439" s="84" t="b">
        <v>0</v>
      </c>
      <c r="I439" s="84" t="b">
        <v>0</v>
      </c>
      <c r="J439" s="84" t="b">
        <v>0</v>
      </c>
      <c r="K439" s="84" t="b">
        <v>0</v>
      </c>
      <c r="L439" s="84" t="b">
        <v>0</v>
      </c>
    </row>
    <row r="440" spans="1:12" ht="15">
      <c r="A440" s="84" t="s">
        <v>5343</v>
      </c>
      <c r="B440" s="84" t="s">
        <v>5344</v>
      </c>
      <c r="C440" s="84">
        <v>2</v>
      </c>
      <c r="D440" s="122">
        <v>0.0007322742450752894</v>
      </c>
      <c r="E440" s="122">
        <v>3.463220879774792</v>
      </c>
      <c r="F440" s="84" t="s">
        <v>5571</v>
      </c>
      <c r="G440" s="84" t="b">
        <v>0</v>
      </c>
      <c r="H440" s="84" t="b">
        <v>0</v>
      </c>
      <c r="I440" s="84" t="b">
        <v>0</v>
      </c>
      <c r="J440" s="84" t="b">
        <v>0</v>
      </c>
      <c r="K440" s="84" t="b">
        <v>0</v>
      </c>
      <c r="L440" s="84" t="b">
        <v>0</v>
      </c>
    </row>
    <row r="441" spans="1:12" ht="15">
      <c r="A441" s="84" t="s">
        <v>5344</v>
      </c>
      <c r="B441" s="84" t="s">
        <v>5345</v>
      </c>
      <c r="C441" s="84">
        <v>2</v>
      </c>
      <c r="D441" s="122">
        <v>0.0007322742450752894</v>
      </c>
      <c r="E441" s="122">
        <v>3.463220879774792</v>
      </c>
      <c r="F441" s="84" t="s">
        <v>5571</v>
      </c>
      <c r="G441" s="84" t="b">
        <v>0</v>
      </c>
      <c r="H441" s="84" t="b">
        <v>0</v>
      </c>
      <c r="I441" s="84" t="b">
        <v>0</v>
      </c>
      <c r="J441" s="84" t="b">
        <v>0</v>
      </c>
      <c r="K441" s="84" t="b">
        <v>0</v>
      </c>
      <c r="L441" s="84" t="b">
        <v>0</v>
      </c>
    </row>
    <row r="442" spans="1:12" ht="15">
      <c r="A442" s="84" t="s">
        <v>5345</v>
      </c>
      <c r="B442" s="84" t="s">
        <v>4246</v>
      </c>
      <c r="C442" s="84">
        <v>2</v>
      </c>
      <c r="D442" s="122">
        <v>0.0007322742450752894</v>
      </c>
      <c r="E442" s="122">
        <v>2.6181228397605354</v>
      </c>
      <c r="F442" s="84" t="s">
        <v>5571</v>
      </c>
      <c r="G442" s="84" t="b">
        <v>0</v>
      </c>
      <c r="H442" s="84" t="b">
        <v>0</v>
      </c>
      <c r="I442" s="84" t="b">
        <v>0</v>
      </c>
      <c r="J442" s="84" t="b">
        <v>0</v>
      </c>
      <c r="K442" s="84" t="b">
        <v>0</v>
      </c>
      <c r="L442" s="84" t="b">
        <v>0</v>
      </c>
    </row>
    <row r="443" spans="1:12" ht="15">
      <c r="A443" s="84" t="s">
        <v>4246</v>
      </c>
      <c r="B443" s="84" t="s">
        <v>5346</v>
      </c>
      <c r="C443" s="84">
        <v>2</v>
      </c>
      <c r="D443" s="122">
        <v>0.0007322742450752894</v>
      </c>
      <c r="E443" s="122">
        <v>2.764250875438773</v>
      </c>
      <c r="F443" s="84" t="s">
        <v>5571</v>
      </c>
      <c r="G443" s="84" t="b">
        <v>0</v>
      </c>
      <c r="H443" s="84" t="b">
        <v>0</v>
      </c>
      <c r="I443" s="84" t="b">
        <v>0</v>
      </c>
      <c r="J443" s="84" t="b">
        <v>0</v>
      </c>
      <c r="K443" s="84" t="b">
        <v>0</v>
      </c>
      <c r="L443" s="84" t="b">
        <v>0</v>
      </c>
    </row>
    <row r="444" spans="1:12" ht="15">
      <c r="A444" s="84" t="s">
        <v>439</v>
      </c>
      <c r="B444" s="84" t="s">
        <v>5179</v>
      </c>
      <c r="C444" s="84">
        <v>2</v>
      </c>
      <c r="D444" s="122">
        <v>0.0007322742450752894</v>
      </c>
      <c r="E444" s="122">
        <v>3.1621908841108106</v>
      </c>
      <c r="F444" s="84" t="s">
        <v>5571</v>
      </c>
      <c r="G444" s="84" t="b">
        <v>0</v>
      </c>
      <c r="H444" s="84" t="b">
        <v>0</v>
      </c>
      <c r="I444" s="84" t="b">
        <v>0</v>
      </c>
      <c r="J444" s="84" t="b">
        <v>0</v>
      </c>
      <c r="K444" s="84" t="b">
        <v>0</v>
      </c>
      <c r="L444" s="84" t="b">
        <v>0</v>
      </c>
    </row>
    <row r="445" spans="1:12" ht="15">
      <c r="A445" s="84" t="s">
        <v>473</v>
      </c>
      <c r="B445" s="84" t="s">
        <v>529</v>
      </c>
      <c r="C445" s="84">
        <v>2</v>
      </c>
      <c r="D445" s="122">
        <v>0.0007322742450752894</v>
      </c>
      <c r="E445" s="122">
        <v>2.722858190280548</v>
      </c>
      <c r="F445" s="84" t="s">
        <v>5571</v>
      </c>
      <c r="G445" s="84" t="b">
        <v>0</v>
      </c>
      <c r="H445" s="84" t="b">
        <v>0</v>
      </c>
      <c r="I445" s="84" t="b">
        <v>0</v>
      </c>
      <c r="J445" s="84" t="b">
        <v>0</v>
      </c>
      <c r="K445" s="84" t="b">
        <v>0</v>
      </c>
      <c r="L445" s="84" t="b">
        <v>0</v>
      </c>
    </row>
    <row r="446" spans="1:12" ht="15">
      <c r="A446" s="84" t="s">
        <v>529</v>
      </c>
      <c r="B446" s="84" t="s">
        <v>405</v>
      </c>
      <c r="C446" s="84">
        <v>2</v>
      </c>
      <c r="D446" s="122">
        <v>0.0007322742450752894</v>
      </c>
      <c r="E446" s="122">
        <v>3.463220879774792</v>
      </c>
      <c r="F446" s="84" t="s">
        <v>5571</v>
      </c>
      <c r="G446" s="84" t="b">
        <v>0</v>
      </c>
      <c r="H446" s="84" t="b">
        <v>0</v>
      </c>
      <c r="I446" s="84" t="b">
        <v>0</v>
      </c>
      <c r="J446" s="84" t="b">
        <v>0</v>
      </c>
      <c r="K446" s="84" t="b">
        <v>0</v>
      </c>
      <c r="L446" s="84" t="b">
        <v>0</v>
      </c>
    </row>
    <row r="447" spans="1:12" ht="15">
      <c r="A447" s="84" t="s">
        <v>405</v>
      </c>
      <c r="B447" s="84" t="s">
        <v>528</v>
      </c>
      <c r="C447" s="84">
        <v>2</v>
      </c>
      <c r="D447" s="122">
        <v>0.0007322742450752894</v>
      </c>
      <c r="E447" s="122">
        <v>3.463220879774792</v>
      </c>
      <c r="F447" s="84" t="s">
        <v>5571</v>
      </c>
      <c r="G447" s="84" t="b">
        <v>0</v>
      </c>
      <c r="H447" s="84" t="b">
        <v>0</v>
      </c>
      <c r="I447" s="84" t="b">
        <v>0</v>
      </c>
      <c r="J447" s="84" t="b">
        <v>0</v>
      </c>
      <c r="K447" s="84" t="b">
        <v>0</v>
      </c>
      <c r="L447" s="84" t="b">
        <v>0</v>
      </c>
    </row>
    <row r="448" spans="1:12" ht="15">
      <c r="A448" s="84" t="s">
        <v>528</v>
      </c>
      <c r="B448" s="84" t="s">
        <v>440</v>
      </c>
      <c r="C448" s="84">
        <v>2</v>
      </c>
      <c r="D448" s="122">
        <v>0.0007322742450752894</v>
      </c>
      <c r="E448" s="122">
        <v>3.463220879774792</v>
      </c>
      <c r="F448" s="84" t="s">
        <v>5571</v>
      </c>
      <c r="G448" s="84" t="b">
        <v>0</v>
      </c>
      <c r="H448" s="84" t="b">
        <v>0</v>
      </c>
      <c r="I448" s="84" t="b">
        <v>0</v>
      </c>
      <c r="J448" s="84" t="b">
        <v>0</v>
      </c>
      <c r="K448" s="84" t="b">
        <v>0</v>
      </c>
      <c r="L448" s="84" t="b">
        <v>0</v>
      </c>
    </row>
    <row r="449" spans="1:12" ht="15">
      <c r="A449" s="84" t="s">
        <v>440</v>
      </c>
      <c r="B449" s="84" t="s">
        <v>527</v>
      </c>
      <c r="C449" s="84">
        <v>2</v>
      </c>
      <c r="D449" s="122">
        <v>0.0007322742450752894</v>
      </c>
      <c r="E449" s="122">
        <v>2.9860996250551297</v>
      </c>
      <c r="F449" s="84" t="s">
        <v>5571</v>
      </c>
      <c r="G449" s="84" t="b">
        <v>0</v>
      </c>
      <c r="H449" s="84" t="b">
        <v>0</v>
      </c>
      <c r="I449" s="84" t="b">
        <v>0</v>
      </c>
      <c r="J449" s="84" t="b">
        <v>0</v>
      </c>
      <c r="K449" s="84" t="b">
        <v>0</v>
      </c>
      <c r="L449" s="84" t="b">
        <v>0</v>
      </c>
    </row>
    <row r="450" spans="1:12" ht="15">
      <c r="A450" s="84" t="s">
        <v>527</v>
      </c>
      <c r="B450" s="84" t="s">
        <v>439</v>
      </c>
      <c r="C450" s="84">
        <v>2</v>
      </c>
      <c r="D450" s="122">
        <v>0.0007322742450752894</v>
      </c>
      <c r="E450" s="122">
        <v>3.463220879774792</v>
      </c>
      <c r="F450" s="84" t="s">
        <v>5571</v>
      </c>
      <c r="G450" s="84" t="b">
        <v>0</v>
      </c>
      <c r="H450" s="84" t="b">
        <v>0</v>
      </c>
      <c r="I450" s="84" t="b">
        <v>0</v>
      </c>
      <c r="J450" s="84" t="b">
        <v>0</v>
      </c>
      <c r="K450" s="84" t="b">
        <v>0</v>
      </c>
      <c r="L450" s="84" t="b">
        <v>0</v>
      </c>
    </row>
    <row r="451" spans="1:12" ht="15">
      <c r="A451" s="84" t="s">
        <v>439</v>
      </c>
      <c r="B451" s="84" t="s">
        <v>526</v>
      </c>
      <c r="C451" s="84">
        <v>2</v>
      </c>
      <c r="D451" s="122">
        <v>0.0007322742450752894</v>
      </c>
      <c r="E451" s="122">
        <v>3.1621908841108106</v>
      </c>
      <c r="F451" s="84" t="s">
        <v>5571</v>
      </c>
      <c r="G451" s="84" t="b">
        <v>0</v>
      </c>
      <c r="H451" s="84" t="b">
        <v>0</v>
      </c>
      <c r="I451" s="84" t="b">
        <v>0</v>
      </c>
      <c r="J451" s="84" t="b">
        <v>0</v>
      </c>
      <c r="K451" s="84" t="b">
        <v>0</v>
      </c>
      <c r="L451" s="84" t="b">
        <v>0</v>
      </c>
    </row>
    <row r="452" spans="1:12" ht="15">
      <c r="A452" s="84" t="s">
        <v>5086</v>
      </c>
      <c r="B452" s="84" t="s">
        <v>5347</v>
      </c>
      <c r="C452" s="84">
        <v>2</v>
      </c>
      <c r="D452" s="122">
        <v>0.0007322742450752894</v>
      </c>
      <c r="E452" s="122">
        <v>3.1621908841108106</v>
      </c>
      <c r="F452" s="84" t="s">
        <v>5571</v>
      </c>
      <c r="G452" s="84" t="b">
        <v>0</v>
      </c>
      <c r="H452" s="84" t="b">
        <v>0</v>
      </c>
      <c r="I452" s="84" t="b">
        <v>0</v>
      </c>
      <c r="J452" s="84" t="b">
        <v>0</v>
      </c>
      <c r="K452" s="84" t="b">
        <v>0</v>
      </c>
      <c r="L452" s="84" t="b">
        <v>0</v>
      </c>
    </row>
    <row r="453" spans="1:12" ht="15">
      <c r="A453" s="84" t="s">
        <v>5347</v>
      </c>
      <c r="B453" s="84" t="s">
        <v>5348</v>
      </c>
      <c r="C453" s="84">
        <v>2</v>
      </c>
      <c r="D453" s="122">
        <v>0.0007322742450752894</v>
      </c>
      <c r="E453" s="122">
        <v>3.463220879774792</v>
      </c>
      <c r="F453" s="84" t="s">
        <v>5571</v>
      </c>
      <c r="G453" s="84" t="b">
        <v>0</v>
      </c>
      <c r="H453" s="84" t="b">
        <v>0</v>
      </c>
      <c r="I453" s="84" t="b">
        <v>0</v>
      </c>
      <c r="J453" s="84" t="b">
        <v>0</v>
      </c>
      <c r="K453" s="84" t="b">
        <v>0</v>
      </c>
      <c r="L453" s="84" t="b">
        <v>0</v>
      </c>
    </row>
    <row r="454" spans="1:12" ht="15">
      <c r="A454" s="84" t="s">
        <v>5348</v>
      </c>
      <c r="B454" s="84" t="s">
        <v>5349</v>
      </c>
      <c r="C454" s="84">
        <v>2</v>
      </c>
      <c r="D454" s="122">
        <v>0.0007322742450752894</v>
      </c>
      <c r="E454" s="122">
        <v>3.463220879774792</v>
      </c>
      <c r="F454" s="84" t="s">
        <v>5571</v>
      </c>
      <c r="G454" s="84" t="b">
        <v>0</v>
      </c>
      <c r="H454" s="84" t="b">
        <v>0</v>
      </c>
      <c r="I454" s="84" t="b">
        <v>0</v>
      </c>
      <c r="J454" s="84" t="b">
        <v>0</v>
      </c>
      <c r="K454" s="84" t="b">
        <v>0</v>
      </c>
      <c r="L454" s="84" t="b">
        <v>0</v>
      </c>
    </row>
    <row r="455" spans="1:12" ht="15">
      <c r="A455" s="84" t="s">
        <v>5349</v>
      </c>
      <c r="B455" s="84" t="s">
        <v>5350</v>
      </c>
      <c r="C455" s="84">
        <v>2</v>
      </c>
      <c r="D455" s="122">
        <v>0.0007322742450752894</v>
      </c>
      <c r="E455" s="122">
        <v>3.463220879774792</v>
      </c>
      <c r="F455" s="84" t="s">
        <v>5571</v>
      </c>
      <c r="G455" s="84" t="b">
        <v>0</v>
      </c>
      <c r="H455" s="84" t="b">
        <v>0</v>
      </c>
      <c r="I455" s="84" t="b">
        <v>0</v>
      </c>
      <c r="J455" s="84" t="b">
        <v>0</v>
      </c>
      <c r="K455" s="84" t="b">
        <v>0</v>
      </c>
      <c r="L455" s="84" t="b">
        <v>0</v>
      </c>
    </row>
    <row r="456" spans="1:12" ht="15">
      <c r="A456" s="84" t="s">
        <v>5350</v>
      </c>
      <c r="B456" s="84" t="s">
        <v>5351</v>
      </c>
      <c r="C456" s="84">
        <v>2</v>
      </c>
      <c r="D456" s="122">
        <v>0.0007322742450752894</v>
      </c>
      <c r="E456" s="122">
        <v>3.463220879774792</v>
      </c>
      <c r="F456" s="84" t="s">
        <v>5571</v>
      </c>
      <c r="G456" s="84" t="b">
        <v>0</v>
      </c>
      <c r="H456" s="84" t="b">
        <v>0</v>
      </c>
      <c r="I456" s="84" t="b">
        <v>0</v>
      </c>
      <c r="J456" s="84" t="b">
        <v>1</v>
      </c>
      <c r="K456" s="84" t="b">
        <v>0</v>
      </c>
      <c r="L456" s="84" t="b">
        <v>0</v>
      </c>
    </row>
    <row r="457" spans="1:12" ht="15">
      <c r="A457" s="84" t="s">
        <v>5351</v>
      </c>
      <c r="B457" s="84" t="s">
        <v>5352</v>
      </c>
      <c r="C457" s="84">
        <v>2</v>
      </c>
      <c r="D457" s="122">
        <v>0.0007322742450752894</v>
      </c>
      <c r="E457" s="122">
        <v>3.463220879774792</v>
      </c>
      <c r="F457" s="84" t="s">
        <v>5571</v>
      </c>
      <c r="G457" s="84" t="b">
        <v>1</v>
      </c>
      <c r="H457" s="84" t="b">
        <v>0</v>
      </c>
      <c r="I457" s="84" t="b">
        <v>0</v>
      </c>
      <c r="J457" s="84" t="b">
        <v>0</v>
      </c>
      <c r="K457" s="84" t="b">
        <v>0</v>
      </c>
      <c r="L457" s="84" t="b">
        <v>0</v>
      </c>
    </row>
    <row r="458" spans="1:12" ht="15">
      <c r="A458" s="84" t="s">
        <v>5352</v>
      </c>
      <c r="B458" s="84" t="s">
        <v>4247</v>
      </c>
      <c r="C458" s="84">
        <v>2</v>
      </c>
      <c r="D458" s="122">
        <v>0.0007322742450752894</v>
      </c>
      <c r="E458" s="122">
        <v>2.722858190280548</v>
      </c>
      <c r="F458" s="84" t="s">
        <v>5571</v>
      </c>
      <c r="G458" s="84" t="b">
        <v>0</v>
      </c>
      <c r="H458" s="84" t="b">
        <v>0</v>
      </c>
      <c r="I458" s="84" t="b">
        <v>0</v>
      </c>
      <c r="J458" s="84" t="b">
        <v>0</v>
      </c>
      <c r="K458" s="84" t="b">
        <v>0</v>
      </c>
      <c r="L458" s="84" t="b">
        <v>0</v>
      </c>
    </row>
    <row r="459" spans="1:12" ht="15">
      <c r="A459" s="84" t="s">
        <v>4247</v>
      </c>
      <c r="B459" s="84" t="s">
        <v>5353</v>
      </c>
      <c r="C459" s="84">
        <v>2</v>
      </c>
      <c r="D459" s="122">
        <v>0.0007322742450752894</v>
      </c>
      <c r="E459" s="122">
        <v>2.764250875438773</v>
      </c>
      <c r="F459" s="84" t="s">
        <v>5571</v>
      </c>
      <c r="G459" s="84" t="b">
        <v>0</v>
      </c>
      <c r="H459" s="84" t="b">
        <v>0</v>
      </c>
      <c r="I459" s="84" t="b">
        <v>0</v>
      </c>
      <c r="J459" s="84" t="b">
        <v>0</v>
      </c>
      <c r="K459" s="84" t="b">
        <v>0</v>
      </c>
      <c r="L459" s="84" t="b">
        <v>0</v>
      </c>
    </row>
    <row r="460" spans="1:12" ht="15">
      <c r="A460" s="84" t="s">
        <v>5353</v>
      </c>
      <c r="B460" s="84" t="s">
        <v>5187</v>
      </c>
      <c r="C460" s="84">
        <v>2</v>
      </c>
      <c r="D460" s="122">
        <v>0.0007322742450752894</v>
      </c>
      <c r="E460" s="122">
        <v>3.287129620719111</v>
      </c>
      <c r="F460" s="84" t="s">
        <v>5571</v>
      </c>
      <c r="G460" s="84" t="b">
        <v>0</v>
      </c>
      <c r="H460" s="84" t="b">
        <v>0</v>
      </c>
      <c r="I460" s="84" t="b">
        <v>0</v>
      </c>
      <c r="J460" s="84" t="b">
        <v>0</v>
      </c>
      <c r="K460" s="84" t="b">
        <v>0</v>
      </c>
      <c r="L460" s="84" t="b">
        <v>0</v>
      </c>
    </row>
    <row r="461" spans="1:12" ht="15">
      <c r="A461" s="84" t="s">
        <v>4336</v>
      </c>
      <c r="B461" s="84" t="s">
        <v>4943</v>
      </c>
      <c r="C461" s="84">
        <v>2</v>
      </c>
      <c r="D461" s="122">
        <v>0.0007322742450752894</v>
      </c>
      <c r="E461" s="122">
        <v>2.083009638063186</v>
      </c>
      <c r="F461" s="84" t="s">
        <v>5571</v>
      </c>
      <c r="G461" s="84" t="b">
        <v>0</v>
      </c>
      <c r="H461" s="84" t="b">
        <v>0</v>
      </c>
      <c r="I461" s="84" t="b">
        <v>0</v>
      </c>
      <c r="J461" s="84" t="b">
        <v>0</v>
      </c>
      <c r="K461" s="84" t="b">
        <v>0</v>
      </c>
      <c r="L461" s="84" t="b">
        <v>0</v>
      </c>
    </row>
    <row r="462" spans="1:12" ht="15">
      <c r="A462" s="84" t="s">
        <v>455</v>
      </c>
      <c r="B462" s="84" t="s">
        <v>4274</v>
      </c>
      <c r="C462" s="84">
        <v>2</v>
      </c>
      <c r="D462" s="122">
        <v>0.0007322742450752894</v>
      </c>
      <c r="E462" s="122">
        <v>1.6150317627833932</v>
      </c>
      <c r="F462" s="84" t="s">
        <v>5571</v>
      </c>
      <c r="G462" s="84" t="b">
        <v>0</v>
      </c>
      <c r="H462" s="84" t="b">
        <v>0</v>
      </c>
      <c r="I462" s="84" t="b">
        <v>0</v>
      </c>
      <c r="J462" s="84" t="b">
        <v>0</v>
      </c>
      <c r="K462" s="84" t="b">
        <v>0</v>
      </c>
      <c r="L462" s="84" t="b">
        <v>0</v>
      </c>
    </row>
    <row r="463" spans="1:12" ht="15">
      <c r="A463" s="84" t="s">
        <v>5194</v>
      </c>
      <c r="B463" s="84" t="s">
        <v>5354</v>
      </c>
      <c r="C463" s="84">
        <v>2</v>
      </c>
      <c r="D463" s="122">
        <v>0.0007322742450752894</v>
      </c>
      <c r="E463" s="122">
        <v>3.287129620719111</v>
      </c>
      <c r="F463" s="84" t="s">
        <v>5571</v>
      </c>
      <c r="G463" s="84" t="b">
        <v>0</v>
      </c>
      <c r="H463" s="84" t="b">
        <v>0</v>
      </c>
      <c r="I463" s="84" t="b">
        <v>0</v>
      </c>
      <c r="J463" s="84" t="b">
        <v>0</v>
      </c>
      <c r="K463" s="84" t="b">
        <v>0</v>
      </c>
      <c r="L463" s="84" t="b">
        <v>0</v>
      </c>
    </row>
    <row r="464" spans="1:12" ht="15">
      <c r="A464" s="84" t="s">
        <v>5355</v>
      </c>
      <c r="B464" s="84" t="s">
        <v>4333</v>
      </c>
      <c r="C464" s="84">
        <v>2</v>
      </c>
      <c r="D464" s="122">
        <v>0.0007322742450752894</v>
      </c>
      <c r="E464" s="122">
        <v>2.722858190280548</v>
      </c>
      <c r="F464" s="84" t="s">
        <v>5571</v>
      </c>
      <c r="G464" s="84" t="b">
        <v>0</v>
      </c>
      <c r="H464" s="84" t="b">
        <v>0</v>
      </c>
      <c r="I464" s="84" t="b">
        <v>0</v>
      </c>
      <c r="J464" s="84" t="b">
        <v>0</v>
      </c>
      <c r="K464" s="84" t="b">
        <v>0</v>
      </c>
      <c r="L464" s="84" t="b">
        <v>0</v>
      </c>
    </row>
    <row r="465" spans="1:12" ht="15">
      <c r="A465" s="84" t="s">
        <v>5009</v>
      </c>
      <c r="B465" s="84" t="s">
        <v>5356</v>
      </c>
      <c r="C465" s="84">
        <v>2</v>
      </c>
      <c r="D465" s="122">
        <v>0.0007322742450752894</v>
      </c>
      <c r="E465" s="122">
        <v>2.9860996250551297</v>
      </c>
      <c r="F465" s="84" t="s">
        <v>5571</v>
      </c>
      <c r="G465" s="84" t="b">
        <v>0</v>
      </c>
      <c r="H465" s="84" t="b">
        <v>1</v>
      </c>
      <c r="I465" s="84" t="b">
        <v>0</v>
      </c>
      <c r="J465" s="84" t="b">
        <v>0</v>
      </c>
      <c r="K465" s="84" t="b">
        <v>0</v>
      </c>
      <c r="L465" s="84" t="b">
        <v>0</v>
      </c>
    </row>
    <row r="466" spans="1:12" ht="15">
      <c r="A466" s="84" t="s">
        <v>5356</v>
      </c>
      <c r="B466" s="84" t="s">
        <v>5357</v>
      </c>
      <c r="C466" s="84">
        <v>2</v>
      </c>
      <c r="D466" s="122">
        <v>0.0007322742450752894</v>
      </c>
      <c r="E466" s="122">
        <v>3.463220879774792</v>
      </c>
      <c r="F466" s="84" t="s">
        <v>5571</v>
      </c>
      <c r="G466" s="84" t="b">
        <v>0</v>
      </c>
      <c r="H466" s="84" t="b">
        <v>0</v>
      </c>
      <c r="I466" s="84" t="b">
        <v>0</v>
      </c>
      <c r="J466" s="84" t="b">
        <v>0</v>
      </c>
      <c r="K466" s="84" t="b">
        <v>0</v>
      </c>
      <c r="L466" s="84" t="b">
        <v>0</v>
      </c>
    </row>
    <row r="467" spans="1:12" ht="15">
      <c r="A467" s="84" t="s">
        <v>5357</v>
      </c>
      <c r="B467" s="84" t="s">
        <v>5358</v>
      </c>
      <c r="C467" s="84">
        <v>2</v>
      </c>
      <c r="D467" s="122">
        <v>0.0007322742450752894</v>
      </c>
      <c r="E467" s="122">
        <v>3.463220879774792</v>
      </c>
      <c r="F467" s="84" t="s">
        <v>5571</v>
      </c>
      <c r="G467" s="84" t="b">
        <v>0</v>
      </c>
      <c r="H467" s="84" t="b">
        <v>0</v>
      </c>
      <c r="I467" s="84" t="b">
        <v>0</v>
      </c>
      <c r="J467" s="84" t="b">
        <v>0</v>
      </c>
      <c r="K467" s="84" t="b">
        <v>0</v>
      </c>
      <c r="L467" s="84" t="b">
        <v>0</v>
      </c>
    </row>
    <row r="468" spans="1:12" ht="15">
      <c r="A468" s="84" t="s">
        <v>5358</v>
      </c>
      <c r="B468" s="84" t="s">
        <v>5359</v>
      </c>
      <c r="C468" s="84">
        <v>2</v>
      </c>
      <c r="D468" s="122">
        <v>0.0007322742450752894</v>
      </c>
      <c r="E468" s="122">
        <v>3.463220879774792</v>
      </c>
      <c r="F468" s="84" t="s">
        <v>5571</v>
      </c>
      <c r="G468" s="84" t="b">
        <v>0</v>
      </c>
      <c r="H468" s="84" t="b">
        <v>0</v>
      </c>
      <c r="I468" s="84" t="b">
        <v>0</v>
      </c>
      <c r="J468" s="84" t="b">
        <v>0</v>
      </c>
      <c r="K468" s="84" t="b">
        <v>1</v>
      </c>
      <c r="L468" s="84" t="b">
        <v>0</v>
      </c>
    </row>
    <row r="469" spans="1:12" ht="15">
      <c r="A469" s="84" t="s">
        <v>5359</v>
      </c>
      <c r="B469" s="84" t="s">
        <v>4214</v>
      </c>
      <c r="C469" s="84">
        <v>2</v>
      </c>
      <c r="D469" s="122">
        <v>0.0007322742450752894</v>
      </c>
      <c r="E469" s="122">
        <v>3.287129620719111</v>
      </c>
      <c r="F469" s="84" t="s">
        <v>5571</v>
      </c>
      <c r="G469" s="84" t="b">
        <v>0</v>
      </c>
      <c r="H469" s="84" t="b">
        <v>1</v>
      </c>
      <c r="I469" s="84" t="b">
        <v>0</v>
      </c>
      <c r="J469" s="84" t="b">
        <v>0</v>
      </c>
      <c r="K469" s="84" t="b">
        <v>0</v>
      </c>
      <c r="L469" s="84" t="b">
        <v>0</v>
      </c>
    </row>
    <row r="470" spans="1:12" ht="15">
      <c r="A470" s="84" t="s">
        <v>4214</v>
      </c>
      <c r="B470" s="84" t="s">
        <v>5143</v>
      </c>
      <c r="C470" s="84">
        <v>2</v>
      </c>
      <c r="D470" s="122">
        <v>0.0007322742450752894</v>
      </c>
      <c r="E470" s="122">
        <v>3.1110383616634296</v>
      </c>
      <c r="F470" s="84" t="s">
        <v>5571</v>
      </c>
      <c r="G470" s="84" t="b">
        <v>0</v>
      </c>
      <c r="H470" s="84" t="b">
        <v>0</v>
      </c>
      <c r="I470" s="84" t="b">
        <v>0</v>
      </c>
      <c r="J470" s="84" t="b">
        <v>0</v>
      </c>
      <c r="K470" s="84" t="b">
        <v>0</v>
      </c>
      <c r="L470" s="84" t="b">
        <v>0</v>
      </c>
    </row>
    <row r="471" spans="1:12" ht="15">
      <c r="A471" s="84" t="s">
        <v>5143</v>
      </c>
      <c r="B471" s="84" t="s">
        <v>833</v>
      </c>
      <c r="C471" s="84">
        <v>2</v>
      </c>
      <c r="D471" s="122">
        <v>0.0007322742450752894</v>
      </c>
      <c r="E471" s="122">
        <v>1.2959035450266159</v>
      </c>
      <c r="F471" s="84" t="s">
        <v>5571</v>
      </c>
      <c r="G471" s="84" t="b">
        <v>0</v>
      </c>
      <c r="H471" s="84" t="b">
        <v>0</v>
      </c>
      <c r="I471" s="84" t="b">
        <v>0</v>
      </c>
      <c r="J471" s="84" t="b">
        <v>0</v>
      </c>
      <c r="K471" s="84" t="b">
        <v>0</v>
      </c>
      <c r="L471" s="84" t="b">
        <v>0</v>
      </c>
    </row>
    <row r="472" spans="1:12" ht="15">
      <c r="A472" s="84" t="s">
        <v>4337</v>
      </c>
      <c r="B472" s="84" t="s">
        <v>833</v>
      </c>
      <c r="C472" s="84">
        <v>2</v>
      </c>
      <c r="D472" s="122">
        <v>0.0007322742450752894</v>
      </c>
      <c r="E472" s="122">
        <v>0.1819601927197792</v>
      </c>
      <c r="F472" s="84" t="s">
        <v>5571</v>
      </c>
      <c r="G472" s="84" t="b">
        <v>0</v>
      </c>
      <c r="H472" s="84" t="b">
        <v>0</v>
      </c>
      <c r="I472" s="84" t="b">
        <v>0</v>
      </c>
      <c r="J472" s="84" t="b">
        <v>0</v>
      </c>
      <c r="K472" s="84" t="b">
        <v>0</v>
      </c>
      <c r="L472" s="84" t="b">
        <v>0</v>
      </c>
    </row>
    <row r="473" spans="1:12" ht="15">
      <c r="A473" s="84" t="s">
        <v>457</v>
      </c>
      <c r="B473" s="84" t="s">
        <v>4290</v>
      </c>
      <c r="C473" s="84">
        <v>2</v>
      </c>
      <c r="D473" s="122">
        <v>0.0007322742450752894</v>
      </c>
      <c r="E473" s="122">
        <v>1.4441045893277193</v>
      </c>
      <c r="F473" s="84" t="s">
        <v>5571</v>
      </c>
      <c r="G473" s="84" t="b">
        <v>0</v>
      </c>
      <c r="H473" s="84" t="b">
        <v>0</v>
      </c>
      <c r="I473" s="84" t="b">
        <v>0</v>
      </c>
      <c r="J473" s="84" t="b">
        <v>0</v>
      </c>
      <c r="K473" s="84" t="b">
        <v>0</v>
      </c>
      <c r="L473" s="84" t="b">
        <v>0</v>
      </c>
    </row>
    <row r="474" spans="1:12" ht="15">
      <c r="A474" s="84" t="s">
        <v>4997</v>
      </c>
      <c r="B474" s="84" t="s">
        <v>5361</v>
      </c>
      <c r="C474" s="84">
        <v>2</v>
      </c>
      <c r="D474" s="122">
        <v>0.0007322742450752894</v>
      </c>
      <c r="E474" s="122">
        <v>2.919152835424516</v>
      </c>
      <c r="F474" s="84" t="s">
        <v>5571</v>
      </c>
      <c r="G474" s="84" t="b">
        <v>0</v>
      </c>
      <c r="H474" s="84" t="b">
        <v>0</v>
      </c>
      <c r="I474" s="84" t="b">
        <v>0</v>
      </c>
      <c r="J474" s="84" t="b">
        <v>0</v>
      </c>
      <c r="K474" s="84" t="b">
        <v>0</v>
      </c>
      <c r="L474" s="84" t="b">
        <v>0</v>
      </c>
    </row>
    <row r="475" spans="1:12" ht="15">
      <c r="A475" s="84" t="s">
        <v>4341</v>
      </c>
      <c r="B475" s="84" t="s">
        <v>5372</v>
      </c>
      <c r="C475" s="84">
        <v>2</v>
      </c>
      <c r="D475" s="122">
        <v>0.0007322742450752894</v>
      </c>
      <c r="E475" s="122">
        <v>2.5338019540604995</v>
      </c>
      <c r="F475" s="84" t="s">
        <v>5571</v>
      </c>
      <c r="G475" s="84" t="b">
        <v>0</v>
      </c>
      <c r="H475" s="84" t="b">
        <v>0</v>
      </c>
      <c r="I475" s="84" t="b">
        <v>0</v>
      </c>
      <c r="J475" s="84" t="b">
        <v>0</v>
      </c>
      <c r="K475" s="84" t="b">
        <v>0</v>
      </c>
      <c r="L475" s="84" t="b">
        <v>0</v>
      </c>
    </row>
    <row r="476" spans="1:12" ht="15">
      <c r="A476" s="84" t="s">
        <v>5374</v>
      </c>
      <c r="B476" s="84" t="s">
        <v>4973</v>
      </c>
      <c r="C476" s="84">
        <v>2</v>
      </c>
      <c r="D476" s="122">
        <v>0.0007322742450752894</v>
      </c>
      <c r="E476" s="122">
        <v>2.8100083659994484</v>
      </c>
      <c r="F476" s="84" t="s">
        <v>5571</v>
      </c>
      <c r="G476" s="84" t="b">
        <v>0</v>
      </c>
      <c r="H476" s="84" t="b">
        <v>0</v>
      </c>
      <c r="I476" s="84" t="b">
        <v>0</v>
      </c>
      <c r="J476" s="84" t="b">
        <v>0</v>
      </c>
      <c r="K476" s="84" t="b">
        <v>0</v>
      </c>
      <c r="L476" s="84" t="b">
        <v>0</v>
      </c>
    </row>
    <row r="477" spans="1:12" ht="15">
      <c r="A477" s="84" t="s">
        <v>4973</v>
      </c>
      <c r="B477" s="84" t="s">
        <v>5203</v>
      </c>
      <c r="C477" s="84">
        <v>2</v>
      </c>
      <c r="D477" s="122">
        <v>0.0007322742450752894</v>
      </c>
      <c r="E477" s="122">
        <v>2.6850696293911485</v>
      </c>
      <c r="F477" s="84" t="s">
        <v>5571</v>
      </c>
      <c r="G477" s="84" t="b">
        <v>0</v>
      </c>
      <c r="H477" s="84" t="b">
        <v>0</v>
      </c>
      <c r="I477" s="84" t="b">
        <v>0</v>
      </c>
      <c r="J477" s="84" t="b">
        <v>0</v>
      </c>
      <c r="K477" s="84" t="b">
        <v>0</v>
      </c>
      <c r="L477" s="84" t="b">
        <v>0</v>
      </c>
    </row>
    <row r="478" spans="1:12" ht="15">
      <c r="A478" s="84" t="s">
        <v>854</v>
      </c>
      <c r="B478" s="84" t="s">
        <v>5375</v>
      </c>
      <c r="C478" s="84">
        <v>2</v>
      </c>
      <c r="D478" s="122">
        <v>0.0007322742450752894</v>
      </c>
      <c r="E478" s="122">
        <v>2.384039633727167</v>
      </c>
      <c r="F478" s="84" t="s">
        <v>5571</v>
      </c>
      <c r="G478" s="84" t="b">
        <v>0</v>
      </c>
      <c r="H478" s="84" t="b">
        <v>0</v>
      </c>
      <c r="I478" s="84" t="b">
        <v>0</v>
      </c>
      <c r="J478" s="84" t="b">
        <v>0</v>
      </c>
      <c r="K478" s="84" t="b">
        <v>0</v>
      </c>
      <c r="L478" s="84" t="b">
        <v>0</v>
      </c>
    </row>
    <row r="479" spans="1:12" ht="15">
      <c r="A479" s="84" t="s">
        <v>5375</v>
      </c>
      <c r="B479" s="84" t="s">
        <v>4952</v>
      </c>
      <c r="C479" s="84">
        <v>2</v>
      </c>
      <c r="D479" s="122">
        <v>0.0007322742450752894</v>
      </c>
      <c r="E479" s="122">
        <v>2.6850696293911485</v>
      </c>
      <c r="F479" s="84" t="s">
        <v>5571</v>
      </c>
      <c r="G479" s="84" t="b">
        <v>0</v>
      </c>
      <c r="H479" s="84" t="b">
        <v>0</v>
      </c>
      <c r="I479" s="84" t="b">
        <v>0</v>
      </c>
      <c r="J479" s="84" t="b">
        <v>0</v>
      </c>
      <c r="K479" s="84" t="b">
        <v>0</v>
      </c>
      <c r="L479" s="84" t="b">
        <v>0</v>
      </c>
    </row>
    <row r="480" spans="1:12" ht="15">
      <c r="A480" s="84" t="s">
        <v>4952</v>
      </c>
      <c r="B480" s="84" t="s">
        <v>5376</v>
      </c>
      <c r="C480" s="84">
        <v>2</v>
      </c>
      <c r="D480" s="122">
        <v>0.0007322742450752894</v>
      </c>
      <c r="E480" s="122">
        <v>2.6850696293911485</v>
      </c>
      <c r="F480" s="84" t="s">
        <v>5571</v>
      </c>
      <c r="G480" s="84" t="b">
        <v>0</v>
      </c>
      <c r="H480" s="84" t="b">
        <v>0</v>
      </c>
      <c r="I480" s="84" t="b">
        <v>0</v>
      </c>
      <c r="J480" s="84" t="b">
        <v>0</v>
      </c>
      <c r="K480" s="84" t="b">
        <v>0</v>
      </c>
      <c r="L480" s="84" t="b">
        <v>0</v>
      </c>
    </row>
    <row r="481" spans="1:12" ht="15">
      <c r="A481" s="84" t="s">
        <v>5376</v>
      </c>
      <c r="B481" s="84" t="s">
        <v>5204</v>
      </c>
      <c r="C481" s="84">
        <v>2</v>
      </c>
      <c r="D481" s="122">
        <v>0.0007322742450752894</v>
      </c>
      <c r="E481" s="122">
        <v>3.287129620719111</v>
      </c>
      <c r="F481" s="84" t="s">
        <v>5571</v>
      </c>
      <c r="G481" s="84" t="b">
        <v>0</v>
      </c>
      <c r="H481" s="84" t="b">
        <v>0</v>
      </c>
      <c r="I481" s="84" t="b">
        <v>0</v>
      </c>
      <c r="J481" s="84" t="b">
        <v>0</v>
      </c>
      <c r="K481" s="84" t="b">
        <v>0</v>
      </c>
      <c r="L481" s="84" t="b">
        <v>0</v>
      </c>
    </row>
    <row r="482" spans="1:12" ht="15">
      <c r="A482" s="84" t="s">
        <v>5204</v>
      </c>
      <c r="B482" s="84" t="s">
        <v>5167</v>
      </c>
      <c r="C482" s="84">
        <v>2</v>
      </c>
      <c r="D482" s="122">
        <v>0.0007322742450752894</v>
      </c>
      <c r="E482" s="122">
        <v>3.1110383616634296</v>
      </c>
      <c r="F482" s="84" t="s">
        <v>5571</v>
      </c>
      <c r="G482" s="84" t="b">
        <v>0</v>
      </c>
      <c r="H482" s="84" t="b">
        <v>0</v>
      </c>
      <c r="I482" s="84" t="b">
        <v>0</v>
      </c>
      <c r="J482" s="84" t="b">
        <v>0</v>
      </c>
      <c r="K482" s="84" t="b">
        <v>0</v>
      </c>
      <c r="L482" s="84" t="b">
        <v>0</v>
      </c>
    </row>
    <row r="483" spans="1:12" ht="15">
      <c r="A483" s="84" t="s">
        <v>5167</v>
      </c>
      <c r="B483" s="84" t="s">
        <v>5377</v>
      </c>
      <c r="C483" s="84">
        <v>2</v>
      </c>
      <c r="D483" s="122">
        <v>0.0007322742450752894</v>
      </c>
      <c r="E483" s="122">
        <v>3.287129620719111</v>
      </c>
      <c r="F483" s="84" t="s">
        <v>5571</v>
      </c>
      <c r="G483" s="84" t="b">
        <v>0</v>
      </c>
      <c r="H483" s="84" t="b">
        <v>0</v>
      </c>
      <c r="I483" s="84" t="b">
        <v>0</v>
      </c>
      <c r="J483" s="84" t="b">
        <v>0</v>
      </c>
      <c r="K483" s="84" t="b">
        <v>0</v>
      </c>
      <c r="L483" s="84" t="b">
        <v>0</v>
      </c>
    </row>
    <row r="484" spans="1:12" ht="15">
      <c r="A484" s="84" t="s">
        <v>5377</v>
      </c>
      <c r="B484" s="84" t="s">
        <v>5378</v>
      </c>
      <c r="C484" s="84">
        <v>2</v>
      </c>
      <c r="D484" s="122">
        <v>0.0007322742450752894</v>
      </c>
      <c r="E484" s="122">
        <v>3.463220879774792</v>
      </c>
      <c r="F484" s="84" t="s">
        <v>5571</v>
      </c>
      <c r="G484" s="84" t="b">
        <v>0</v>
      </c>
      <c r="H484" s="84" t="b">
        <v>0</v>
      </c>
      <c r="I484" s="84" t="b">
        <v>0</v>
      </c>
      <c r="J484" s="84" t="b">
        <v>0</v>
      </c>
      <c r="K484" s="84" t="b">
        <v>0</v>
      </c>
      <c r="L484" s="84" t="b">
        <v>0</v>
      </c>
    </row>
    <row r="485" spans="1:12" ht="15">
      <c r="A485" s="84" t="s">
        <v>5378</v>
      </c>
      <c r="B485" s="84" t="s">
        <v>5205</v>
      </c>
      <c r="C485" s="84">
        <v>2</v>
      </c>
      <c r="D485" s="122">
        <v>0.0007322742450752894</v>
      </c>
      <c r="E485" s="122">
        <v>3.287129620719111</v>
      </c>
      <c r="F485" s="84" t="s">
        <v>5571</v>
      </c>
      <c r="G485" s="84" t="b">
        <v>0</v>
      </c>
      <c r="H485" s="84" t="b">
        <v>0</v>
      </c>
      <c r="I485" s="84" t="b">
        <v>0</v>
      </c>
      <c r="J485" s="84" t="b">
        <v>0</v>
      </c>
      <c r="K485" s="84" t="b">
        <v>0</v>
      </c>
      <c r="L485" s="84" t="b">
        <v>0</v>
      </c>
    </row>
    <row r="486" spans="1:12" ht="15">
      <c r="A486" s="84" t="s">
        <v>5205</v>
      </c>
      <c r="B486" s="84" t="s">
        <v>5206</v>
      </c>
      <c r="C486" s="84">
        <v>2</v>
      </c>
      <c r="D486" s="122">
        <v>0.0007322742450752894</v>
      </c>
      <c r="E486" s="122">
        <v>3.1110383616634296</v>
      </c>
      <c r="F486" s="84" t="s">
        <v>5571</v>
      </c>
      <c r="G486" s="84" t="b">
        <v>0</v>
      </c>
      <c r="H486" s="84" t="b">
        <v>0</v>
      </c>
      <c r="I486" s="84" t="b">
        <v>0</v>
      </c>
      <c r="J486" s="84" t="b">
        <v>0</v>
      </c>
      <c r="K486" s="84" t="b">
        <v>0</v>
      </c>
      <c r="L486" s="84" t="b">
        <v>0</v>
      </c>
    </row>
    <row r="487" spans="1:12" ht="15">
      <c r="A487" s="84" t="s">
        <v>5206</v>
      </c>
      <c r="B487" s="84" t="s">
        <v>5207</v>
      </c>
      <c r="C487" s="84">
        <v>2</v>
      </c>
      <c r="D487" s="122">
        <v>0.0007322742450752894</v>
      </c>
      <c r="E487" s="122">
        <v>3.1110383616634296</v>
      </c>
      <c r="F487" s="84" t="s">
        <v>5571</v>
      </c>
      <c r="G487" s="84" t="b">
        <v>0</v>
      </c>
      <c r="H487" s="84" t="b">
        <v>0</v>
      </c>
      <c r="I487" s="84" t="b">
        <v>0</v>
      </c>
      <c r="J487" s="84" t="b">
        <v>0</v>
      </c>
      <c r="K487" s="84" t="b">
        <v>0</v>
      </c>
      <c r="L487" s="84" t="b">
        <v>0</v>
      </c>
    </row>
    <row r="488" spans="1:12" ht="15">
      <c r="A488" s="84" t="s">
        <v>5207</v>
      </c>
      <c r="B488" s="84" t="s">
        <v>4962</v>
      </c>
      <c r="C488" s="84">
        <v>2</v>
      </c>
      <c r="D488" s="122">
        <v>0.0007322742450752894</v>
      </c>
      <c r="E488" s="122">
        <v>2.588159616383092</v>
      </c>
      <c r="F488" s="84" t="s">
        <v>5571</v>
      </c>
      <c r="G488" s="84" t="b">
        <v>0</v>
      </c>
      <c r="H488" s="84" t="b">
        <v>0</v>
      </c>
      <c r="I488" s="84" t="b">
        <v>0</v>
      </c>
      <c r="J488" s="84" t="b">
        <v>0</v>
      </c>
      <c r="K488" s="84" t="b">
        <v>0</v>
      </c>
      <c r="L488" s="84" t="b">
        <v>0</v>
      </c>
    </row>
    <row r="489" spans="1:12" ht="15">
      <c r="A489" s="84" t="s">
        <v>5104</v>
      </c>
      <c r="B489" s="84" t="s">
        <v>5379</v>
      </c>
      <c r="C489" s="84">
        <v>2</v>
      </c>
      <c r="D489" s="122">
        <v>0.0007322742450752894</v>
      </c>
      <c r="E489" s="122">
        <v>3.1621908841108106</v>
      </c>
      <c r="F489" s="84" t="s">
        <v>5571</v>
      </c>
      <c r="G489" s="84" t="b">
        <v>0</v>
      </c>
      <c r="H489" s="84" t="b">
        <v>0</v>
      </c>
      <c r="I489" s="84" t="b">
        <v>0</v>
      </c>
      <c r="J489" s="84" t="b">
        <v>0</v>
      </c>
      <c r="K489" s="84" t="b">
        <v>0</v>
      </c>
      <c r="L489" s="84" t="b">
        <v>0</v>
      </c>
    </row>
    <row r="490" spans="1:12" ht="15">
      <c r="A490" s="84" t="s">
        <v>5379</v>
      </c>
      <c r="B490" s="84" t="s">
        <v>5380</v>
      </c>
      <c r="C490" s="84">
        <v>2</v>
      </c>
      <c r="D490" s="122">
        <v>0.0007322742450752894</v>
      </c>
      <c r="E490" s="122">
        <v>3.463220879774792</v>
      </c>
      <c r="F490" s="84" t="s">
        <v>5571</v>
      </c>
      <c r="G490" s="84" t="b">
        <v>0</v>
      </c>
      <c r="H490" s="84" t="b">
        <v>0</v>
      </c>
      <c r="I490" s="84" t="b">
        <v>0</v>
      </c>
      <c r="J490" s="84" t="b">
        <v>0</v>
      </c>
      <c r="K490" s="84" t="b">
        <v>0</v>
      </c>
      <c r="L490" s="84" t="b">
        <v>0</v>
      </c>
    </row>
    <row r="491" spans="1:12" ht="15">
      <c r="A491" s="84" t="s">
        <v>5380</v>
      </c>
      <c r="B491" s="84" t="s">
        <v>5008</v>
      </c>
      <c r="C491" s="84">
        <v>2</v>
      </c>
      <c r="D491" s="122">
        <v>0.0007322742450752894</v>
      </c>
      <c r="E491" s="122">
        <v>2.9860996250551297</v>
      </c>
      <c r="F491" s="84" t="s">
        <v>5571</v>
      </c>
      <c r="G491" s="84" t="b">
        <v>0</v>
      </c>
      <c r="H491" s="84" t="b">
        <v>0</v>
      </c>
      <c r="I491" s="84" t="b">
        <v>0</v>
      </c>
      <c r="J491" s="84" t="b">
        <v>0</v>
      </c>
      <c r="K491" s="84" t="b">
        <v>0</v>
      </c>
      <c r="L491" s="84" t="b">
        <v>0</v>
      </c>
    </row>
    <row r="492" spans="1:12" ht="15">
      <c r="A492" s="84" t="s">
        <v>5008</v>
      </c>
      <c r="B492" s="84" t="s">
        <v>4319</v>
      </c>
      <c r="C492" s="84">
        <v>2</v>
      </c>
      <c r="D492" s="122">
        <v>0.0007322742450752894</v>
      </c>
      <c r="E492" s="122">
        <v>2.173186268412274</v>
      </c>
      <c r="F492" s="84" t="s">
        <v>5571</v>
      </c>
      <c r="G492" s="84" t="b">
        <v>0</v>
      </c>
      <c r="H492" s="84" t="b">
        <v>0</v>
      </c>
      <c r="I492" s="84" t="b">
        <v>0</v>
      </c>
      <c r="J492" s="84" t="b">
        <v>0</v>
      </c>
      <c r="K492" s="84" t="b">
        <v>0</v>
      </c>
      <c r="L492" s="84" t="b">
        <v>0</v>
      </c>
    </row>
    <row r="493" spans="1:12" ht="15">
      <c r="A493" s="84" t="s">
        <v>4319</v>
      </c>
      <c r="B493" s="84" t="s">
        <v>4316</v>
      </c>
      <c r="C493" s="84">
        <v>2</v>
      </c>
      <c r="D493" s="122">
        <v>0.0007322742450752894</v>
      </c>
      <c r="E493" s="122">
        <v>1.5363641708251</v>
      </c>
      <c r="F493" s="84" t="s">
        <v>5571</v>
      </c>
      <c r="G493" s="84" t="b">
        <v>0</v>
      </c>
      <c r="H493" s="84" t="b">
        <v>0</v>
      </c>
      <c r="I493" s="84" t="b">
        <v>0</v>
      </c>
      <c r="J493" s="84" t="b">
        <v>0</v>
      </c>
      <c r="K493" s="84" t="b">
        <v>0</v>
      </c>
      <c r="L493" s="84" t="b">
        <v>0</v>
      </c>
    </row>
    <row r="494" spans="1:12" ht="15">
      <c r="A494" s="84" t="s">
        <v>854</v>
      </c>
      <c r="B494" s="84" t="s">
        <v>5381</v>
      </c>
      <c r="C494" s="84">
        <v>2</v>
      </c>
      <c r="D494" s="122">
        <v>0.0007322742450752894</v>
      </c>
      <c r="E494" s="122">
        <v>2.384039633727167</v>
      </c>
      <c r="F494" s="84" t="s">
        <v>5571</v>
      </c>
      <c r="G494" s="84" t="b">
        <v>0</v>
      </c>
      <c r="H494" s="84" t="b">
        <v>0</v>
      </c>
      <c r="I494" s="84" t="b">
        <v>0</v>
      </c>
      <c r="J494" s="84" t="b">
        <v>0</v>
      </c>
      <c r="K494" s="84" t="b">
        <v>0</v>
      </c>
      <c r="L494" s="84" t="b">
        <v>0</v>
      </c>
    </row>
    <row r="495" spans="1:12" ht="15">
      <c r="A495" s="84" t="s">
        <v>5381</v>
      </c>
      <c r="B495" s="84" t="s">
        <v>5105</v>
      </c>
      <c r="C495" s="84">
        <v>2</v>
      </c>
      <c r="D495" s="122">
        <v>0.0007322742450752894</v>
      </c>
      <c r="E495" s="122">
        <v>3.1621908841108106</v>
      </c>
      <c r="F495" s="84" t="s">
        <v>5571</v>
      </c>
      <c r="G495" s="84" t="b">
        <v>0</v>
      </c>
      <c r="H495" s="84" t="b">
        <v>0</v>
      </c>
      <c r="I495" s="84" t="b">
        <v>0</v>
      </c>
      <c r="J495" s="84" t="b">
        <v>0</v>
      </c>
      <c r="K495" s="84" t="b">
        <v>0</v>
      </c>
      <c r="L495" s="84" t="b">
        <v>0</v>
      </c>
    </row>
    <row r="496" spans="1:12" ht="15">
      <c r="A496" s="84" t="s">
        <v>5105</v>
      </c>
      <c r="B496" s="84" t="s">
        <v>4952</v>
      </c>
      <c r="C496" s="84">
        <v>2</v>
      </c>
      <c r="D496" s="122">
        <v>0.0007322742450752894</v>
      </c>
      <c r="E496" s="122">
        <v>2.384039633727167</v>
      </c>
      <c r="F496" s="84" t="s">
        <v>5571</v>
      </c>
      <c r="G496" s="84" t="b">
        <v>0</v>
      </c>
      <c r="H496" s="84" t="b">
        <v>0</v>
      </c>
      <c r="I496" s="84" t="b">
        <v>0</v>
      </c>
      <c r="J496" s="84" t="b">
        <v>0</v>
      </c>
      <c r="K496" s="84" t="b">
        <v>0</v>
      </c>
      <c r="L496" s="84" t="b">
        <v>0</v>
      </c>
    </row>
    <row r="497" spans="1:12" ht="15">
      <c r="A497" s="84" t="s">
        <v>4952</v>
      </c>
      <c r="B497" s="84" t="s">
        <v>4315</v>
      </c>
      <c r="C497" s="84">
        <v>2</v>
      </c>
      <c r="D497" s="122">
        <v>0.0007322742450752894</v>
      </c>
      <c r="E497" s="122">
        <v>1.442031580704854</v>
      </c>
      <c r="F497" s="84" t="s">
        <v>5571</v>
      </c>
      <c r="G497" s="84" t="b">
        <v>0</v>
      </c>
      <c r="H497" s="84" t="b">
        <v>0</v>
      </c>
      <c r="I497" s="84" t="b">
        <v>0</v>
      </c>
      <c r="J497" s="84" t="b">
        <v>0</v>
      </c>
      <c r="K497" s="84" t="b">
        <v>0</v>
      </c>
      <c r="L497" s="84" t="b">
        <v>0</v>
      </c>
    </row>
    <row r="498" spans="1:12" ht="15">
      <c r="A498" s="84" t="s">
        <v>4315</v>
      </c>
      <c r="B498" s="84" t="s">
        <v>5013</v>
      </c>
      <c r="C498" s="84">
        <v>2</v>
      </c>
      <c r="D498" s="122">
        <v>0.0007322742450752894</v>
      </c>
      <c r="E498" s="122">
        <v>1.7430615763688353</v>
      </c>
      <c r="F498" s="84" t="s">
        <v>5571</v>
      </c>
      <c r="G498" s="84" t="b">
        <v>0</v>
      </c>
      <c r="H498" s="84" t="b">
        <v>0</v>
      </c>
      <c r="I498" s="84" t="b">
        <v>0</v>
      </c>
      <c r="J498" s="84" t="b">
        <v>0</v>
      </c>
      <c r="K498" s="84" t="b">
        <v>0</v>
      </c>
      <c r="L498" s="84" t="b">
        <v>0</v>
      </c>
    </row>
    <row r="499" spans="1:12" ht="15">
      <c r="A499" s="84" t="s">
        <v>5013</v>
      </c>
      <c r="B499" s="84" t="s">
        <v>5382</v>
      </c>
      <c r="C499" s="84">
        <v>2</v>
      </c>
      <c r="D499" s="122">
        <v>0.0007322742450752894</v>
      </c>
      <c r="E499" s="122">
        <v>2.9860996250551297</v>
      </c>
      <c r="F499" s="84" t="s">
        <v>5571</v>
      </c>
      <c r="G499" s="84" t="b">
        <v>0</v>
      </c>
      <c r="H499" s="84" t="b">
        <v>0</v>
      </c>
      <c r="I499" s="84" t="b">
        <v>0</v>
      </c>
      <c r="J499" s="84" t="b">
        <v>0</v>
      </c>
      <c r="K499" s="84" t="b">
        <v>0</v>
      </c>
      <c r="L499" s="84" t="b">
        <v>0</v>
      </c>
    </row>
    <row r="500" spans="1:12" ht="15">
      <c r="A500" s="84" t="s">
        <v>5382</v>
      </c>
      <c r="B500" s="84" t="s">
        <v>5175</v>
      </c>
      <c r="C500" s="84">
        <v>2</v>
      </c>
      <c r="D500" s="122">
        <v>0.0007322742450752894</v>
      </c>
      <c r="E500" s="122">
        <v>3.287129620719111</v>
      </c>
      <c r="F500" s="84" t="s">
        <v>5571</v>
      </c>
      <c r="G500" s="84" t="b">
        <v>0</v>
      </c>
      <c r="H500" s="84" t="b">
        <v>0</v>
      </c>
      <c r="I500" s="84" t="b">
        <v>0</v>
      </c>
      <c r="J500" s="84" t="b">
        <v>0</v>
      </c>
      <c r="K500" s="84" t="b">
        <v>0</v>
      </c>
      <c r="L500" s="84" t="b">
        <v>0</v>
      </c>
    </row>
    <row r="501" spans="1:12" ht="15">
      <c r="A501" s="84" t="s">
        <v>5175</v>
      </c>
      <c r="B501" s="84" t="s">
        <v>523</v>
      </c>
      <c r="C501" s="84">
        <v>2</v>
      </c>
      <c r="D501" s="122">
        <v>0.0007322742450752894</v>
      </c>
      <c r="E501" s="122">
        <v>2.889189612047073</v>
      </c>
      <c r="F501" s="84" t="s">
        <v>5571</v>
      </c>
      <c r="G501" s="84" t="b">
        <v>0</v>
      </c>
      <c r="H501" s="84" t="b">
        <v>0</v>
      </c>
      <c r="I501" s="84" t="b">
        <v>0</v>
      </c>
      <c r="J501" s="84" t="b">
        <v>0</v>
      </c>
      <c r="K501" s="84" t="b">
        <v>0</v>
      </c>
      <c r="L501" s="84" t="b">
        <v>0</v>
      </c>
    </row>
    <row r="502" spans="1:12" ht="15">
      <c r="A502" s="84" t="s">
        <v>523</v>
      </c>
      <c r="B502" s="84" t="s">
        <v>5105</v>
      </c>
      <c r="C502" s="84">
        <v>2</v>
      </c>
      <c r="D502" s="122">
        <v>0.0007322742450752894</v>
      </c>
      <c r="E502" s="122">
        <v>2.764250875438773</v>
      </c>
      <c r="F502" s="84" t="s">
        <v>5571</v>
      </c>
      <c r="G502" s="84" t="b">
        <v>0</v>
      </c>
      <c r="H502" s="84" t="b">
        <v>0</v>
      </c>
      <c r="I502" s="84" t="b">
        <v>0</v>
      </c>
      <c r="J502" s="84" t="b">
        <v>0</v>
      </c>
      <c r="K502" s="84" t="b">
        <v>0</v>
      </c>
      <c r="L502" s="84" t="b">
        <v>0</v>
      </c>
    </row>
    <row r="503" spans="1:12" ht="15">
      <c r="A503" s="84" t="s">
        <v>5105</v>
      </c>
      <c r="B503" s="84" t="s">
        <v>5106</v>
      </c>
      <c r="C503" s="84">
        <v>2</v>
      </c>
      <c r="D503" s="122">
        <v>0.0007322742450752894</v>
      </c>
      <c r="E503" s="122">
        <v>2.86116088844683</v>
      </c>
      <c r="F503" s="84" t="s">
        <v>5571</v>
      </c>
      <c r="G503" s="84" t="b">
        <v>0</v>
      </c>
      <c r="H503" s="84" t="b">
        <v>0</v>
      </c>
      <c r="I503" s="84" t="b">
        <v>0</v>
      </c>
      <c r="J503" s="84" t="b">
        <v>0</v>
      </c>
      <c r="K503" s="84" t="b">
        <v>0</v>
      </c>
      <c r="L503" s="84" t="b">
        <v>0</v>
      </c>
    </row>
    <row r="504" spans="1:12" ht="15">
      <c r="A504" s="84" t="s">
        <v>5106</v>
      </c>
      <c r="B504" s="84" t="s">
        <v>5075</v>
      </c>
      <c r="C504" s="84">
        <v>2</v>
      </c>
      <c r="D504" s="122">
        <v>0.0007322742450752894</v>
      </c>
      <c r="E504" s="122">
        <v>2.86116088844683</v>
      </c>
      <c r="F504" s="84" t="s">
        <v>5571</v>
      </c>
      <c r="G504" s="84" t="b">
        <v>0</v>
      </c>
      <c r="H504" s="84" t="b">
        <v>0</v>
      </c>
      <c r="I504" s="84" t="b">
        <v>0</v>
      </c>
      <c r="J504" s="84" t="b">
        <v>0</v>
      </c>
      <c r="K504" s="84" t="b">
        <v>0</v>
      </c>
      <c r="L504" s="84" t="b">
        <v>0</v>
      </c>
    </row>
    <row r="505" spans="1:12" ht="15">
      <c r="A505" s="84" t="s">
        <v>5075</v>
      </c>
      <c r="B505" s="84" t="s">
        <v>5383</v>
      </c>
      <c r="C505" s="84">
        <v>2</v>
      </c>
      <c r="D505" s="122">
        <v>0.0007322742450752894</v>
      </c>
      <c r="E505" s="122">
        <v>3.1621908841108106</v>
      </c>
      <c r="F505" s="84" t="s">
        <v>5571</v>
      </c>
      <c r="G505" s="84" t="b">
        <v>0</v>
      </c>
      <c r="H505" s="84" t="b">
        <v>0</v>
      </c>
      <c r="I505" s="84" t="b">
        <v>0</v>
      </c>
      <c r="J505" s="84" t="b">
        <v>0</v>
      </c>
      <c r="K505" s="84" t="b">
        <v>0</v>
      </c>
      <c r="L505" s="84" t="b">
        <v>0</v>
      </c>
    </row>
    <row r="506" spans="1:12" ht="15">
      <c r="A506" s="84" t="s">
        <v>5383</v>
      </c>
      <c r="B506" s="84" t="s">
        <v>5208</v>
      </c>
      <c r="C506" s="84">
        <v>2</v>
      </c>
      <c r="D506" s="122">
        <v>0.0007322742450752894</v>
      </c>
      <c r="E506" s="122">
        <v>3.287129620719111</v>
      </c>
      <c r="F506" s="84" t="s">
        <v>5571</v>
      </c>
      <c r="G506" s="84" t="b">
        <v>0</v>
      </c>
      <c r="H506" s="84" t="b">
        <v>0</v>
      </c>
      <c r="I506" s="84" t="b">
        <v>0</v>
      </c>
      <c r="J506" s="84" t="b">
        <v>0</v>
      </c>
      <c r="K506" s="84" t="b">
        <v>0</v>
      </c>
      <c r="L506" s="84" t="b">
        <v>0</v>
      </c>
    </row>
    <row r="507" spans="1:12" ht="15">
      <c r="A507" s="84" t="s">
        <v>5208</v>
      </c>
      <c r="B507" s="84" t="s">
        <v>4961</v>
      </c>
      <c r="C507" s="84">
        <v>2</v>
      </c>
      <c r="D507" s="122">
        <v>0.0007322742450752894</v>
      </c>
      <c r="E507" s="122">
        <v>2.588159616383092</v>
      </c>
      <c r="F507" s="84" t="s">
        <v>5571</v>
      </c>
      <c r="G507" s="84" t="b">
        <v>0</v>
      </c>
      <c r="H507" s="84" t="b">
        <v>0</v>
      </c>
      <c r="I507" s="84" t="b">
        <v>0</v>
      </c>
      <c r="J507" s="84" t="b">
        <v>0</v>
      </c>
      <c r="K507" s="84" t="b">
        <v>0</v>
      </c>
      <c r="L507" s="84" t="b">
        <v>0</v>
      </c>
    </row>
    <row r="508" spans="1:12" ht="15">
      <c r="A508" s="84" t="s">
        <v>5166</v>
      </c>
      <c r="B508" s="84" t="s">
        <v>4982</v>
      </c>
      <c r="C508" s="84">
        <v>2</v>
      </c>
      <c r="D508" s="122">
        <v>0.0007322742450752894</v>
      </c>
      <c r="E508" s="122">
        <v>2.6850696293911485</v>
      </c>
      <c r="F508" s="84" t="s">
        <v>5571</v>
      </c>
      <c r="G508" s="84" t="b">
        <v>0</v>
      </c>
      <c r="H508" s="84" t="b">
        <v>0</v>
      </c>
      <c r="I508" s="84" t="b">
        <v>0</v>
      </c>
      <c r="J508" s="84" t="b">
        <v>0</v>
      </c>
      <c r="K508" s="84" t="b">
        <v>0</v>
      </c>
      <c r="L508" s="84" t="b">
        <v>0</v>
      </c>
    </row>
    <row r="509" spans="1:12" ht="15">
      <c r="A509" s="84" t="s">
        <v>854</v>
      </c>
      <c r="B509" s="84" t="s">
        <v>5156</v>
      </c>
      <c r="C509" s="84">
        <v>2</v>
      </c>
      <c r="D509" s="122">
        <v>0.0007322742450752894</v>
      </c>
      <c r="E509" s="122">
        <v>2.207948374671486</v>
      </c>
      <c r="F509" s="84" t="s">
        <v>5571</v>
      </c>
      <c r="G509" s="84" t="b">
        <v>0</v>
      </c>
      <c r="H509" s="84" t="b">
        <v>0</v>
      </c>
      <c r="I509" s="84" t="b">
        <v>0</v>
      </c>
      <c r="J509" s="84" t="b">
        <v>0</v>
      </c>
      <c r="K509" s="84" t="b">
        <v>0</v>
      </c>
      <c r="L509" s="84" t="b">
        <v>0</v>
      </c>
    </row>
    <row r="510" spans="1:12" ht="15">
      <c r="A510" s="84" t="s">
        <v>5156</v>
      </c>
      <c r="B510" s="84" t="s">
        <v>5036</v>
      </c>
      <c r="C510" s="84">
        <v>2</v>
      </c>
      <c r="D510" s="122">
        <v>0.0007322742450752894</v>
      </c>
      <c r="E510" s="122">
        <v>2.889189612047073</v>
      </c>
      <c r="F510" s="84" t="s">
        <v>5571</v>
      </c>
      <c r="G510" s="84" t="b">
        <v>0</v>
      </c>
      <c r="H510" s="84" t="b">
        <v>0</v>
      </c>
      <c r="I510" s="84" t="b">
        <v>0</v>
      </c>
      <c r="J510" s="84" t="b">
        <v>0</v>
      </c>
      <c r="K510" s="84" t="b">
        <v>0</v>
      </c>
      <c r="L510" s="84" t="b">
        <v>0</v>
      </c>
    </row>
    <row r="511" spans="1:12" ht="15">
      <c r="A511" s="84" t="s">
        <v>5036</v>
      </c>
      <c r="B511" s="84" t="s">
        <v>5385</v>
      </c>
      <c r="C511" s="84">
        <v>2</v>
      </c>
      <c r="D511" s="122">
        <v>0.0007322742450752894</v>
      </c>
      <c r="E511" s="122">
        <v>3.0652808711027544</v>
      </c>
      <c r="F511" s="84" t="s">
        <v>5571</v>
      </c>
      <c r="G511" s="84" t="b">
        <v>0</v>
      </c>
      <c r="H511" s="84" t="b">
        <v>0</v>
      </c>
      <c r="I511" s="84" t="b">
        <v>0</v>
      </c>
      <c r="J511" s="84" t="b">
        <v>0</v>
      </c>
      <c r="K511" s="84" t="b">
        <v>0</v>
      </c>
      <c r="L511" s="84" t="b">
        <v>0</v>
      </c>
    </row>
    <row r="512" spans="1:12" ht="15">
      <c r="A512" s="84" t="s">
        <v>5385</v>
      </c>
      <c r="B512" s="84" t="s">
        <v>5386</v>
      </c>
      <c r="C512" s="84">
        <v>2</v>
      </c>
      <c r="D512" s="122">
        <v>0.0007322742450752894</v>
      </c>
      <c r="E512" s="122">
        <v>3.463220879774792</v>
      </c>
      <c r="F512" s="84" t="s">
        <v>5571</v>
      </c>
      <c r="G512" s="84" t="b">
        <v>0</v>
      </c>
      <c r="H512" s="84" t="b">
        <v>0</v>
      </c>
      <c r="I512" s="84" t="b">
        <v>0</v>
      </c>
      <c r="J512" s="84" t="b">
        <v>0</v>
      </c>
      <c r="K512" s="84" t="b">
        <v>0</v>
      </c>
      <c r="L512" s="84" t="b">
        <v>0</v>
      </c>
    </row>
    <row r="513" spans="1:12" ht="15">
      <c r="A513" s="84" t="s">
        <v>5386</v>
      </c>
      <c r="B513" s="84" t="s">
        <v>5387</v>
      </c>
      <c r="C513" s="84">
        <v>2</v>
      </c>
      <c r="D513" s="122">
        <v>0.0007322742450752894</v>
      </c>
      <c r="E513" s="122">
        <v>3.463220879774792</v>
      </c>
      <c r="F513" s="84" t="s">
        <v>5571</v>
      </c>
      <c r="G513" s="84" t="b">
        <v>0</v>
      </c>
      <c r="H513" s="84" t="b">
        <v>0</v>
      </c>
      <c r="I513" s="84" t="b">
        <v>0</v>
      </c>
      <c r="J513" s="84" t="b">
        <v>0</v>
      </c>
      <c r="K513" s="84" t="b">
        <v>0</v>
      </c>
      <c r="L513" s="84" t="b">
        <v>0</v>
      </c>
    </row>
    <row r="514" spans="1:12" ht="15">
      <c r="A514" s="84" t="s">
        <v>5387</v>
      </c>
      <c r="B514" s="84" t="s">
        <v>5080</v>
      </c>
      <c r="C514" s="84">
        <v>2</v>
      </c>
      <c r="D514" s="122">
        <v>0.0007322742450752894</v>
      </c>
      <c r="E514" s="122">
        <v>3.1621908841108106</v>
      </c>
      <c r="F514" s="84" t="s">
        <v>5571</v>
      </c>
      <c r="G514" s="84" t="b">
        <v>0</v>
      </c>
      <c r="H514" s="84" t="b">
        <v>0</v>
      </c>
      <c r="I514" s="84" t="b">
        <v>0</v>
      </c>
      <c r="J514" s="84" t="b">
        <v>0</v>
      </c>
      <c r="K514" s="84" t="b">
        <v>0</v>
      </c>
      <c r="L514" s="84" t="b">
        <v>0</v>
      </c>
    </row>
    <row r="515" spans="1:12" ht="15">
      <c r="A515" s="84" t="s">
        <v>5209</v>
      </c>
      <c r="B515" s="84" t="s">
        <v>5074</v>
      </c>
      <c r="C515" s="84">
        <v>2</v>
      </c>
      <c r="D515" s="122">
        <v>0.0007322742450752894</v>
      </c>
      <c r="E515" s="122">
        <v>2.9860996250551297</v>
      </c>
      <c r="F515" s="84" t="s">
        <v>5571</v>
      </c>
      <c r="G515" s="84" t="b">
        <v>0</v>
      </c>
      <c r="H515" s="84" t="b">
        <v>0</v>
      </c>
      <c r="I515" s="84" t="b">
        <v>0</v>
      </c>
      <c r="J515" s="84" t="b">
        <v>0</v>
      </c>
      <c r="K515" s="84" t="b">
        <v>0</v>
      </c>
      <c r="L515" s="84" t="b">
        <v>0</v>
      </c>
    </row>
    <row r="516" spans="1:12" ht="15">
      <c r="A516" s="84" t="s">
        <v>5074</v>
      </c>
      <c r="B516" s="84" t="s">
        <v>5169</v>
      </c>
      <c r="C516" s="84">
        <v>2</v>
      </c>
      <c r="D516" s="122">
        <v>0.0007322742450752894</v>
      </c>
      <c r="E516" s="122">
        <v>2.9860996250551297</v>
      </c>
      <c r="F516" s="84" t="s">
        <v>5571</v>
      </c>
      <c r="G516" s="84" t="b">
        <v>0</v>
      </c>
      <c r="H516" s="84" t="b">
        <v>0</v>
      </c>
      <c r="I516" s="84" t="b">
        <v>0</v>
      </c>
      <c r="J516" s="84" t="b">
        <v>0</v>
      </c>
      <c r="K516" s="84" t="b">
        <v>0</v>
      </c>
      <c r="L516" s="84" t="b">
        <v>0</v>
      </c>
    </row>
    <row r="517" spans="1:12" ht="15">
      <c r="A517" s="84" t="s">
        <v>4960</v>
      </c>
      <c r="B517" s="84" t="s">
        <v>4964</v>
      </c>
      <c r="C517" s="84">
        <v>2</v>
      </c>
      <c r="D517" s="122">
        <v>0.0007322742450752894</v>
      </c>
      <c r="E517" s="122">
        <v>2.0652808711027544</v>
      </c>
      <c r="F517" s="84" t="s">
        <v>5571</v>
      </c>
      <c r="G517" s="84" t="b">
        <v>0</v>
      </c>
      <c r="H517" s="84" t="b">
        <v>0</v>
      </c>
      <c r="I517" s="84" t="b">
        <v>0</v>
      </c>
      <c r="J517" s="84" t="b">
        <v>0</v>
      </c>
      <c r="K517" s="84" t="b">
        <v>0</v>
      </c>
      <c r="L517" s="84" t="b">
        <v>0</v>
      </c>
    </row>
    <row r="518" spans="1:12" ht="15">
      <c r="A518" s="84" t="s">
        <v>4964</v>
      </c>
      <c r="B518" s="84" t="s">
        <v>4955</v>
      </c>
      <c r="C518" s="84">
        <v>2</v>
      </c>
      <c r="D518" s="122">
        <v>0.0007322742450752894</v>
      </c>
      <c r="E518" s="122">
        <v>2.0238881859445295</v>
      </c>
      <c r="F518" s="84" t="s">
        <v>5571</v>
      </c>
      <c r="G518" s="84" t="b">
        <v>0</v>
      </c>
      <c r="H518" s="84" t="b">
        <v>0</v>
      </c>
      <c r="I518" s="84" t="b">
        <v>0</v>
      </c>
      <c r="J518" s="84" t="b">
        <v>0</v>
      </c>
      <c r="K518" s="84" t="b">
        <v>0</v>
      </c>
      <c r="L518" s="84" t="b">
        <v>0</v>
      </c>
    </row>
    <row r="519" spans="1:12" ht="15">
      <c r="A519" s="84" t="s">
        <v>4955</v>
      </c>
      <c r="B519" s="84" t="s">
        <v>5159</v>
      </c>
      <c r="C519" s="84">
        <v>2</v>
      </c>
      <c r="D519" s="122">
        <v>0.0007322742450752894</v>
      </c>
      <c r="E519" s="122">
        <v>2.546766931224867</v>
      </c>
      <c r="F519" s="84" t="s">
        <v>5571</v>
      </c>
      <c r="G519" s="84" t="b">
        <v>0</v>
      </c>
      <c r="H519" s="84" t="b">
        <v>0</v>
      </c>
      <c r="I519" s="84" t="b">
        <v>0</v>
      </c>
      <c r="J519" s="84" t="b">
        <v>0</v>
      </c>
      <c r="K519" s="84" t="b">
        <v>0</v>
      </c>
      <c r="L519" s="84" t="b">
        <v>0</v>
      </c>
    </row>
    <row r="520" spans="1:12" ht="15">
      <c r="A520" s="84" t="s">
        <v>5159</v>
      </c>
      <c r="B520" s="84" t="s">
        <v>5388</v>
      </c>
      <c r="C520" s="84">
        <v>2</v>
      </c>
      <c r="D520" s="122">
        <v>0.0007322742450752894</v>
      </c>
      <c r="E520" s="122">
        <v>3.287129620719111</v>
      </c>
      <c r="F520" s="84" t="s">
        <v>5571</v>
      </c>
      <c r="G520" s="84" t="b">
        <v>0</v>
      </c>
      <c r="H520" s="84" t="b">
        <v>0</v>
      </c>
      <c r="I520" s="84" t="b">
        <v>0</v>
      </c>
      <c r="J520" s="84" t="b">
        <v>0</v>
      </c>
      <c r="K520" s="84" t="b">
        <v>0</v>
      </c>
      <c r="L520" s="84" t="b">
        <v>0</v>
      </c>
    </row>
    <row r="521" spans="1:12" ht="15">
      <c r="A521" s="84" t="s">
        <v>487</v>
      </c>
      <c r="B521" s="84" t="s">
        <v>4308</v>
      </c>
      <c r="C521" s="84">
        <v>2</v>
      </c>
      <c r="D521" s="122">
        <v>0.0007322742450752894</v>
      </c>
      <c r="E521" s="122">
        <v>1.9191528354245164</v>
      </c>
      <c r="F521" s="84" t="s">
        <v>5571</v>
      </c>
      <c r="G521" s="84" t="b">
        <v>0</v>
      </c>
      <c r="H521" s="84" t="b">
        <v>0</v>
      </c>
      <c r="I521" s="84" t="b">
        <v>0</v>
      </c>
      <c r="J521" s="84" t="b">
        <v>0</v>
      </c>
      <c r="K521" s="84" t="b">
        <v>0</v>
      </c>
      <c r="L521" s="84" t="b">
        <v>0</v>
      </c>
    </row>
    <row r="522" spans="1:12" ht="15">
      <c r="A522" s="84" t="s">
        <v>457</v>
      </c>
      <c r="B522" s="84" t="s">
        <v>5393</v>
      </c>
      <c r="C522" s="84">
        <v>2</v>
      </c>
      <c r="D522" s="122">
        <v>0.0007322742450752894</v>
      </c>
      <c r="E522" s="122">
        <v>2.722858190280548</v>
      </c>
      <c r="F522" s="84" t="s">
        <v>5571</v>
      </c>
      <c r="G522" s="84" t="b">
        <v>0</v>
      </c>
      <c r="H522" s="84" t="b">
        <v>0</v>
      </c>
      <c r="I522" s="84" t="b">
        <v>0</v>
      </c>
      <c r="J522" s="84" t="b">
        <v>0</v>
      </c>
      <c r="K522" s="84" t="b">
        <v>0</v>
      </c>
      <c r="L522" s="84" t="b">
        <v>0</v>
      </c>
    </row>
    <row r="523" spans="1:12" ht="15">
      <c r="A523" s="84" t="s">
        <v>5393</v>
      </c>
      <c r="B523" s="84" t="s">
        <v>5394</v>
      </c>
      <c r="C523" s="84">
        <v>2</v>
      </c>
      <c r="D523" s="122">
        <v>0.0007322742450752894</v>
      </c>
      <c r="E523" s="122">
        <v>3.463220879774792</v>
      </c>
      <c r="F523" s="84" t="s">
        <v>5571</v>
      </c>
      <c r="G523" s="84" t="b">
        <v>0</v>
      </c>
      <c r="H523" s="84" t="b">
        <v>0</v>
      </c>
      <c r="I523" s="84" t="b">
        <v>0</v>
      </c>
      <c r="J523" s="84" t="b">
        <v>0</v>
      </c>
      <c r="K523" s="84" t="b">
        <v>0</v>
      </c>
      <c r="L523" s="84" t="b">
        <v>0</v>
      </c>
    </row>
    <row r="524" spans="1:12" ht="15">
      <c r="A524" s="84" t="s">
        <v>5394</v>
      </c>
      <c r="B524" s="84" t="s">
        <v>5213</v>
      </c>
      <c r="C524" s="84">
        <v>2</v>
      </c>
      <c r="D524" s="122">
        <v>0.0007322742450752894</v>
      </c>
      <c r="E524" s="122">
        <v>3.287129620719111</v>
      </c>
      <c r="F524" s="84" t="s">
        <v>5571</v>
      </c>
      <c r="G524" s="84" t="b">
        <v>0</v>
      </c>
      <c r="H524" s="84" t="b">
        <v>0</v>
      </c>
      <c r="I524" s="84" t="b">
        <v>0</v>
      </c>
      <c r="J524" s="84" t="b">
        <v>0</v>
      </c>
      <c r="K524" s="84" t="b">
        <v>0</v>
      </c>
      <c r="L524" s="84" t="b">
        <v>0</v>
      </c>
    </row>
    <row r="525" spans="1:12" ht="15">
      <c r="A525" s="84" t="s">
        <v>5213</v>
      </c>
      <c r="B525" s="84" t="s">
        <v>4337</v>
      </c>
      <c r="C525" s="84">
        <v>2</v>
      </c>
      <c r="D525" s="122">
        <v>0.0007322742450752894</v>
      </c>
      <c r="E525" s="122">
        <v>1.9753757596633565</v>
      </c>
      <c r="F525" s="84" t="s">
        <v>5571</v>
      </c>
      <c r="G525" s="84" t="b">
        <v>0</v>
      </c>
      <c r="H525" s="84" t="b">
        <v>0</v>
      </c>
      <c r="I525" s="84" t="b">
        <v>0</v>
      </c>
      <c r="J525" s="84" t="b">
        <v>0</v>
      </c>
      <c r="K525" s="84" t="b">
        <v>0</v>
      </c>
      <c r="L525" s="84" t="b">
        <v>0</v>
      </c>
    </row>
    <row r="526" spans="1:12" ht="15">
      <c r="A526" s="84" t="s">
        <v>4337</v>
      </c>
      <c r="B526" s="84" t="s">
        <v>5395</v>
      </c>
      <c r="C526" s="84">
        <v>2</v>
      </c>
      <c r="D526" s="122">
        <v>0.0007322742450752894</v>
      </c>
      <c r="E526" s="122">
        <v>2.173186268412274</v>
      </c>
      <c r="F526" s="84" t="s">
        <v>5571</v>
      </c>
      <c r="G526" s="84" t="b">
        <v>0</v>
      </c>
      <c r="H526" s="84" t="b">
        <v>0</v>
      </c>
      <c r="I526" s="84" t="b">
        <v>0</v>
      </c>
      <c r="J526" s="84" t="b">
        <v>0</v>
      </c>
      <c r="K526" s="84" t="b">
        <v>0</v>
      </c>
      <c r="L526" s="84" t="b">
        <v>0</v>
      </c>
    </row>
    <row r="527" spans="1:12" ht="15">
      <c r="A527" s="84" t="s">
        <v>5395</v>
      </c>
      <c r="B527" s="84" t="s">
        <v>5396</v>
      </c>
      <c r="C527" s="84">
        <v>2</v>
      </c>
      <c r="D527" s="122">
        <v>0.0007322742450752894</v>
      </c>
      <c r="E527" s="122">
        <v>3.463220879774792</v>
      </c>
      <c r="F527" s="84" t="s">
        <v>5571</v>
      </c>
      <c r="G527" s="84" t="b">
        <v>0</v>
      </c>
      <c r="H527" s="84" t="b">
        <v>0</v>
      </c>
      <c r="I527" s="84" t="b">
        <v>0</v>
      </c>
      <c r="J527" s="84" t="b">
        <v>0</v>
      </c>
      <c r="K527" s="84" t="b">
        <v>0</v>
      </c>
      <c r="L527" s="84" t="b">
        <v>0</v>
      </c>
    </row>
    <row r="528" spans="1:12" ht="15">
      <c r="A528" s="84" t="s">
        <v>5396</v>
      </c>
      <c r="B528" s="84" t="s">
        <v>5397</v>
      </c>
      <c r="C528" s="84">
        <v>2</v>
      </c>
      <c r="D528" s="122">
        <v>0.0007322742450752894</v>
      </c>
      <c r="E528" s="122">
        <v>3.463220879774792</v>
      </c>
      <c r="F528" s="84" t="s">
        <v>5571</v>
      </c>
      <c r="G528" s="84" t="b">
        <v>0</v>
      </c>
      <c r="H528" s="84" t="b">
        <v>0</v>
      </c>
      <c r="I528" s="84" t="b">
        <v>0</v>
      </c>
      <c r="J528" s="84" t="b">
        <v>0</v>
      </c>
      <c r="K528" s="84" t="b">
        <v>0</v>
      </c>
      <c r="L528" s="84" t="b">
        <v>0</v>
      </c>
    </row>
    <row r="529" spans="1:12" ht="15">
      <c r="A529" s="84" t="s">
        <v>5397</v>
      </c>
      <c r="B529" s="84" t="s">
        <v>5398</v>
      </c>
      <c r="C529" s="84">
        <v>2</v>
      </c>
      <c r="D529" s="122">
        <v>0.0007322742450752894</v>
      </c>
      <c r="E529" s="122">
        <v>3.463220879774792</v>
      </c>
      <c r="F529" s="84" t="s">
        <v>5571</v>
      </c>
      <c r="G529" s="84" t="b">
        <v>0</v>
      </c>
      <c r="H529" s="84" t="b">
        <v>0</v>
      </c>
      <c r="I529" s="84" t="b">
        <v>0</v>
      </c>
      <c r="J529" s="84" t="b">
        <v>0</v>
      </c>
      <c r="K529" s="84" t="b">
        <v>0</v>
      </c>
      <c r="L529" s="84" t="b">
        <v>0</v>
      </c>
    </row>
    <row r="530" spans="1:12" ht="15">
      <c r="A530" s="84" t="s">
        <v>5398</v>
      </c>
      <c r="B530" s="84" t="s">
        <v>4340</v>
      </c>
      <c r="C530" s="84">
        <v>2</v>
      </c>
      <c r="D530" s="122">
        <v>0.0007322742450752894</v>
      </c>
      <c r="E530" s="122">
        <v>2.5338019540604995</v>
      </c>
      <c r="F530" s="84" t="s">
        <v>5571</v>
      </c>
      <c r="G530" s="84" t="b">
        <v>0</v>
      </c>
      <c r="H530" s="84" t="b">
        <v>0</v>
      </c>
      <c r="I530" s="84" t="b">
        <v>0</v>
      </c>
      <c r="J530" s="84" t="b">
        <v>0</v>
      </c>
      <c r="K530" s="84" t="b">
        <v>0</v>
      </c>
      <c r="L530" s="84" t="b">
        <v>0</v>
      </c>
    </row>
    <row r="531" spans="1:12" ht="15">
      <c r="A531" s="84" t="s">
        <v>4340</v>
      </c>
      <c r="B531" s="84" t="s">
        <v>5399</v>
      </c>
      <c r="C531" s="84">
        <v>2</v>
      </c>
      <c r="D531" s="122">
        <v>0.0007322742450752894</v>
      </c>
      <c r="E531" s="122">
        <v>2.5338019540604995</v>
      </c>
      <c r="F531" s="84" t="s">
        <v>5571</v>
      </c>
      <c r="G531" s="84" t="b">
        <v>0</v>
      </c>
      <c r="H531" s="84" t="b">
        <v>0</v>
      </c>
      <c r="I531" s="84" t="b">
        <v>0</v>
      </c>
      <c r="J531" s="84" t="b">
        <v>0</v>
      </c>
      <c r="K531" s="84" t="b">
        <v>1</v>
      </c>
      <c r="L531" s="84" t="b">
        <v>0</v>
      </c>
    </row>
    <row r="532" spans="1:12" ht="15">
      <c r="A532" s="84" t="s">
        <v>5399</v>
      </c>
      <c r="B532" s="84" t="s">
        <v>834</v>
      </c>
      <c r="C532" s="84">
        <v>2</v>
      </c>
      <c r="D532" s="122">
        <v>0.0007322742450752894</v>
      </c>
      <c r="E532" s="122">
        <v>2.6503075231319366</v>
      </c>
      <c r="F532" s="84" t="s">
        <v>5571</v>
      </c>
      <c r="G532" s="84" t="b">
        <v>0</v>
      </c>
      <c r="H532" s="84" t="b">
        <v>1</v>
      </c>
      <c r="I532" s="84" t="b">
        <v>0</v>
      </c>
      <c r="J532" s="84" t="b">
        <v>0</v>
      </c>
      <c r="K532" s="84" t="b">
        <v>0</v>
      </c>
      <c r="L532" s="84" t="b">
        <v>0</v>
      </c>
    </row>
    <row r="533" spans="1:12" ht="15">
      <c r="A533" s="84" t="s">
        <v>833</v>
      </c>
      <c r="B533" s="84" t="s">
        <v>5400</v>
      </c>
      <c r="C533" s="84">
        <v>2</v>
      </c>
      <c r="D533" s="122">
        <v>0.0007322742450752894</v>
      </c>
      <c r="E533" s="122">
        <v>1.5739191772684817</v>
      </c>
      <c r="F533" s="84" t="s">
        <v>5571</v>
      </c>
      <c r="G533" s="84" t="b">
        <v>0</v>
      </c>
      <c r="H533" s="84" t="b">
        <v>0</v>
      </c>
      <c r="I533" s="84" t="b">
        <v>0</v>
      </c>
      <c r="J533" s="84" t="b">
        <v>0</v>
      </c>
      <c r="K533" s="84" t="b">
        <v>0</v>
      </c>
      <c r="L533" s="84" t="b">
        <v>0</v>
      </c>
    </row>
    <row r="534" spans="1:12" ht="15">
      <c r="A534" s="84" t="s">
        <v>5407</v>
      </c>
      <c r="B534" s="84" t="s">
        <v>5408</v>
      </c>
      <c r="C534" s="84">
        <v>2</v>
      </c>
      <c r="D534" s="122">
        <v>0.0007322742450752894</v>
      </c>
      <c r="E534" s="122">
        <v>3.463220879774792</v>
      </c>
      <c r="F534" s="84" t="s">
        <v>5571</v>
      </c>
      <c r="G534" s="84" t="b">
        <v>0</v>
      </c>
      <c r="H534" s="84" t="b">
        <v>0</v>
      </c>
      <c r="I534" s="84" t="b">
        <v>0</v>
      </c>
      <c r="J534" s="84" t="b">
        <v>0</v>
      </c>
      <c r="K534" s="84" t="b">
        <v>0</v>
      </c>
      <c r="L534" s="84" t="b">
        <v>0</v>
      </c>
    </row>
    <row r="535" spans="1:12" ht="15">
      <c r="A535" s="84" t="s">
        <v>5408</v>
      </c>
      <c r="B535" s="84" t="s">
        <v>5409</v>
      </c>
      <c r="C535" s="84">
        <v>2</v>
      </c>
      <c r="D535" s="122">
        <v>0.0007322742450752894</v>
      </c>
      <c r="E535" s="122">
        <v>3.463220879774792</v>
      </c>
      <c r="F535" s="84" t="s">
        <v>5571</v>
      </c>
      <c r="G535" s="84" t="b">
        <v>0</v>
      </c>
      <c r="H535" s="84" t="b">
        <v>0</v>
      </c>
      <c r="I535" s="84" t="b">
        <v>0</v>
      </c>
      <c r="J535" s="84" t="b">
        <v>0</v>
      </c>
      <c r="K535" s="84" t="b">
        <v>0</v>
      </c>
      <c r="L535" s="84" t="b">
        <v>0</v>
      </c>
    </row>
    <row r="536" spans="1:12" ht="15">
      <c r="A536" s="84" t="s">
        <v>5409</v>
      </c>
      <c r="B536" s="84" t="s">
        <v>5410</v>
      </c>
      <c r="C536" s="84">
        <v>2</v>
      </c>
      <c r="D536" s="122">
        <v>0.0007322742450752894</v>
      </c>
      <c r="E536" s="122">
        <v>3.463220879774792</v>
      </c>
      <c r="F536" s="84" t="s">
        <v>5571</v>
      </c>
      <c r="G536" s="84" t="b">
        <v>0</v>
      </c>
      <c r="H536" s="84" t="b">
        <v>0</v>
      </c>
      <c r="I536" s="84" t="b">
        <v>0</v>
      </c>
      <c r="J536" s="84" t="b">
        <v>0</v>
      </c>
      <c r="K536" s="84" t="b">
        <v>0</v>
      </c>
      <c r="L536" s="84" t="b">
        <v>0</v>
      </c>
    </row>
    <row r="537" spans="1:12" ht="15">
      <c r="A537" s="84" t="s">
        <v>5410</v>
      </c>
      <c r="B537" s="84" t="s">
        <v>5411</v>
      </c>
      <c r="C537" s="84">
        <v>2</v>
      </c>
      <c r="D537" s="122">
        <v>0.0007322742450752894</v>
      </c>
      <c r="E537" s="122">
        <v>3.463220879774792</v>
      </c>
      <c r="F537" s="84" t="s">
        <v>5571</v>
      </c>
      <c r="G537" s="84" t="b">
        <v>0</v>
      </c>
      <c r="H537" s="84" t="b">
        <v>0</v>
      </c>
      <c r="I537" s="84" t="b">
        <v>0</v>
      </c>
      <c r="J537" s="84" t="b">
        <v>0</v>
      </c>
      <c r="K537" s="84" t="b">
        <v>0</v>
      </c>
      <c r="L537" s="84" t="b">
        <v>0</v>
      </c>
    </row>
    <row r="538" spans="1:12" ht="15">
      <c r="A538" s="84" t="s">
        <v>5411</v>
      </c>
      <c r="B538" s="84" t="s">
        <v>5412</v>
      </c>
      <c r="C538" s="84">
        <v>2</v>
      </c>
      <c r="D538" s="122">
        <v>0.0007322742450752894</v>
      </c>
      <c r="E538" s="122">
        <v>3.463220879774792</v>
      </c>
      <c r="F538" s="84" t="s">
        <v>5571</v>
      </c>
      <c r="G538" s="84" t="b">
        <v>0</v>
      </c>
      <c r="H538" s="84" t="b">
        <v>0</v>
      </c>
      <c r="I538" s="84" t="b">
        <v>0</v>
      </c>
      <c r="J538" s="84" t="b">
        <v>0</v>
      </c>
      <c r="K538" s="84" t="b">
        <v>0</v>
      </c>
      <c r="L538" s="84" t="b">
        <v>0</v>
      </c>
    </row>
    <row r="539" spans="1:12" ht="15">
      <c r="A539" s="84" t="s">
        <v>5412</v>
      </c>
      <c r="B539" s="84" t="s">
        <v>5413</v>
      </c>
      <c r="C539" s="84">
        <v>2</v>
      </c>
      <c r="D539" s="122">
        <v>0.0007322742450752894</v>
      </c>
      <c r="E539" s="122">
        <v>3.463220879774792</v>
      </c>
      <c r="F539" s="84" t="s">
        <v>5571</v>
      </c>
      <c r="G539" s="84" t="b">
        <v>0</v>
      </c>
      <c r="H539" s="84" t="b">
        <v>0</v>
      </c>
      <c r="I539" s="84" t="b">
        <v>0</v>
      </c>
      <c r="J539" s="84" t="b">
        <v>0</v>
      </c>
      <c r="K539" s="84" t="b">
        <v>1</v>
      </c>
      <c r="L539" s="84" t="b">
        <v>0</v>
      </c>
    </row>
    <row r="540" spans="1:12" ht="15">
      <c r="A540" s="84" t="s">
        <v>5413</v>
      </c>
      <c r="B540" s="84" t="s">
        <v>5414</v>
      </c>
      <c r="C540" s="84">
        <v>2</v>
      </c>
      <c r="D540" s="122">
        <v>0.0007322742450752894</v>
      </c>
      <c r="E540" s="122">
        <v>3.463220879774792</v>
      </c>
      <c r="F540" s="84" t="s">
        <v>5571</v>
      </c>
      <c r="G540" s="84" t="b">
        <v>0</v>
      </c>
      <c r="H540" s="84" t="b">
        <v>1</v>
      </c>
      <c r="I540" s="84" t="b">
        <v>0</v>
      </c>
      <c r="J540" s="84" t="b">
        <v>0</v>
      </c>
      <c r="K540" s="84" t="b">
        <v>0</v>
      </c>
      <c r="L540" s="84" t="b">
        <v>0</v>
      </c>
    </row>
    <row r="541" spans="1:12" ht="15">
      <c r="A541" s="84" t="s">
        <v>5414</v>
      </c>
      <c r="B541" s="84" t="s">
        <v>5415</v>
      </c>
      <c r="C541" s="84">
        <v>2</v>
      </c>
      <c r="D541" s="122">
        <v>0.0007322742450752894</v>
      </c>
      <c r="E541" s="122">
        <v>3.463220879774792</v>
      </c>
      <c r="F541" s="84" t="s">
        <v>5571</v>
      </c>
      <c r="G541" s="84" t="b">
        <v>0</v>
      </c>
      <c r="H541" s="84" t="b">
        <v>0</v>
      </c>
      <c r="I541" s="84" t="b">
        <v>0</v>
      </c>
      <c r="J541" s="84" t="b">
        <v>0</v>
      </c>
      <c r="K541" s="84" t="b">
        <v>1</v>
      </c>
      <c r="L541" s="84" t="b">
        <v>0</v>
      </c>
    </row>
    <row r="542" spans="1:12" ht="15">
      <c r="A542" s="84" t="s">
        <v>5415</v>
      </c>
      <c r="B542" s="84" t="s">
        <v>5218</v>
      </c>
      <c r="C542" s="84">
        <v>2</v>
      </c>
      <c r="D542" s="122">
        <v>0.0007322742450752894</v>
      </c>
      <c r="E542" s="122">
        <v>3.287129620719111</v>
      </c>
      <c r="F542" s="84" t="s">
        <v>5571</v>
      </c>
      <c r="G542" s="84" t="b">
        <v>0</v>
      </c>
      <c r="H542" s="84" t="b">
        <v>1</v>
      </c>
      <c r="I542" s="84" t="b">
        <v>0</v>
      </c>
      <c r="J542" s="84" t="b">
        <v>0</v>
      </c>
      <c r="K542" s="84" t="b">
        <v>0</v>
      </c>
      <c r="L542" s="84" t="b">
        <v>0</v>
      </c>
    </row>
    <row r="543" spans="1:12" ht="15">
      <c r="A543" s="84" t="s">
        <v>5218</v>
      </c>
      <c r="B543" s="84" t="s">
        <v>5219</v>
      </c>
      <c r="C543" s="84">
        <v>2</v>
      </c>
      <c r="D543" s="122">
        <v>0.0007322742450752894</v>
      </c>
      <c r="E543" s="122">
        <v>3.287129620719111</v>
      </c>
      <c r="F543" s="84" t="s">
        <v>5571</v>
      </c>
      <c r="G543" s="84" t="b">
        <v>0</v>
      </c>
      <c r="H543" s="84" t="b">
        <v>0</v>
      </c>
      <c r="I543" s="84" t="b">
        <v>0</v>
      </c>
      <c r="J543" s="84" t="b">
        <v>0</v>
      </c>
      <c r="K543" s="84" t="b">
        <v>0</v>
      </c>
      <c r="L543" s="84" t="b">
        <v>0</v>
      </c>
    </row>
    <row r="544" spans="1:12" ht="15">
      <c r="A544" s="84" t="s">
        <v>5219</v>
      </c>
      <c r="B544" s="84" t="s">
        <v>5220</v>
      </c>
      <c r="C544" s="84">
        <v>2</v>
      </c>
      <c r="D544" s="122">
        <v>0.0007322742450752894</v>
      </c>
      <c r="E544" s="122">
        <v>3.1110383616634296</v>
      </c>
      <c r="F544" s="84" t="s">
        <v>5571</v>
      </c>
      <c r="G544" s="84" t="b">
        <v>0</v>
      </c>
      <c r="H544" s="84" t="b">
        <v>0</v>
      </c>
      <c r="I544" s="84" t="b">
        <v>0</v>
      </c>
      <c r="J544" s="84" t="b">
        <v>0</v>
      </c>
      <c r="K544" s="84" t="b">
        <v>0</v>
      </c>
      <c r="L544" s="84" t="b">
        <v>0</v>
      </c>
    </row>
    <row r="545" spans="1:12" ht="15">
      <c r="A545" s="84" t="s">
        <v>5220</v>
      </c>
      <c r="B545" s="84" t="s">
        <v>4287</v>
      </c>
      <c r="C545" s="84">
        <v>2</v>
      </c>
      <c r="D545" s="122">
        <v>0.0007322742450752894</v>
      </c>
      <c r="E545" s="122">
        <v>1.7189278966521158</v>
      </c>
      <c r="F545" s="84" t="s">
        <v>5571</v>
      </c>
      <c r="G545" s="84" t="b">
        <v>0</v>
      </c>
      <c r="H545" s="84" t="b">
        <v>0</v>
      </c>
      <c r="I545" s="84" t="b">
        <v>0</v>
      </c>
      <c r="J545" s="84" t="b">
        <v>0</v>
      </c>
      <c r="K545" s="84" t="b">
        <v>0</v>
      </c>
      <c r="L545" s="84" t="b">
        <v>0</v>
      </c>
    </row>
    <row r="546" spans="1:12" ht="15">
      <c r="A546" s="84" t="s">
        <v>854</v>
      </c>
      <c r="B546" s="84" t="s">
        <v>5416</v>
      </c>
      <c r="C546" s="84">
        <v>2</v>
      </c>
      <c r="D546" s="122">
        <v>0.0007322742450752894</v>
      </c>
      <c r="E546" s="122">
        <v>2.384039633727167</v>
      </c>
      <c r="F546" s="84" t="s">
        <v>5571</v>
      </c>
      <c r="G546" s="84" t="b">
        <v>0</v>
      </c>
      <c r="H546" s="84" t="b">
        <v>0</v>
      </c>
      <c r="I546" s="84" t="b">
        <v>0</v>
      </c>
      <c r="J546" s="84" t="b">
        <v>0</v>
      </c>
      <c r="K546" s="84" t="b">
        <v>0</v>
      </c>
      <c r="L546" s="84" t="b">
        <v>0</v>
      </c>
    </row>
    <row r="547" spans="1:12" ht="15">
      <c r="A547" s="84" t="s">
        <v>5416</v>
      </c>
      <c r="B547" s="84" t="s">
        <v>5417</v>
      </c>
      <c r="C547" s="84">
        <v>2</v>
      </c>
      <c r="D547" s="122">
        <v>0.0007322742450752894</v>
      </c>
      <c r="E547" s="122">
        <v>3.463220879774792</v>
      </c>
      <c r="F547" s="84" t="s">
        <v>5571</v>
      </c>
      <c r="G547" s="84" t="b">
        <v>0</v>
      </c>
      <c r="H547" s="84" t="b">
        <v>0</v>
      </c>
      <c r="I547" s="84" t="b">
        <v>0</v>
      </c>
      <c r="J547" s="84" t="b">
        <v>0</v>
      </c>
      <c r="K547" s="84" t="b">
        <v>0</v>
      </c>
      <c r="L547" s="84" t="b">
        <v>0</v>
      </c>
    </row>
    <row r="548" spans="1:12" ht="15">
      <c r="A548" s="84" t="s">
        <v>5417</v>
      </c>
      <c r="B548" s="84" t="s">
        <v>4317</v>
      </c>
      <c r="C548" s="84">
        <v>2</v>
      </c>
      <c r="D548" s="122">
        <v>0.0007322742450752894</v>
      </c>
      <c r="E548" s="122">
        <v>2.421828194616567</v>
      </c>
      <c r="F548" s="84" t="s">
        <v>5571</v>
      </c>
      <c r="G548" s="84" t="b">
        <v>0</v>
      </c>
      <c r="H548" s="84" t="b">
        <v>0</v>
      </c>
      <c r="I548" s="84" t="b">
        <v>0</v>
      </c>
      <c r="J548" s="84" t="b">
        <v>0</v>
      </c>
      <c r="K548" s="84" t="b">
        <v>0</v>
      </c>
      <c r="L548" s="84" t="b">
        <v>0</v>
      </c>
    </row>
    <row r="549" spans="1:12" ht="15">
      <c r="A549" s="84" t="s">
        <v>4317</v>
      </c>
      <c r="B549" s="84" t="s">
        <v>5418</v>
      </c>
      <c r="C549" s="84">
        <v>2</v>
      </c>
      <c r="D549" s="122">
        <v>0.0007322742450752894</v>
      </c>
      <c r="E549" s="122">
        <v>2.421828194616567</v>
      </c>
      <c r="F549" s="84" t="s">
        <v>5571</v>
      </c>
      <c r="G549" s="84" t="b">
        <v>0</v>
      </c>
      <c r="H549" s="84" t="b">
        <v>0</v>
      </c>
      <c r="I549" s="84" t="b">
        <v>0</v>
      </c>
      <c r="J549" s="84" t="b">
        <v>0</v>
      </c>
      <c r="K549" s="84" t="b">
        <v>0</v>
      </c>
      <c r="L549" s="84" t="b">
        <v>0</v>
      </c>
    </row>
    <row r="550" spans="1:12" ht="15">
      <c r="A550" s="84" t="s">
        <v>5418</v>
      </c>
      <c r="B550" s="84" t="s">
        <v>5419</v>
      </c>
      <c r="C550" s="84">
        <v>2</v>
      </c>
      <c r="D550" s="122">
        <v>0.0007322742450752894</v>
      </c>
      <c r="E550" s="122">
        <v>3.463220879774792</v>
      </c>
      <c r="F550" s="84" t="s">
        <v>5571</v>
      </c>
      <c r="G550" s="84" t="b">
        <v>0</v>
      </c>
      <c r="H550" s="84" t="b">
        <v>0</v>
      </c>
      <c r="I550" s="84" t="b">
        <v>0</v>
      </c>
      <c r="J550" s="84" t="b">
        <v>0</v>
      </c>
      <c r="K550" s="84" t="b">
        <v>0</v>
      </c>
      <c r="L550" s="84" t="b">
        <v>0</v>
      </c>
    </row>
    <row r="551" spans="1:12" ht="15">
      <c r="A551" s="84" t="s">
        <v>5419</v>
      </c>
      <c r="B551" s="84" t="s">
        <v>5162</v>
      </c>
      <c r="C551" s="84">
        <v>2</v>
      </c>
      <c r="D551" s="122">
        <v>0.0007322742450752894</v>
      </c>
      <c r="E551" s="122">
        <v>3.287129620719111</v>
      </c>
      <c r="F551" s="84" t="s">
        <v>5571</v>
      </c>
      <c r="G551" s="84" t="b">
        <v>0</v>
      </c>
      <c r="H551" s="84" t="b">
        <v>0</v>
      </c>
      <c r="I551" s="84" t="b">
        <v>0</v>
      </c>
      <c r="J551" s="84" t="b">
        <v>0</v>
      </c>
      <c r="K551" s="84" t="b">
        <v>0</v>
      </c>
      <c r="L551" s="84" t="b">
        <v>0</v>
      </c>
    </row>
    <row r="552" spans="1:12" ht="15">
      <c r="A552" s="84" t="s">
        <v>5162</v>
      </c>
      <c r="B552" s="84" t="s">
        <v>4961</v>
      </c>
      <c r="C552" s="84">
        <v>2</v>
      </c>
      <c r="D552" s="122">
        <v>0.0007322742450752894</v>
      </c>
      <c r="E552" s="122">
        <v>2.588159616383092</v>
      </c>
      <c r="F552" s="84" t="s">
        <v>5571</v>
      </c>
      <c r="G552" s="84" t="b">
        <v>0</v>
      </c>
      <c r="H552" s="84" t="b">
        <v>0</v>
      </c>
      <c r="I552" s="84" t="b">
        <v>0</v>
      </c>
      <c r="J552" s="84" t="b">
        <v>0</v>
      </c>
      <c r="K552" s="84" t="b">
        <v>0</v>
      </c>
      <c r="L552" s="84" t="b">
        <v>0</v>
      </c>
    </row>
    <row r="553" spans="1:12" ht="15">
      <c r="A553" s="84" t="s">
        <v>4961</v>
      </c>
      <c r="B553" s="84" t="s">
        <v>4318</v>
      </c>
      <c r="C553" s="84">
        <v>2</v>
      </c>
      <c r="D553" s="122">
        <v>0.0007322742450752894</v>
      </c>
      <c r="E553" s="122">
        <v>1.9191528354245164</v>
      </c>
      <c r="F553" s="84" t="s">
        <v>5571</v>
      </c>
      <c r="G553" s="84" t="b">
        <v>0</v>
      </c>
      <c r="H553" s="84" t="b">
        <v>0</v>
      </c>
      <c r="I553" s="84" t="b">
        <v>0</v>
      </c>
      <c r="J553" s="84" t="b">
        <v>0</v>
      </c>
      <c r="K553" s="84" t="b">
        <v>0</v>
      </c>
      <c r="L553" s="84" t="b">
        <v>0</v>
      </c>
    </row>
    <row r="554" spans="1:12" ht="15">
      <c r="A554" s="84" t="s">
        <v>4318</v>
      </c>
      <c r="B554" s="84" t="s">
        <v>5420</v>
      </c>
      <c r="C554" s="84">
        <v>2</v>
      </c>
      <c r="D554" s="122">
        <v>0.0007322742450752894</v>
      </c>
      <c r="E554" s="122">
        <v>2.6503075231319366</v>
      </c>
      <c r="F554" s="84" t="s">
        <v>5571</v>
      </c>
      <c r="G554" s="84" t="b">
        <v>0</v>
      </c>
      <c r="H554" s="84" t="b">
        <v>0</v>
      </c>
      <c r="I554" s="84" t="b">
        <v>0</v>
      </c>
      <c r="J554" s="84" t="b">
        <v>0</v>
      </c>
      <c r="K554" s="84" t="b">
        <v>0</v>
      </c>
      <c r="L554" s="84" t="b">
        <v>0</v>
      </c>
    </row>
    <row r="555" spans="1:12" ht="15">
      <c r="A555" s="84" t="s">
        <v>5420</v>
      </c>
      <c r="B555" s="84" t="s">
        <v>5421</v>
      </c>
      <c r="C555" s="84">
        <v>2</v>
      </c>
      <c r="D555" s="122">
        <v>0.0007322742450752894</v>
      </c>
      <c r="E555" s="122">
        <v>3.463220879774792</v>
      </c>
      <c r="F555" s="84" t="s">
        <v>5571</v>
      </c>
      <c r="G555" s="84" t="b">
        <v>0</v>
      </c>
      <c r="H555" s="84" t="b">
        <v>0</v>
      </c>
      <c r="I555" s="84" t="b">
        <v>0</v>
      </c>
      <c r="J555" s="84" t="b">
        <v>0</v>
      </c>
      <c r="K555" s="84" t="b">
        <v>0</v>
      </c>
      <c r="L555" s="84" t="b">
        <v>0</v>
      </c>
    </row>
    <row r="556" spans="1:12" ht="15">
      <c r="A556" s="84" t="s">
        <v>5421</v>
      </c>
      <c r="B556" s="84" t="s">
        <v>5422</v>
      </c>
      <c r="C556" s="84">
        <v>2</v>
      </c>
      <c r="D556" s="122">
        <v>0.0007322742450752894</v>
      </c>
      <c r="E556" s="122">
        <v>3.463220879774792</v>
      </c>
      <c r="F556" s="84" t="s">
        <v>5571</v>
      </c>
      <c r="G556" s="84" t="b">
        <v>0</v>
      </c>
      <c r="H556" s="84" t="b">
        <v>0</v>
      </c>
      <c r="I556" s="84" t="b">
        <v>0</v>
      </c>
      <c r="J556" s="84" t="b">
        <v>0</v>
      </c>
      <c r="K556" s="84" t="b">
        <v>0</v>
      </c>
      <c r="L556" s="84" t="b">
        <v>0</v>
      </c>
    </row>
    <row r="557" spans="1:12" ht="15">
      <c r="A557" s="84" t="s">
        <v>5422</v>
      </c>
      <c r="B557" s="84" t="s">
        <v>5423</v>
      </c>
      <c r="C557" s="84">
        <v>2</v>
      </c>
      <c r="D557" s="122">
        <v>0.0007322742450752894</v>
      </c>
      <c r="E557" s="122">
        <v>3.463220879774792</v>
      </c>
      <c r="F557" s="84" t="s">
        <v>5571</v>
      </c>
      <c r="G557" s="84" t="b">
        <v>0</v>
      </c>
      <c r="H557" s="84" t="b">
        <v>0</v>
      </c>
      <c r="I557" s="84" t="b">
        <v>0</v>
      </c>
      <c r="J557" s="84" t="b">
        <v>0</v>
      </c>
      <c r="K557" s="84" t="b">
        <v>0</v>
      </c>
      <c r="L557" s="84" t="b">
        <v>0</v>
      </c>
    </row>
    <row r="558" spans="1:12" ht="15">
      <c r="A558" s="84" t="s">
        <v>5423</v>
      </c>
      <c r="B558" s="84" t="s">
        <v>5424</v>
      </c>
      <c r="C558" s="84">
        <v>2</v>
      </c>
      <c r="D558" s="122">
        <v>0.0007322742450752894</v>
      </c>
      <c r="E558" s="122">
        <v>3.463220879774792</v>
      </c>
      <c r="F558" s="84" t="s">
        <v>5571</v>
      </c>
      <c r="G558" s="84" t="b">
        <v>0</v>
      </c>
      <c r="H558" s="84" t="b">
        <v>0</v>
      </c>
      <c r="I558" s="84" t="b">
        <v>0</v>
      </c>
      <c r="J558" s="84" t="b">
        <v>0</v>
      </c>
      <c r="K558" s="84" t="b">
        <v>0</v>
      </c>
      <c r="L558" s="84" t="b">
        <v>0</v>
      </c>
    </row>
    <row r="559" spans="1:12" ht="15">
      <c r="A559" s="84" t="s">
        <v>5424</v>
      </c>
      <c r="B559" s="84" t="s">
        <v>5425</v>
      </c>
      <c r="C559" s="84">
        <v>2</v>
      </c>
      <c r="D559" s="122">
        <v>0.0007322742450752894</v>
      </c>
      <c r="E559" s="122">
        <v>3.463220879774792</v>
      </c>
      <c r="F559" s="84" t="s">
        <v>5571</v>
      </c>
      <c r="G559" s="84" t="b">
        <v>0</v>
      </c>
      <c r="H559" s="84" t="b">
        <v>0</v>
      </c>
      <c r="I559" s="84" t="b">
        <v>0</v>
      </c>
      <c r="J559" s="84" t="b">
        <v>0</v>
      </c>
      <c r="K559" s="84" t="b">
        <v>0</v>
      </c>
      <c r="L559" s="84" t="b">
        <v>0</v>
      </c>
    </row>
    <row r="560" spans="1:12" ht="15">
      <c r="A560" s="84" t="s">
        <v>5425</v>
      </c>
      <c r="B560" s="84" t="s">
        <v>5118</v>
      </c>
      <c r="C560" s="84">
        <v>2</v>
      </c>
      <c r="D560" s="122">
        <v>0.0007322742450752894</v>
      </c>
      <c r="E560" s="122">
        <v>3.1621908841108106</v>
      </c>
      <c r="F560" s="84" t="s">
        <v>5571</v>
      </c>
      <c r="G560" s="84" t="b">
        <v>0</v>
      </c>
      <c r="H560" s="84" t="b">
        <v>0</v>
      </c>
      <c r="I560" s="84" t="b">
        <v>0</v>
      </c>
      <c r="J560" s="84" t="b">
        <v>0</v>
      </c>
      <c r="K560" s="84" t="b">
        <v>0</v>
      </c>
      <c r="L560" s="84" t="b">
        <v>0</v>
      </c>
    </row>
    <row r="561" spans="1:12" ht="15">
      <c r="A561" s="84" t="s">
        <v>5118</v>
      </c>
      <c r="B561" s="84" t="s">
        <v>4317</v>
      </c>
      <c r="C561" s="84">
        <v>2</v>
      </c>
      <c r="D561" s="122">
        <v>0.0007322742450752894</v>
      </c>
      <c r="E561" s="122">
        <v>2.1207981989525857</v>
      </c>
      <c r="F561" s="84" t="s">
        <v>5571</v>
      </c>
      <c r="G561" s="84" t="b">
        <v>0</v>
      </c>
      <c r="H561" s="84" t="b">
        <v>0</v>
      </c>
      <c r="I561" s="84" t="b">
        <v>0</v>
      </c>
      <c r="J561" s="84" t="b">
        <v>0</v>
      </c>
      <c r="K561" s="84" t="b">
        <v>0</v>
      </c>
      <c r="L561" s="84" t="b">
        <v>0</v>
      </c>
    </row>
    <row r="562" spans="1:12" ht="15">
      <c r="A562" s="84" t="s">
        <v>440</v>
      </c>
      <c r="B562" s="84" t="s">
        <v>5222</v>
      </c>
      <c r="C562" s="84">
        <v>2</v>
      </c>
      <c r="D562" s="122">
        <v>0.0007322742450752894</v>
      </c>
      <c r="E562" s="122">
        <v>2.9860996250551297</v>
      </c>
      <c r="F562" s="84" t="s">
        <v>5571</v>
      </c>
      <c r="G562" s="84" t="b">
        <v>0</v>
      </c>
      <c r="H562" s="84" t="b">
        <v>0</v>
      </c>
      <c r="I562" s="84" t="b">
        <v>0</v>
      </c>
      <c r="J562" s="84" t="b">
        <v>0</v>
      </c>
      <c r="K562" s="84" t="b">
        <v>0</v>
      </c>
      <c r="L562" s="84" t="b">
        <v>0</v>
      </c>
    </row>
    <row r="563" spans="1:12" ht="15">
      <c r="A563" s="84" t="s">
        <v>5428</v>
      </c>
      <c r="B563" s="84" t="s">
        <v>5429</v>
      </c>
      <c r="C563" s="84">
        <v>2</v>
      </c>
      <c r="D563" s="122">
        <v>0.0007322742450752894</v>
      </c>
      <c r="E563" s="122">
        <v>3.463220879774792</v>
      </c>
      <c r="F563" s="84" t="s">
        <v>5571</v>
      </c>
      <c r="G563" s="84" t="b">
        <v>0</v>
      </c>
      <c r="H563" s="84" t="b">
        <v>0</v>
      </c>
      <c r="I563" s="84" t="b">
        <v>0</v>
      </c>
      <c r="J563" s="84" t="b">
        <v>0</v>
      </c>
      <c r="K563" s="84" t="b">
        <v>0</v>
      </c>
      <c r="L563" s="84" t="b">
        <v>0</v>
      </c>
    </row>
    <row r="564" spans="1:12" ht="15">
      <c r="A564" s="84" t="s">
        <v>5429</v>
      </c>
      <c r="B564" s="84" t="s">
        <v>5014</v>
      </c>
      <c r="C564" s="84">
        <v>2</v>
      </c>
      <c r="D564" s="122">
        <v>0.0007322742450752894</v>
      </c>
      <c r="E564" s="122">
        <v>3.0652808711027544</v>
      </c>
      <c r="F564" s="84" t="s">
        <v>5571</v>
      </c>
      <c r="G564" s="84" t="b">
        <v>0</v>
      </c>
      <c r="H564" s="84" t="b">
        <v>0</v>
      </c>
      <c r="I564" s="84" t="b">
        <v>0</v>
      </c>
      <c r="J564" s="84" t="b">
        <v>1</v>
      </c>
      <c r="K564" s="84" t="b">
        <v>0</v>
      </c>
      <c r="L564" s="84" t="b">
        <v>0</v>
      </c>
    </row>
    <row r="565" spans="1:12" ht="15">
      <c r="A565" s="84" t="s">
        <v>4246</v>
      </c>
      <c r="B565" s="84" t="s">
        <v>5430</v>
      </c>
      <c r="C565" s="84">
        <v>2</v>
      </c>
      <c r="D565" s="122">
        <v>0.0007322742450752894</v>
      </c>
      <c r="E565" s="122">
        <v>2.764250875438773</v>
      </c>
      <c r="F565" s="84" t="s">
        <v>5571</v>
      </c>
      <c r="G565" s="84" t="b">
        <v>0</v>
      </c>
      <c r="H565" s="84" t="b">
        <v>0</v>
      </c>
      <c r="I565" s="84" t="b">
        <v>0</v>
      </c>
      <c r="J565" s="84" t="b">
        <v>0</v>
      </c>
      <c r="K565" s="84" t="b">
        <v>0</v>
      </c>
      <c r="L565" s="84" t="b">
        <v>0</v>
      </c>
    </row>
    <row r="566" spans="1:12" ht="15">
      <c r="A566" s="84" t="s">
        <v>5430</v>
      </c>
      <c r="B566" s="84" t="s">
        <v>5431</v>
      </c>
      <c r="C566" s="84">
        <v>2</v>
      </c>
      <c r="D566" s="122">
        <v>0.0007322742450752894</v>
      </c>
      <c r="E566" s="122">
        <v>3.463220879774792</v>
      </c>
      <c r="F566" s="84" t="s">
        <v>5571</v>
      </c>
      <c r="G566" s="84" t="b">
        <v>0</v>
      </c>
      <c r="H566" s="84" t="b">
        <v>0</v>
      </c>
      <c r="I566" s="84" t="b">
        <v>0</v>
      </c>
      <c r="J566" s="84" t="b">
        <v>0</v>
      </c>
      <c r="K566" s="84" t="b">
        <v>0</v>
      </c>
      <c r="L566" s="84" t="b">
        <v>0</v>
      </c>
    </row>
    <row r="567" spans="1:12" ht="15">
      <c r="A567" s="84" t="s">
        <v>5431</v>
      </c>
      <c r="B567" s="84" t="s">
        <v>4247</v>
      </c>
      <c r="C567" s="84">
        <v>2</v>
      </c>
      <c r="D567" s="122">
        <v>0.0007322742450752894</v>
      </c>
      <c r="E567" s="122">
        <v>2.722858190280548</v>
      </c>
      <c r="F567" s="84" t="s">
        <v>5571</v>
      </c>
      <c r="G567" s="84" t="b">
        <v>0</v>
      </c>
      <c r="H567" s="84" t="b">
        <v>0</v>
      </c>
      <c r="I567" s="84" t="b">
        <v>0</v>
      </c>
      <c r="J567" s="84" t="b">
        <v>0</v>
      </c>
      <c r="K567" s="84" t="b">
        <v>0</v>
      </c>
      <c r="L567" s="84" t="b">
        <v>0</v>
      </c>
    </row>
    <row r="568" spans="1:12" ht="15">
      <c r="A568" s="84" t="s">
        <v>4247</v>
      </c>
      <c r="B568" s="84" t="s">
        <v>4956</v>
      </c>
      <c r="C568" s="84">
        <v>2</v>
      </c>
      <c r="D568" s="122">
        <v>0.0007322742450752894</v>
      </c>
      <c r="E568" s="122">
        <v>2.1110383616634296</v>
      </c>
      <c r="F568" s="84" t="s">
        <v>5571</v>
      </c>
      <c r="G568" s="84" t="b">
        <v>0</v>
      </c>
      <c r="H568" s="84" t="b">
        <v>0</v>
      </c>
      <c r="I568" s="84" t="b">
        <v>0</v>
      </c>
      <c r="J568" s="84" t="b">
        <v>0</v>
      </c>
      <c r="K568" s="84" t="b">
        <v>0</v>
      </c>
      <c r="L568" s="84" t="b">
        <v>0</v>
      </c>
    </row>
    <row r="569" spans="1:12" ht="15">
      <c r="A569" s="84" t="s">
        <v>4956</v>
      </c>
      <c r="B569" s="84" t="s">
        <v>5432</v>
      </c>
      <c r="C569" s="84">
        <v>2</v>
      </c>
      <c r="D569" s="122">
        <v>0.0007322742450752894</v>
      </c>
      <c r="E569" s="122">
        <v>2.722858190280548</v>
      </c>
      <c r="F569" s="84" t="s">
        <v>5571</v>
      </c>
      <c r="G569" s="84" t="b">
        <v>0</v>
      </c>
      <c r="H569" s="84" t="b">
        <v>0</v>
      </c>
      <c r="I569" s="84" t="b">
        <v>0</v>
      </c>
      <c r="J569" s="84" t="b">
        <v>1</v>
      </c>
      <c r="K569" s="84" t="b">
        <v>0</v>
      </c>
      <c r="L569" s="84" t="b">
        <v>0</v>
      </c>
    </row>
    <row r="570" spans="1:12" ht="15">
      <c r="A570" s="84" t="s">
        <v>5432</v>
      </c>
      <c r="B570" s="84" t="s">
        <v>5433</v>
      </c>
      <c r="C570" s="84">
        <v>2</v>
      </c>
      <c r="D570" s="122">
        <v>0.0007322742450752894</v>
      </c>
      <c r="E570" s="122">
        <v>3.463220879774792</v>
      </c>
      <c r="F570" s="84" t="s">
        <v>5571</v>
      </c>
      <c r="G570" s="84" t="b">
        <v>1</v>
      </c>
      <c r="H570" s="84" t="b">
        <v>0</v>
      </c>
      <c r="I570" s="84" t="b">
        <v>0</v>
      </c>
      <c r="J570" s="84" t="b">
        <v>1</v>
      </c>
      <c r="K570" s="84" t="b">
        <v>0</v>
      </c>
      <c r="L570" s="84" t="b">
        <v>0</v>
      </c>
    </row>
    <row r="571" spans="1:12" ht="15">
      <c r="A571" s="84" t="s">
        <v>4287</v>
      </c>
      <c r="B571" s="84" t="s">
        <v>506</v>
      </c>
      <c r="C571" s="84">
        <v>2</v>
      </c>
      <c r="D571" s="122">
        <v>0.0007322742450752894</v>
      </c>
      <c r="E571" s="122">
        <v>1.3393692388077063</v>
      </c>
      <c r="F571" s="84" t="s">
        <v>5571</v>
      </c>
      <c r="G571" s="84" t="b">
        <v>0</v>
      </c>
      <c r="H571" s="84" t="b">
        <v>0</v>
      </c>
      <c r="I571" s="84" t="b">
        <v>0</v>
      </c>
      <c r="J571" s="84" t="b">
        <v>0</v>
      </c>
      <c r="K571" s="84" t="b">
        <v>0</v>
      </c>
      <c r="L571" s="84" t="b">
        <v>0</v>
      </c>
    </row>
    <row r="572" spans="1:12" ht="15">
      <c r="A572" s="84" t="s">
        <v>506</v>
      </c>
      <c r="B572" s="84" t="s">
        <v>4200</v>
      </c>
      <c r="C572" s="84">
        <v>2</v>
      </c>
      <c r="D572" s="122">
        <v>0.0007322742450752894</v>
      </c>
      <c r="E572" s="122">
        <v>1.7577848331895416</v>
      </c>
      <c r="F572" s="84" t="s">
        <v>5571</v>
      </c>
      <c r="G572" s="84" t="b">
        <v>0</v>
      </c>
      <c r="H572" s="84" t="b">
        <v>0</v>
      </c>
      <c r="I572" s="84" t="b">
        <v>0</v>
      </c>
      <c r="J572" s="84" t="b">
        <v>0</v>
      </c>
      <c r="K572" s="84" t="b">
        <v>0</v>
      </c>
      <c r="L572" s="84" t="b">
        <v>0</v>
      </c>
    </row>
    <row r="573" spans="1:12" ht="15">
      <c r="A573" s="84" t="s">
        <v>4200</v>
      </c>
      <c r="B573" s="84" t="s">
        <v>4253</v>
      </c>
      <c r="C573" s="84">
        <v>2</v>
      </c>
      <c r="D573" s="122">
        <v>0.0007322742450752894</v>
      </c>
      <c r="E573" s="122">
        <v>2.317092844096554</v>
      </c>
      <c r="F573" s="84" t="s">
        <v>5571</v>
      </c>
      <c r="G573" s="84" t="b">
        <v>0</v>
      </c>
      <c r="H573" s="84" t="b">
        <v>0</v>
      </c>
      <c r="I573" s="84" t="b">
        <v>0</v>
      </c>
      <c r="J573" s="84" t="b">
        <v>0</v>
      </c>
      <c r="K573" s="84" t="b">
        <v>0</v>
      </c>
      <c r="L573" s="84" t="b">
        <v>0</v>
      </c>
    </row>
    <row r="574" spans="1:12" ht="15">
      <c r="A574" s="84" t="s">
        <v>4253</v>
      </c>
      <c r="B574" s="84" t="s">
        <v>4254</v>
      </c>
      <c r="C574" s="84">
        <v>2</v>
      </c>
      <c r="D574" s="122">
        <v>0.0007322742450752894</v>
      </c>
      <c r="E574" s="122">
        <v>3.463220879774792</v>
      </c>
      <c r="F574" s="84" t="s">
        <v>5571</v>
      </c>
      <c r="G574" s="84" t="b">
        <v>0</v>
      </c>
      <c r="H574" s="84" t="b">
        <v>0</v>
      </c>
      <c r="I574" s="84" t="b">
        <v>0</v>
      </c>
      <c r="J574" s="84" t="b">
        <v>0</v>
      </c>
      <c r="K574" s="84" t="b">
        <v>0</v>
      </c>
      <c r="L574" s="84" t="b">
        <v>0</v>
      </c>
    </row>
    <row r="575" spans="1:12" ht="15">
      <c r="A575" s="84" t="s">
        <v>4254</v>
      </c>
      <c r="B575" s="84" t="s">
        <v>498</v>
      </c>
      <c r="C575" s="84">
        <v>2</v>
      </c>
      <c r="D575" s="122">
        <v>0.0007322742450752894</v>
      </c>
      <c r="E575" s="122">
        <v>1.993398863796629</v>
      </c>
      <c r="F575" s="84" t="s">
        <v>5571</v>
      </c>
      <c r="G575" s="84" t="b">
        <v>0</v>
      </c>
      <c r="H575" s="84" t="b">
        <v>0</v>
      </c>
      <c r="I575" s="84" t="b">
        <v>0</v>
      </c>
      <c r="J575" s="84" t="b">
        <v>0</v>
      </c>
      <c r="K575" s="84" t="b">
        <v>0</v>
      </c>
      <c r="L575" s="84" t="b">
        <v>0</v>
      </c>
    </row>
    <row r="576" spans="1:12" ht="15">
      <c r="A576" s="84" t="s">
        <v>498</v>
      </c>
      <c r="B576" s="84" t="s">
        <v>4255</v>
      </c>
      <c r="C576" s="84">
        <v>2</v>
      </c>
      <c r="D576" s="122">
        <v>0.0007322742450752894</v>
      </c>
      <c r="E576" s="122">
        <v>2.0238881859445295</v>
      </c>
      <c r="F576" s="84" t="s">
        <v>5571</v>
      </c>
      <c r="G576" s="84" t="b">
        <v>0</v>
      </c>
      <c r="H576" s="84" t="b">
        <v>0</v>
      </c>
      <c r="I576" s="84" t="b">
        <v>0</v>
      </c>
      <c r="J576" s="84" t="b">
        <v>0</v>
      </c>
      <c r="K576" s="84" t="b">
        <v>0</v>
      </c>
      <c r="L576" s="84" t="b">
        <v>0</v>
      </c>
    </row>
    <row r="577" spans="1:12" ht="15">
      <c r="A577" s="84" t="s">
        <v>5016</v>
      </c>
      <c r="B577" s="84" t="s">
        <v>5434</v>
      </c>
      <c r="C577" s="84">
        <v>2</v>
      </c>
      <c r="D577" s="122">
        <v>0.0007322742450752894</v>
      </c>
      <c r="E577" s="122">
        <v>2.9860996250551297</v>
      </c>
      <c r="F577" s="84" t="s">
        <v>5571</v>
      </c>
      <c r="G577" s="84" t="b">
        <v>0</v>
      </c>
      <c r="H577" s="84" t="b">
        <v>0</v>
      </c>
      <c r="I577" s="84" t="b">
        <v>0</v>
      </c>
      <c r="J577" s="84" t="b">
        <v>0</v>
      </c>
      <c r="K577" s="84" t="b">
        <v>0</v>
      </c>
      <c r="L577" s="84" t="b">
        <v>0</v>
      </c>
    </row>
    <row r="578" spans="1:12" ht="15">
      <c r="A578" s="84" t="s">
        <v>5434</v>
      </c>
      <c r="B578" s="84" t="s">
        <v>5229</v>
      </c>
      <c r="C578" s="84">
        <v>2</v>
      </c>
      <c r="D578" s="122">
        <v>0.0007322742450752894</v>
      </c>
      <c r="E578" s="122">
        <v>3.287129620719111</v>
      </c>
      <c r="F578" s="84" t="s">
        <v>5571</v>
      </c>
      <c r="G578" s="84" t="b">
        <v>0</v>
      </c>
      <c r="H578" s="84" t="b">
        <v>0</v>
      </c>
      <c r="I578" s="84" t="b">
        <v>0</v>
      </c>
      <c r="J578" s="84" t="b">
        <v>0</v>
      </c>
      <c r="K578" s="84" t="b">
        <v>0</v>
      </c>
      <c r="L578" s="84" t="b">
        <v>0</v>
      </c>
    </row>
    <row r="579" spans="1:12" ht="15">
      <c r="A579" s="84" t="s">
        <v>5229</v>
      </c>
      <c r="B579" s="84" t="s">
        <v>5435</v>
      </c>
      <c r="C579" s="84">
        <v>2</v>
      </c>
      <c r="D579" s="122">
        <v>0.0007322742450752894</v>
      </c>
      <c r="E579" s="122">
        <v>3.287129620719111</v>
      </c>
      <c r="F579" s="84" t="s">
        <v>5571</v>
      </c>
      <c r="G579" s="84" t="b">
        <v>0</v>
      </c>
      <c r="H579" s="84" t="b">
        <v>0</v>
      </c>
      <c r="I579" s="84" t="b">
        <v>0</v>
      </c>
      <c r="J579" s="84" t="b">
        <v>0</v>
      </c>
      <c r="K579" s="84" t="b">
        <v>0</v>
      </c>
      <c r="L579" s="84" t="b">
        <v>0</v>
      </c>
    </row>
    <row r="580" spans="1:12" ht="15">
      <c r="A580" s="84" t="s">
        <v>5435</v>
      </c>
      <c r="B580" s="84" t="s">
        <v>5436</v>
      </c>
      <c r="C580" s="84">
        <v>2</v>
      </c>
      <c r="D580" s="122">
        <v>0.0007322742450752894</v>
      </c>
      <c r="E580" s="122">
        <v>3.463220879774792</v>
      </c>
      <c r="F580" s="84" t="s">
        <v>5571</v>
      </c>
      <c r="G580" s="84" t="b">
        <v>0</v>
      </c>
      <c r="H580" s="84" t="b">
        <v>0</v>
      </c>
      <c r="I580" s="84" t="b">
        <v>0</v>
      </c>
      <c r="J580" s="84" t="b">
        <v>0</v>
      </c>
      <c r="K580" s="84" t="b">
        <v>0</v>
      </c>
      <c r="L580" s="84" t="b">
        <v>0</v>
      </c>
    </row>
    <row r="581" spans="1:12" ht="15">
      <c r="A581" s="84" t="s">
        <v>5436</v>
      </c>
      <c r="B581" s="84" t="s">
        <v>4337</v>
      </c>
      <c r="C581" s="84">
        <v>2</v>
      </c>
      <c r="D581" s="122">
        <v>0.0007322742450752894</v>
      </c>
      <c r="E581" s="122">
        <v>2.1514670187190377</v>
      </c>
      <c r="F581" s="84" t="s">
        <v>5571</v>
      </c>
      <c r="G581" s="84" t="b">
        <v>0</v>
      </c>
      <c r="H581" s="84" t="b">
        <v>0</v>
      </c>
      <c r="I581" s="84" t="b">
        <v>0</v>
      </c>
      <c r="J581" s="84" t="b">
        <v>0</v>
      </c>
      <c r="K581" s="84" t="b">
        <v>0</v>
      </c>
      <c r="L581" s="84" t="b">
        <v>0</v>
      </c>
    </row>
    <row r="582" spans="1:12" ht="15">
      <c r="A582" s="84" t="s">
        <v>4337</v>
      </c>
      <c r="B582" s="84" t="s">
        <v>5437</v>
      </c>
      <c r="C582" s="84">
        <v>2</v>
      </c>
      <c r="D582" s="122">
        <v>0.0007322742450752894</v>
      </c>
      <c r="E582" s="122">
        <v>2.173186268412274</v>
      </c>
      <c r="F582" s="84" t="s">
        <v>5571</v>
      </c>
      <c r="G582" s="84" t="b">
        <v>0</v>
      </c>
      <c r="H582" s="84" t="b">
        <v>0</v>
      </c>
      <c r="I582" s="84" t="b">
        <v>0</v>
      </c>
      <c r="J582" s="84" t="b">
        <v>0</v>
      </c>
      <c r="K582" s="84" t="b">
        <v>0</v>
      </c>
      <c r="L582" s="84" t="b">
        <v>0</v>
      </c>
    </row>
    <row r="583" spans="1:12" ht="15">
      <c r="A583" s="84" t="s">
        <v>5437</v>
      </c>
      <c r="B583" s="84" t="s">
        <v>5438</v>
      </c>
      <c r="C583" s="84">
        <v>2</v>
      </c>
      <c r="D583" s="122">
        <v>0.0007322742450752894</v>
      </c>
      <c r="E583" s="122">
        <v>3.463220879774792</v>
      </c>
      <c r="F583" s="84" t="s">
        <v>5571</v>
      </c>
      <c r="G583" s="84" t="b">
        <v>0</v>
      </c>
      <c r="H583" s="84" t="b">
        <v>0</v>
      </c>
      <c r="I583" s="84" t="b">
        <v>0</v>
      </c>
      <c r="J583" s="84" t="b">
        <v>0</v>
      </c>
      <c r="K583" s="84" t="b">
        <v>0</v>
      </c>
      <c r="L583" s="84" t="b">
        <v>0</v>
      </c>
    </row>
    <row r="584" spans="1:12" ht="15">
      <c r="A584" s="84" t="s">
        <v>5438</v>
      </c>
      <c r="B584" s="84" t="s">
        <v>5119</v>
      </c>
      <c r="C584" s="84">
        <v>2</v>
      </c>
      <c r="D584" s="122">
        <v>0.0007322742450752894</v>
      </c>
      <c r="E584" s="122">
        <v>3.1621908841108106</v>
      </c>
      <c r="F584" s="84" t="s">
        <v>5571</v>
      </c>
      <c r="G584" s="84" t="b">
        <v>0</v>
      </c>
      <c r="H584" s="84" t="b">
        <v>0</v>
      </c>
      <c r="I584" s="84" t="b">
        <v>0</v>
      </c>
      <c r="J584" s="84" t="b">
        <v>0</v>
      </c>
      <c r="K584" s="84" t="b">
        <v>0</v>
      </c>
      <c r="L584" s="84" t="b">
        <v>0</v>
      </c>
    </row>
    <row r="585" spans="1:12" ht="15">
      <c r="A585" s="84" t="s">
        <v>5119</v>
      </c>
      <c r="B585" s="84" t="s">
        <v>5439</v>
      </c>
      <c r="C585" s="84">
        <v>2</v>
      </c>
      <c r="D585" s="122">
        <v>0.0007322742450752894</v>
      </c>
      <c r="E585" s="122">
        <v>3.1621908841108106</v>
      </c>
      <c r="F585" s="84" t="s">
        <v>5571</v>
      </c>
      <c r="G585" s="84" t="b">
        <v>0</v>
      </c>
      <c r="H585" s="84" t="b">
        <v>0</v>
      </c>
      <c r="I585" s="84" t="b">
        <v>0</v>
      </c>
      <c r="J585" s="84" t="b">
        <v>0</v>
      </c>
      <c r="K585" s="84" t="b">
        <v>0</v>
      </c>
      <c r="L585" s="84" t="b">
        <v>0</v>
      </c>
    </row>
    <row r="586" spans="1:12" ht="15">
      <c r="A586" s="84" t="s">
        <v>5439</v>
      </c>
      <c r="B586" s="84" t="s">
        <v>5440</v>
      </c>
      <c r="C586" s="84">
        <v>2</v>
      </c>
      <c r="D586" s="122">
        <v>0.0007322742450752894</v>
      </c>
      <c r="E586" s="122">
        <v>3.463220879774792</v>
      </c>
      <c r="F586" s="84" t="s">
        <v>5571</v>
      </c>
      <c r="G586" s="84" t="b">
        <v>0</v>
      </c>
      <c r="H586" s="84" t="b">
        <v>0</v>
      </c>
      <c r="I586" s="84" t="b">
        <v>0</v>
      </c>
      <c r="J586" s="84" t="b">
        <v>1</v>
      </c>
      <c r="K586" s="84" t="b">
        <v>0</v>
      </c>
      <c r="L586" s="84" t="b">
        <v>0</v>
      </c>
    </row>
    <row r="587" spans="1:12" ht="15">
      <c r="A587" s="84" t="s">
        <v>5440</v>
      </c>
      <c r="B587" s="84" t="s">
        <v>5202</v>
      </c>
      <c r="C587" s="84">
        <v>2</v>
      </c>
      <c r="D587" s="122">
        <v>0.0007322742450752894</v>
      </c>
      <c r="E587" s="122">
        <v>3.287129620719111</v>
      </c>
      <c r="F587" s="84" t="s">
        <v>5571</v>
      </c>
      <c r="G587" s="84" t="b">
        <v>1</v>
      </c>
      <c r="H587" s="84" t="b">
        <v>0</v>
      </c>
      <c r="I587" s="84" t="b">
        <v>0</v>
      </c>
      <c r="J587" s="84" t="b">
        <v>0</v>
      </c>
      <c r="K587" s="84" t="b">
        <v>0</v>
      </c>
      <c r="L587" s="84" t="b">
        <v>0</v>
      </c>
    </row>
    <row r="588" spans="1:12" ht="15">
      <c r="A588" s="84" t="s">
        <v>5202</v>
      </c>
      <c r="B588" s="84" t="s">
        <v>5230</v>
      </c>
      <c r="C588" s="84">
        <v>2</v>
      </c>
      <c r="D588" s="122">
        <v>0.0007322742450752894</v>
      </c>
      <c r="E588" s="122">
        <v>3.1110383616634296</v>
      </c>
      <c r="F588" s="84" t="s">
        <v>5571</v>
      </c>
      <c r="G588" s="84" t="b">
        <v>0</v>
      </c>
      <c r="H588" s="84" t="b">
        <v>0</v>
      </c>
      <c r="I588" s="84" t="b">
        <v>0</v>
      </c>
      <c r="J588" s="84" t="b">
        <v>0</v>
      </c>
      <c r="K588" s="84" t="b">
        <v>0</v>
      </c>
      <c r="L588" s="84" t="b">
        <v>0</v>
      </c>
    </row>
    <row r="589" spans="1:12" ht="15">
      <c r="A589" s="84" t="s">
        <v>485</v>
      </c>
      <c r="B589" s="84" t="s">
        <v>5231</v>
      </c>
      <c r="C589" s="84">
        <v>2</v>
      </c>
      <c r="D589" s="122">
        <v>0.0007322742450752894</v>
      </c>
      <c r="E589" s="122">
        <v>2.8100083659994484</v>
      </c>
      <c r="F589" s="84" t="s">
        <v>5571</v>
      </c>
      <c r="G589" s="84" t="b">
        <v>0</v>
      </c>
      <c r="H589" s="84" t="b">
        <v>0</v>
      </c>
      <c r="I589" s="84" t="b">
        <v>0</v>
      </c>
      <c r="J589" s="84" t="b">
        <v>0</v>
      </c>
      <c r="K589" s="84" t="b">
        <v>0</v>
      </c>
      <c r="L589" s="84" t="b">
        <v>0</v>
      </c>
    </row>
    <row r="590" spans="1:12" ht="15">
      <c r="A590" s="84" t="s">
        <v>4989</v>
      </c>
      <c r="B590" s="84" t="s">
        <v>5441</v>
      </c>
      <c r="C590" s="84">
        <v>2</v>
      </c>
      <c r="D590" s="122">
        <v>0.0007322742450752894</v>
      </c>
      <c r="E590" s="122">
        <v>2.919152835424516</v>
      </c>
      <c r="F590" s="84" t="s">
        <v>5571</v>
      </c>
      <c r="G590" s="84" t="b">
        <v>0</v>
      </c>
      <c r="H590" s="84" t="b">
        <v>0</v>
      </c>
      <c r="I590" s="84" t="b">
        <v>0</v>
      </c>
      <c r="J590" s="84" t="b">
        <v>0</v>
      </c>
      <c r="K590" s="84" t="b">
        <v>0</v>
      </c>
      <c r="L590" s="84" t="b">
        <v>0</v>
      </c>
    </row>
    <row r="591" spans="1:12" ht="15">
      <c r="A591" s="84" t="s">
        <v>5211</v>
      </c>
      <c r="B591" s="84" t="s">
        <v>5444</v>
      </c>
      <c r="C591" s="84">
        <v>2</v>
      </c>
      <c r="D591" s="122">
        <v>0.0007322742450752894</v>
      </c>
      <c r="E591" s="122">
        <v>3.287129620719111</v>
      </c>
      <c r="F591" s="84" t="s">
        <v>5571</v>
      </c>
      <c r="G591" s="84" t="b">
        <v>1</v>
      </c>
      <c r="H591" s="84" t="b">
        <v>0</v>
      </c>
      <c r="I591" s="84" t="b">
        <v>0</v>
      </c>
      <c r="J591" s="84" t="b">
        <v>0</v>
      </c>
      <c r="K591" s="84" t="b">
        <v>0</v>
      </c>
      <c r="L591" s="84" t="b">
        <v>0</v>
      </c>
    </row>
    <row r="592" spans="1:12" ht="15">
      <c r="A592" s="84" t="s">
        <v>5444</v>
      </c>
      <c r="B592" s="84" t="s">
        <v>5234</v>
      </c>
      <c r="C592" s="84">
        <v>2</v>
      </c>
      <c r="D592" s="122">
        <v>0.0007322742450752894</v>
      </c>
      <c r="E592" s="122">
        <v>3.287129620719111</v>
      </c>
      <c r="F592" s="84" t="s">
        <v>5571</v>
      </c>
      <c r="G592" s="84" t="b">
        <v>0</v>
      </c>
      <c r="H592" s="84" t="b">
        <v>0</v>
      </c>
      <c r="I592" s="84" t="b">
        <v>0</v>
      </c>
      <c r="J592" s="84" t="b">
        <v>0</v>
      </c>
      <c r="K592" s="84" t="b">
        <v>0</v>
      </c>
      <c r="L592" s="84" t="b">
        <v>0</v>
      </c>
    </row>
    <row r="593" spans="1:12" ht="15">
      <c r="A593" s="84" t="s">
        <v>5234</v>
      </c>
      <c r="B593" s="84" t="s">
        <v>5445</v>
      </c>
      <c r="C593" s="84">
        <v>2</v>
      </c>
      <c r="D593" s="122">
        <v>0.0007322742450752894</v>
      </c>
      <c r="E593" s="122">
        <v>3.287129620719111</v>
      </c>
      <c r="F593" s="84" t="s">
        <v>5571</v>
      </c>
      <c r="G593" s="84" t="b">
        <v>0</v>
      </c>
      <c r="H593" s="84" t="b">
        <v>0</v>
      </c>
      <c r="I593" s="84" t="b">
        <v>0</v>
      </c>
      <c r="J593" s="84" t="b">
        <v>0</v>
      </c>
      <c r="K593" s="84" t="b">
        <v>0</v>
      </c>
      <c r="L593" s="84" t="b">
        <v>0</v>
      </c>
    </row>
    <row r="594" spans="1:12" ht="15">
      <c r="A594" s="84" t="s">
        <v>5445</v>
      </c>
      <c r="B594" s="84" t="s">
        <v>5446</v>
      </c>
      <c r="C594" s="84">
        <v>2</v>
      </c>
      <c r="D594" s="122">
        <v>0.0007322742450752894</v>
      </c>
      <c r="E594" s="122">
        <v>3.463220879774792</v>
      </c>
      <c r="F594" s="84" t="s">
        <v>5571</v>
      </c>
      <c r="G594" s="84" t="b">
        <v>0</v>
      </c>
      <c r="H594" s="84" t="b">
        <v>0</v>
      </c>
      <c r="I594" s="84" t="b">
        <v>0</v>
      </c>
      <c r="J594" s="84" t="b">
        <v>0</v>
      </c>
      <c r="K594" s="84" t="b">
        <v>1</v>
      </c>
      <c r="L594" s="84" t="b">
        <v>0</v>
      </c>
    </row>
    <row r="595" spans="1:12" ht="15">
      <c r="A595" s="84" t="s">
        <v>5446</v>
      </c>
      <c r="B595" s="84" t="s">
        <v>5447</v>
      </c>
      <c r="C595" s="84">
        <v>2</v>
      </c>
      <c r="D595" s="122">
        <v>0.0007322742450752894</v>
      </c>
      <c r="E595" s="122">
        <v>3.463220879774792</v>
      </c>
      <c r="F595" s="84" t="s">
        <v>5571</v>
      </c>
      <c r="G595" s="84" t="b">
        <v>0</v>
      </c>
      <c r="H595" s="84" t="b">
        <v>1</v>
      </c>
      <c r="I595" s="84" t="b">
        <v>0</v>
      </c>
      <c r="J595" s="84" t="b">
        <v>0</v>
      </c>
      <c r="K595" s="84" t="b">
        <v>0</v>
      </c>
      <c r="L595" s="84" t="b">
        <v>0</v>
      </c>
    </row>
    <row r="596" spans="1:12" ht="15">
      <c r="A596" s="84" t="s">
        <v>5447</v>
      </c>
      <c r="B596" s="84" t="s">
        <v>833</v>
      </c>
      <c r="C596" s="84">
        <v>2</v>
      </c>
      <c r="D596" s="122">
        <v>0.0007322742450752894</v>
      </c>
      <c r="E596" s="122">
        <v>1.4719948040822972</v>
      </c>
      <c r="F596" s="84" t="s">
        <v>5571</v>
      </c>
      <c r="G596" s="84" t="b">
        <v>0</v>
      </c>
      <c r="H596" s="84" t="b">
        <v>0</v>
      </c>
      <c r="I596" s="84" t="b">
        <v>0</v>
      </c>
      <c r="J596" s="84" t="b">
        <v>0</v>
      </c>
      <c r="K596" s="84" t="b">
        <v>0</v>
      </c>
      <c r="L596" s="84" t="b">
        <v>0</v>
      </c>
    </row>
    <row r="597" spans="1:12" ht="15">
      <c r="A597" s="84" t="s">
        <v>5448</v>
      </c>
      <c r="B597" s="84" t="s">
        <v>4946</v>
      </c>
      <c r="C597" s="84">
        <v>2</v>
      </c>
      <c r="D597" s="122">
        <v>0.0007322742450752894</v>
      </c>
      <c r="E597" s="122">
        <v>2.6503075231319366</v>
      </c>
      <c r="F597" s="84" t="s">
        <v>5571</v>
      </c>
      <c r="G597" s="84" t="b">
        <v>0</v>
      </c>
      <c r="H597" s="84" t="b">
        <v>0</v>
      </c>
      <c r="I597" s="84" t="b">
        <v>0</v>
      </c>
      <c r="J597" s="84" t="b">
        <v>0</v>
      </c>
      <c r="K597" s="84" t="b">
        <v>0</v>
      </c>
      <c r="L597" s="84" t="b">
        <v>0</v>
      </c>
    </row>
    <row r="598" spans="1:12" ht="15">
      <c r="A598" s="84" t="s">
        <v>4946</v>
      </c>
      <c r="B598" s="84" t="s">
        <v>833</v>
      </c>
      <c r="C598" s="84">
        <v>2</v>
      </c>
      <c r="D598" s="122">
        <v>0.0007322742450752894</v>
      </c>
      <c r="E598" s="122">
        <v>0.6590814474394416</v>
      </c>
      <c r="F598" s="84" t="s">
        <v>5571</v>
      </c>
      <c r="G598" s="84" t="b">
        <v>0</v>
      </c>
      <c r="H598" s="84" t="b">
        <v>0</v>
      </c>
      <c r="I598" s="84" t="b">
        <v>0</v>
      </c>
      <c r="J598" s="84" t="b">
        <v>0</v>
      </c>
      <c r="K598" s="84" t="b">
        <v>0</v>
      </c>
      <c r="L598" s="84" t="b">
        <v>0</v>
      </c>
    </row>
    <row r="599" spans="1:12" ht="15">
      <c r="A599" s="84" t="s">
        <v>833</v>
      </c>
      <c r="B599" s="84" t="s">
        <v>5235</v>
      </c>
      <c r="C599" s="84">
        <v>2</v>
      </c>
      <c r="D599" s="122">
        <v>0.0007322742450752894</v>
      </c>
      <c r="E599" s="122">
        <v>1.3978279182128004</v>
      </c>
      <c r="F599" s="84" t="s">
        <v>5571</v>
      </c>
      <c r="G599" s="84" t="b">
        <v>0</v>
      </c>
      <c r="H599" s="84" t="b">
        <v>0</v>
      </c>
      <c r="I599" s="84" t="b">
        <v>0</v>
      </c>
      <c r="J599" s="84" t="b">
        <v>0</v>
      </c>
      <c r="K599" s="84" t="b">
        <v>0</v>
      </c>
      <c r="L599" s="84" t="b">
        <v>0</v>
      </c>
    </row>
    <row r="600" spans="1:12" ht="15">
      <c r="A600" s="84" t="s">
        <v>5235</v>
      </c>
      <c r="B600" s="84" t="s">
        <v>5449</v>
      </c>
      <c r="C600" s="84">
        <v>2</v>
      </c>
      <c r="D600" s="122">
        <v>0.0007322742450752894</v>
      </c>
      <c r="E600" s="122">
        <v>3.287129620719111</v>
      </c>
      <c r="F600" s="84" t="s">
        <v>5571</v>
      </c>
      <c r="G600" s="84" t="b">
        <v>0</v>
      </c>
      <c r="H600" s="84" t="b">
        <v>0</v>
      </c>
      <c r="I600" s="84" t="b">
        <v>0</v>
      </c>
      <c r="J600" s="84" t="b">
        <v>0</v>
      </c>
      <c r="K600" s="84" t="b">
        <v>0</v>
      </c>
      <c r="L600" s="84" t="b">
        <v>0</v>
      </c>
    </row>
    <row r="601" spans="1:12" ht="15">
      <c r="A601" s="84" t="s">
        <v>5449</v>
      </c>
      <c r="B601" s="84" t="s">
        <v>5450</v>
      </c>
      <c r="C601" s="84">
        <v>2</v>
      </c>
      <c r="D601" s="122">
        <v>0.0007322742450752894</v>
      </c>
      <c r="E601" s="122">
        <v>3.463220879774792</v>
      </c>
      <c r="F601" s="84" t="s">
        <v>5571</v>
      </c>
      <c r="G601" s="84" t="b">
        <v>0</v>
      </c>
      <c r="H601" s="84" t="b">
        <v>0</v>
      </c>
      <c r="I601" s="84" t="b">
        <v>0</v>
      </c>
      <c r="J601" s="84" t="b">
        <v>0</v>
      </c>
      <c r="K601" s="84" t="b">
        <v>0</v>
      </c>
      <c r="L601" s="84" t="b">
        <v>0</v>
      </c>
    </row>
    <row r="602" spans="1:12" ht="15">
      <c r="A602" s="84" t="s">
        <v>5450</v>
      </c>
      <c r="B602" s="84" t="s">
        <v>4304</v>
      </c>
      <c r="C602" s="84">
        <v>2</v>
      </c>
      <c r="D602" s="122">
        <v>0.0007322742450752894</v>
      </c>
      <c r="E602" s="122">
        <v>2.6181228397605354</v>
      </c>
      <c r="F602" s="84" t="s">
        <v>5571</v>
      </c>
      <c r="G602" s="84" t="b">
        <v>0</v>
      </c>
      <c r="H602" s="84" t="b">
        <v>0</v>
      </c>
      <c r="I602" s="84" t="b">
        <v>0</v>
      </c>
      <c r="J602" s="84" t="b">
        <v>0</v>
      </c>
      <c r="K602" s="84" t="b">
        <v>0</v>
      </c>
      <c r="L602" s="84" t="b">
        <v>0</v>
      </c>
    </row>
    <row r="603" spans="1:12" ht="15">
      <c r="A603" s="84" t="s">
        <v>4304</v>
      </c>
      <c r="B603" s="84" t="s">
        <v>5451</v>
      </c>
      <c r="C603" s="84">
        <v>2</v>
      </c>
      <c r="D603" s="122">
        <v>0.0007322742450752894</v>
      </c>
      <c r="E603" s="122">
        <v>2.6181228397605354</v>
      </c>
      <c r="F603" s="84" t="s">
        <v>5571</v>
      </c>
      <c r="G603" s="84" t="b">
        <v>0</v>
      </c>
      <c r="H603" s="84" t="b">
        <v>0</v>
      </c>
      <c r="I603" s="84" t="b">
        <v>0</v>
      </c>
      <c r="J603" s="84" t="b">
        <v>0</v>
      </c>
      <c r="K603" s="84" t="b">
        <v>0</v>
      </c>
      <c r="L603" s="84" t="b">
        <v>0</v>
      </c>
    </row>
    <row r="604" spans="1:12" ht="15">
      <c r="A604" s="84" t="s">
        <v>5451</v>
      </c>
      <c r="B604" s="84" t="s">
        <v>4277</v>
      </c>
      <c r="C604" s="84">
        <v>2</v>
      </c>
      <c r="D604" s="122">
        <v>0.0007322742450752894</v>
      </c>
      <c r="E604" s="122">
        <v>1.8247316228201547</v>
      </c>
      <c r="F604" s="84" t="s">
        <v>5571</v>
      </c>
      <c r="G604" s="84" t="b">
        <v>0</v>
      </c>
      <c r="H604" s="84" t="b">
        <v>0</v>
      </c>
      <c r="I604" s="84" t="b">
        <v>0</v>
      </c>
      <c r="J604" s="84" t="b">
        <v>0</v>
      </c>
      <c r="K604" s="84" t="b">
        <v>0</v>
      </c>
      <c r="L604" s="84" t="b">
        <v>0</v>
      </c>
    </row>
    <row r="605" spans="1:12" ht="15">
      <c r="A605" s="84" t="s">
        <v>4277</v>
      </c>
      <c r="B605" s="84" t="s">
        <v>5452</v>
      </c>
      <c r="C605" s="84">
        <v>2</v>
      </c>
      <c r="D605" s="122">
        <v>0.0007322742450752894</v>
      </c>
      <c r="E605" s="122">
        <v>1.8721562727482928</v>
      </c>
      <c r="F605" s="84" t="s">
        <v>5571</v>
      </c>
      <c r="G605" s="84" t="b">
        <v>0</v>
      </c>
      <c r="H605" s="84" t="b">
        <v>0</v>
      </c>
      <c r="I605" s="84" t="b">
        <v>0</v>
      </c>
      <c r="J605" s="84" t="b">
        <v>0</v>
      </c>
      <c r="K605" s="84" t="b">
        <v>0</v>
      </c>
      <c r="L605" s="84" t="b">
        <v>0</v>
      </c>
    </row>
    <row r="606" spans="1:12" ht="15">
      <c r="A606" s="84" t="s">
        <v>5452</v>
      </c>
      <c r="B606" s="84" t="s">
        <v>5453</v>
      </c>
      <c r="C606" s="84">
        <v>2</v>
      </c>
      <c r="D606" s="122">
        <v>0.0007322742450752894</v>
      </c>
      <c r="E606" s="122">
        <v>3.463220879774792</v>
      </c>
      <c r="F606" s="84" t="s">
        <v>5571</v>
      </c>
      <c r="G606" s="84" t="b">
        <v>0</v>
      </c>
      <c r="H606" s="84" t="b">
        <v>0</v>
      </c>
      <c r="I606" s="84" t="b">
        <v>0</v>
      </c>
      <c r="J606" s="84" t="b">
        <v>0</v>
      </c>
      <c r="K606" s="84" t="b">
        <v>0</v>
      </c>
      <c r="L606" s="84" t="b">
        <v>0</v>
      </c>
    </row>
    <row r="607" spans="1:12" ht="15">
      <c r="A607" s="84" t="s">
        <v>5453</v>
      </c>
      <c r="B607" s="84" t="s">
        <v>5125</v>
      </c>
      <c r="C607" s="84">
        <v>2</v>
      </c>
      <c r="D607" s="122">
        <v>0.0007322742450752894</v>
      </c>
      <c r="E607" s="122">
        <v>3.1621908841108106</v>
      </c>
      <c r="F607" s="84" t="s">
        <v>5571</v>
      </c>
      <c r="G607" s="84" t="b">
        <v>0</v>
      </c>
      <c r="H607" s="84" t="b">
        <v>0</v>
      </c>
      <c r="I607" s="84" t="b">
        <v>0</v>
      </c>
      <c r="J607" s="84" t="b">
        <v>0</v>
      </c>
      <c r="K607" s="84" t="b">
        <v>0</v>
      </c>
      <c r="L607" s="84" t="b">
        <v>0</v>
      </c>
    </row>
    <row r="608" spans="1:12" ht="15">
      <c r="A608" s="84" t="s">
        <v>5125</v>
      </c>
      <c r="B608" s="84" t="s">
        <v>5454</v>
      </c>
      <c r="C608" s="84">
        <v>2</v>
      </c>
      <c r="D608" s="122">
        <v>0.0007322742450752894</v>
      </c>
      <c r="E608" s="122">
        <v>3.1621908841108106</v>
      </c>
      <c r="F608" s="84" t="s">
        <v>5571</v>
      </c>
      <c r="G608" s="84" t="b">
        <v>0</v>
      </c>
      <c r="H608" s="84" t="b">
        <v>0</v>
      </c>
      <c r="I608" s="84" t="b">
        <v>0</v>
      </c>
      <c r="J608" s="84" t="b">
        <v>0</v>
      </c>
      <c r="K608" s="84" t="b">
        <v>0</v>
      </c>
      <c r="L608" s="84" t="b">
        <v>0</v>
      </c>
    </row>
    <row r="609" spans="1:12" ht="15">
      <c r="A609" s="84" t="s">
        <v>5455</v>
      </c>
      <c r="B609" s="84" t="s">
        <v>5456</v>
      </c>
      <c r="C609" s="84">
        <v>2</v>
      </c>
      <c r="D609" s="122">
        <v>0.0007322742450752894</v>
      </c>
      <c r="E609" s="122">
        <v>3.463220879774792</v>
      </c>
      <c r="F609" s="84" t="s">
        <v>5571</v>
      </c>
      <c r="G609" s="84" t="b">
        <v>0</v>
      </c>
      <c r="H609" s="84" t="b">
        <v>0</v>
      </c>
      <c r="I609" s="84" t="b">
        <v>0</v>
      </c>
      <c r="J609" s="84" t="b">
        <v>0</v>
      </c>
      <c r="K609" s="84" t="b">
        <v>0</v>
      </c>
      <c r="L609" s="84" t="b">
        <v>0</v>
      </c>
    </row>
    <row r="610" spans="1:12" ht="15">
      <c r="A610" s="84" t="s">
        <v>5456</v>
      </c>
      <c r="B610" s="84" t="s">
        <v>5457</v>
      </c>
      <c r="C610" s="84">
        <v>2</v>
      </c>
      <c r="D610" s="122">
        <v>0.0007322742450752894</v>
      </c>
      <c r="E610" s="122">
        <v>3.463220879774792</v>
      </c>
      <c r="F610" s="84" t="s">
        <v>5571</v>
      </c>
      <c r="G610" s="84" t="b">
        <v>0</v>
      </c>
      <c r="H610" s="84" t="b">
        <v>0</v>
      </c>
      <c r="I610" s="84" t="b">
        <v>0</v>
      </c>
      <c r="J610" s="84" t="b">
        <v>0</v>
      </c>
      <c r="K610" s="84" t="b">
        <v>0</v>
      </c>
      <c r="L610" s="84" t="b">
        <v>0</v>
      </c>
    </row>
    <row r="611" spans="1:12" ht="15">
      <c r="A611" s="84" t="s">
        <v>5457</v>
      </c>
      <c r="B611" s="84" t="s">
        <v>5458</v>
      </c>
      <c r="C611" s="84">
        <v>2</v>
      </c>
      <c r="D611" s="122">
        <v>0.0007322742450752894</v>
      </c>
      <c r="E611" s="122">
        <v>3.463220879774792</v>
      </c>
      <c r="F611" s="84" t="s">
        <v>5571</v>
      </c>
      <c r="G611" s="84" t="b">
        <v>0</v>
      </c>
      <c r="H611" s="84" t="b">
        <v>0</v>
      </c>
      <c r="I611" s="84" t="b">
        <v>0</v>
      </c>
      <c r="J611" s="84" t="b">
        <v>0</v>
      </c>
      <c r="K611" s="84" t="b">
        <v>0</v>
      </c>
      <c r="L611" s="84" t="b">
        <v>0</v>
      </c>
    </row>
    <row r="612" spans="1:12" ht="15">
      <c r="A612" s="84" t="s">
        <v>5458</v>
      </c>
      <c r="B612" s="84" t="s">
        <v>4291</v>
      </c>
      <c r="C612" s="84">
        <v>2</v>
      </c>
      <c r="D612" s="122">
        <v>0.0007322742450752894</v>
      </c>
      <c r="E612" s="122">
        <v>2.196049151371778</v>
      </c>
      <c r="F612" s="84" t="s">
        <v>5571</v>
      </c>
      <c r="G612" s="84" t="b">
        <v>0</v>
      </c>
      <c r="H612" s="84" t="b">
        <v>0</v>
      </c>
      <c r="I612" s="84" t="b">
        <v>0</v>
      </c>
      <c r="J612" s="84" t="b">
        <v>0</v>
      </c>
      <c r="K612" s="84" t="b">
        <v>0</v>
      </c>
      <c r="L612" s="84" t="b">
        <v>0</v>
      </c>
    </row>
    <row r="613" spans="1:12" ht="15">
      <c r="A613" s="84" t="s">
        <v>4291</v>
      </c>
      <c r="B613" s="84" t="s">
        <v>5100</v>
      </c>
      <c r="C613" s="84">
        <v>2</v>
      </c>
      <c r="D613" s="122">
        <v>0.0007322742450752894</v>
      </c>
      <c r="E613" s="122">
        <v>1.895019155707797</v>
      </c>
      <c r="F613" s="84" t="s">
        <v>5571</v>
      </c>
      <c r="G613" s="84" t="b">
        <v>0</v>
      </c>
      <c r="H613" s="84" t="b">
        <v>0</v>
      </c>
      <c r="I613" s="84" t="b">
        <v>0</v>
      </c>
      <c r="J613" s="84" t="b">
        <v>0</v>
      </c>
      <c r="K613" s="84" t="b">
        <v>0</v>
      </c>
      <c r="L613" s="84" t="b">
        <v>0</v>
      </c>
    </row>
    <row r="614" spans="1:12" ht="15">
      <c r="A614" s="84" t="s">
        <v>5100</v>
      </c>
      <c r="B614" s="84" t="s">
        <v>5126</v>
      </c>
      <c r="C614" s="84">
        <v>2</v>
      </c>
      <c r="D614" s="122">
        <v>0.0007322742450752894</v>
      </c>
      <c r="E614" s="122">
        <v>2.86116088844683</v>
      </c>
      <c r="F614" s="84" t="s">
        <v>5571</v>
      </c>
      <c r="G614" s="84" t="b">
        <v>0</v>
      </c>
      <c r="H614" s="84" t="b">
        <v>0</v>
      </c>
      <c r="I614" s="84" t="b">
        <v>0</v>
      </c>
      <c r="J614" s="84" t="b">
        <v>0</v>
      </c>
      <c r="K614" s="84" t="b">
        <v>0</v>
      </c>
      <c r="L614" s="84" t="b">
        <v>0</v>
      </c>
    </row>
    <row r="615" spans="1:12" ht="15">
      <c r="A615" s="84" t="s">
        <v>5126</v>
      </c>
      <c r="B615" s="84" t="s">
        <v>5459</v>
      </c>
      <c r="C615" s="84">
        <v>2</v>
      </c>
      <c r="D615" s="122">
        <v>0.0007322742450752894</v>
      </c>
      <c r="E615" s="122">
        <v>3.1621908841108106</v>
      </c>
      <c r="F615" s="84" t="s">
        <v>5571</v>
      </c>
      <c r="G615" s="84" t="b">
        <v>0</v>
      </c>
      <c r="H615" s="84" t="b">
        <v>0</v>
      </c>
      <c r="I615" s="84" t="b">
        <v>0</v>
      </c>
      <c r="J615" s="84" t="b">
        <v>0</v>
      </c>
      <c r="K615" s="84" t="b">
        <v>0</v>
      </c>
      <c r="L615" s="84" t="b">
        <v>0</v>
      </c>
    </row>
    <row r="616" spans="1:12" ht="15">
      <c r="A616" s="84" t="s">
        <v>5459</v>
      </c>
      <c r="B616" s="84" t="s">
        <v>833</v>
      </c>
      <c r="C616" s="84">
        <v>2</v>
      </c>
      <c r="D616" s="122">
        <v>0.0007322742450752894</v>
      </c>
      <c r="E616" s="122">
        <v>1.4719948040822972</v>
      </c>
      <c r="F616" s="84" t="s">
        <v>5571</v>
      </c>
      <c r="G616" s="84" t="b">
        <v>0</v>
      </c>
      <c r="H616" s="84" t="b">
        <v>0</v>
      </c>
      <c r="I616" s="84" t="b">
        <v>0</v>
      </c>
      <c r="J616" s="84" t="b">
        <v>0</v>
      </c>
      <c r="K616" s="84" t="b">
        <v>0</v>
      </c>
      <c r="L616" s="84" t="b">
        <v>0</v>
      </c>
    </row>
    <row r="617" spans="1:12" ht="15">
      <c r="A617" s="84" t="s">
        <v>833</v>
      </c>
      <c r="B617" s="84" t="s">
        <v>5460</v>
      </c>
      <c r="C617" s="84">
        <v>2</v>
      </c>
      <c r="D617" s="122">
        <v>0.0007322742450752894</v>
      </c>
      <c r="E617" s="122">
        <v>1.5739191772684817</v>
      </c>
      <c r="F617" s="84" t="s">
        <v>5571</v>
      </c>
      <c r="G617" s="84" t="b">
        <v>0</v>
      </c>
      <c r="H617" s="84" t="b">
        <v>0</v>
      </c>
      <c r="I617" s="84" t="b">
        <v>0</v>
      </c>
      <c r="J617" s="84" t="b">
        <v>0</v>
      </c>
      <c r="K617" s="84" t="b">
        <v>0</v>
      </c>
      <c r="L617" s="84" t="b">
        <v>0</v>
      </c>
    </row>
    <row r="618" spans="1:12" ht="15">
      <c r="A618" s="84" t="s">
        <v>5460</v>
      </c>
      <c r="B618" s="84" t="s">
        <v>5461</v>
      </c>
      <c r="C618" s="84">
        <v>2</v>
      </c>
      <c r="D618" s="122">
        <v>0.0007322742450752894</v>
      </c>
      <c r="E618" s="122">
        <v>3.463220879774792</v>
      </c>
      <c r="F618" s="84" t="s">
        <v>5571</v>
      </c>
      <c r="G618" s="84" t="b">
        <v>0</v>
      </c>
      <c r="H618" s="84" t="b">
        <v>0</v>
      </c>
      <c r="I618" s="84" t="b">
        <v>0</v>
      </c>
      <c r="J618" s="84" t="b">
        <v>0</v>
      </c>
      <c r="K618" s="84" t="b">
        <v>0</v>
      </c>
      <c r="L618" s="84" t="b">
        <v>0</v>
      </c>
    </row>
    <row r="619" spans="1:12" ht="15">
      <c r="A619" s="84" t="s">
        <v>5010</v>
      </c>
      <c r="B619" s="84" t="s">
        <v>833</v>
      </c>
      <c r="C619" s="84">
        <v>2</v>
      </c>
      <c r="D619" s="122">
        <v>0.0007322742450752894</v>
      </c>
      <c r="E619" s="122">
        <v>0.9948735493626347</v>
      </c>
      <c r="F619" s="84" t="s">
        <v>5571</v>
      </c>
      <c r="G619" s="84" t="b">
        <v>0</v>
      </c>
      <c r="H619" s="84" t="b">
        <v>0</v>
      </c>
      <c r="I619" s="84" t="b">
        <v>0</v>
      </c>
      <c r="J619" s="84" t="b">
        <v>0</v>
      </c>
      <c r="K619" s="84" t="b">
        <v>0</v>
      </c>
      <c r="L619" s="84" t="b">
        <v>0</v>
      </c>
    </row>
    <row r="620" spans="1:12" ht="15">
      <c r="A620" s="84" t="s">
        <v>4998</v>
      </c>
      <c r="B620" s="84" t="s">
        <v>5470</v>
      </c>
      <c r="C620" s="84">
        <v>2</v>
      </c>
      <c r="D620" s="122">
        <v>0.0007322742450752894</v>
      </c>
      <c r="E620" s="122">
        <v>2.919152835424516</v>
      </c>
      <c r="F620" s="84" t="s">
        <v>5571</v>
      </c>
      <c r="G620" s="84" t="b">
        <v>0</v>
      </c>
      <c r="H620" s="84" t="b">
        <v>0</v>
      </c>
      <c r="I620" s="84" t="b">
        <v>0</v>
      </c>
      <c r="J620" s="84" t="b">
        <v>0</v>
      </c>
      <c r="K620" s="84" t="b">
        <v>0</v>
      </c>
      <c r="L620" s="84" t="b">
        <v>0</v>
      </c>
    </row>
    <row r="621" spans="1:12" ht="15">
      <c r="A621" s="84" t="s">
        <v>5470</v>
      </c>
      <c r="B621" s="84" t="s">
        <v>5471</v>
      </c>
      <c r="C621" s="84">
        <v>2</v>
      </c>
      <c r="D621" s="122">
        <v>0.0007322742450752894</v>
      </c>
      <c r="E621" s="122">
        <v>3.463220879774792</v>
      </c>
      <c r="F621" s="84" t="s">
        <v>5571</v>
      </c>
      <c r="G621" s="84" t="b">
        <v>0</v>
      </c>
      <c r="H621" s="84" t="b">
        <v>0</v>
      </c>
      <c r="I621" s="84" t="b">
        <v>0</v>
      </c>
      <c r="J621" s="84" t="b">
        <v>0</v>
      </c>
      <c r="K621" s="84" t="b">
        <v>0</v>
      </c>
      <c r="L621" s="84" t="b">
        <v>0</v>
      </c>
    </row>
    <row r="622" spans="1:12" ht="15">
      <c r="A622" s="84" t="s">
        <v>5471</v>
      </c>
      <c r="B622" s="84" t="s">
        <v>5472</v>
      </c>
      <c r="C622" s="84">
        <v>2</v>
      </c>
      <c r="D622" s="122">
        <v>0.0007322742450752894</v>
      </c>
      <c r="E622" s="122">
        <v>3.463220879774792</v>
      </c>
      <c r="F622" s="84" t="s">
        <v>5571</v>
      </c>
      <c r="G622" s="84" t="b">
        <v>0</v>
      </c>
      <c r="H622" s="84" t="b">
        <v>0</v>
      </c>
      <c r="I622" s="84" t="b">
        <v>0</v>
      </c>
      <c r="J622" s="84" t="b">
        <v>0</v>
      </c>
      <c r="K622" s="84" t="b">
        <v>0</v>
      </c>
      <c r="L622" s="84" t="b">
        <v>0</v>
      </c>
    </row>
    <row r="623" spans="1:12" ht="15">
      <c r="A623" s="84" t="s">
        <v>5472</v>
      </c>
      <c r="B623" s="84" t="s">
        <v>5473</v>
      </c>
      <c r="C623" s="84">
        <v>2</v>
      </c>
      <c r="D623" s="122">
        <v>0.0007322742450752894</v>
      </c>
      <c r="E623" s="122">
        <v>3.463220879774792</v>
      </c>
      <c r="F623" s="84" t="s">
        <v>5571</v>
      </c>
      <c r="G623" s="84" t="b">
        <v>0</v>
      </c>
      <c r="H623" s="84" t="b">
        <v>0</v>
      </c>
      <c r="I623" s="84" t="b">
        <v>0</v>
      </c>
      <c r="J623" s="84" t="b">
        <v>0</v>
      </c>
      <c r="K623" s="84" t="b">
        <v>0</v>
      </c>
      <c r="L623" s="84" t="b">
        <v>0</v>
      </c>
    </row>
    <row r="624" spans="1:12" ht="15">
      <c r="A624" s="84" t="s">
        <v>5473</v>
      </c>
      <c r="B624" s="84" t="s">
        <v>4973</v>
      </c>
      <c r="C624" s="84">
        <v>2</v>
      </c>
      <c r="D624" s="122">
        <v>0.0007322742450752894</v>
      </c>
      <c r="E624" s="122">
        <v>2.8100083659994484</v>
      </c>
      <c r="F624" s="84" t="s">
        <v>5571</v>
      </c>
      <c r="G624" s="84" t="b">
        <v>0</v>
      </c>
      <c r="H624" s="84" t="b">
        <v>0</v>
      </c>
      <c r="I624" s="84" t="b">
        <v>0</v>
      </c>
      <c r="J624" s="84" t="b">
        <v>0</v>
      </c>
      <c r="K624" s="84" t="b">
        <v>0</v>
      </c>
      <c r="L624" s="84" t="b">
        <v>0</v>
      </c>
    </row>
    <row r="625" spans="1:12" ht="15">
      <c r="A625" s="84" t="s">
        <v>4973</v>
      </c>
      <c r="B625" s="84" t="s">
        <v>4323</v>
      </c>
      <c r="C625" s="84">
        <v>2</v>
      </c>
      <c r="D625" s="122">
        <v>0.0007322742450752894</v>
      </c>
      <c r="E625" s="122">
        <v>1.9860996250551297</v>
      </c>
      <c r="F625" s="84" t="s">
        <v>5571</v>
      </c>
      <c r="G625" s="84" t="b">
        <v>0</v>
      </c>
      <c r="H625" s="84" t="b">
        <v>0</v>
      </c>
      <c r="I625" s="84" t="b">
        <v>0</v>
      </c>
      <c r="J625" s="84" t="b">
        <v>0</v>
      </c>
      <c r="K625" s="84" t="b">
        <v>0</v>
      </c>
      <c r="L625" s="84" t="b">
        <v>0</v>
      </c>
    </row>
    <row r="626" spans="1:12" ht="15">
      <c r="A626" s="84" t="s">
        <v>4323</v>
      </c>
      <c r="B626" s="84" t="s">
        <v>5128</v>
      </c>
      <c r="C626" s="84">
        <v>2</v>
      </c>
      <c r="D626" s="122">
        <v>0.0007322742450752894</v>
      </c>
      <c r="E626" s="122">
        <v>2.287129620719111</v>
      </c>
      <c r="F626" s="84" t="s">
        <v>5571</v>
      </c>
      <c r="G626" s="84" t="b">
        <v>0</v>
      </c>
      <c r="H626" s="84" t="b">
        <v>0</v>
      </c>
      <c r="I626" s="84" t="b">
        <v>0</v>
      </c>
      <c r="J626" s="84" t="b">
        <v>0</v>
      </c>
      <c r="K626" s="84" t="b">
        <v>0</v>
      </c>
      <c r="L626" s="84" t="b">
        <v>0</v>
      </c>
    </row>
    <row r="627" spans="1:12" ht="15">
      <c r="A627" s="84" t="s">
        <v>5128</v>
      </c>
      <c r="B627" s="84" t="s">
        <v>5128</v>
      </c>
      <c r="C627" s="84">
        <v>2</v>
      </c>
      <c r="D627" s="122">
        <v>0.0007322742450752894</v>
      </c>
      <c r="E627" s="122">
        <v>2.86116088844683</v>
      </c>
      <c r="F627" s="84" t="s">
        <v>5571</v>
      </c>
      <c r="G627" s="84" t="b">
        <v>0</v>
      </c>
      <c r="H627" s="84" t="b">
        <v>0</v>
      </c>
      <c r="I627" s="84" t="b">
        <v>0</v>
      </c>
      <c r="J627" s="84" t="b">
        <v>0</v>
      </c>
      <c r="K627" s="84" t="b">
        <v>0</v>
      </c>
      <c r="L627" s="84" t="b">
        <v>0</v>
      </c>
    </row>
    <row r="628" spans="1:12" ht="15">
      <c r="A628" s="84" t="s">
        <v>5128</v>
      </c>
      <c r="B628" s="84" t="s">
        <v>5474</v>
      </c>
      <c r="C628" s="84">
        <v>2</v>
      </c>
      <c r="D628" s="122">
        <v>0.0007322742450752894</v>
      </c>
      <c r="E628" s="122">
        <v>3.1621908841108106</v>
      </c>
      <c r="F628" s="84" t="s">
        <v>5571</v>
      </c>
      <c r="G628" s="84" t="b">
        <v>0</v>
      </c>
      <c r="H628" s="84" t="b">
        <v>0</v>
      </c>
      <c r="I628" s="84" t="b">
        <v>0</v>
      </c>
      <c r="J628" s="84" t="b">
        <v>0</v>
      </c>
      <c r="K628" s="84" t="b">
        <v>0</v>
      </c>
      <c r="L628" s="84" t="b">
        <v>0</v>
      </c>
    </row>
    <row r="629" spans="1:12" ht="15">
      <c r="A629" s="84" t="s">
        <v>5474</v>
      </c>
      <c r="B629" s="84" t="s">
        <v>5475</v>
      </c>
      <c r="C629" s="84">
        <v>2</v>
      </c>
      <c r="D629" s="122">
        <v>0.0007322742450752894</v>
      </c>
      <c r="E629" s="122">
        <v>3.463220879774792</v>
      </c>
      <c r="F629" s="84" t="s">
        <v>5571</v>
      </c>
      <c r="G629" s="84" t="b">
        <v>0</v>
      </c>
      <c r="H629" s="84" t="b">
        <v>0</v>
      </c>
      <c r="I629" s="84" t="b">
        <v>0</v>
      </c>
      <c r="J629" s="84" t="b">
        <v>0</v>
      </c>
      <c r="K629" s="84" t="b">
        <v>0</v>
      </c>
      <c r="L629" s="84" t="b">
        <v>0</v>
      </c>
    </row>
    <row r="630" spans="1:12" ht="15">
      <c r="A630" s="84" t="s">
        <v>5475</v>
      </c>
      <c r="B630" s="84" t="s">
        <v>5476</v>
      </c>
      <c r="C630" s="84">
        <v>2</v>
      </c>
      <c r="D630" s="122">
        <v>0.0007322742450752894</v>
      </c>
      <c r="E630" s="122">
        <v>3.463220879774792</v>
      </c>
      <c r="F630" s="84" t="s">
        <v>5571</v>
      </c>
      <c r="G630" s="84" t="b">
        <v>0</v>
      </c>
      <c r="H630" s="84" t="b">
        <v>0</v>
      </c>
      <c r="I630" s="84" t="b">
        <v>0</v>
      </c>
      <c r="J630" s="84" t="b">
        <v>0</v>
      </c>
      <c r="K630" s="84" t="b">
        <v>0</v>
      </c>
      <c r="L630" s="84" t="b">
        <v>0</v>
      </c>
    </row>
    <row r="631" spans="1:12" ht="15">
      <c r="A631" s="84" t="s">
        <v>5476</v>
      </c>
      <c r="B631" s="84" t="s">
        <v>5477</v>
      </c>
      <c r="C631" s="84">
        <v>2</v>
      </c>
      <c r="D631" s="122">
        <v>0.0007322742450752894</v>
      </c>
      <c r="E631" s="122">
        <v>3.463220879774792</v>
      </c>
      <c r="F631" s="84" t="s">
        <v>5571</v>
      </c>
      <c r="G631" s="84" t="b">
        <v>0</v>
      </c>
      <c r="H631" s="84" t="b">
        <v>0</v>
      </c>
      <c r="I631" s="84" t="b">
        <v>0</v>
      </c>
      <c r="J631" s="84" t="b">
        <v>0</v>
      </c>
      <c r="K631" s="84" t="b">
        <v>0</v>
      </c>
      <c r="L631" s="84" t="b">
        <v>0</v>
      </c>
    </row>
    <row r="632" spans="1:12" ht="15">
      <c r="A632" s="84" t="s">
        <v>5477</v>
      </c>
      <c r="B632" s="84" t="s">
        <v>5478</v>
      </c>
      <c r="C632" s="84">
        <v>2</v>
      </c>
      <c r="D632" s="122">
        <v>0.0007322742450752894</v>
      </c>
      <c r="E632" s="122">
        <v>3.463220879774792</v>
      </c>
      <c r="F632" s="84" t="s">
        <v>5571</v>
      </c>
      <c r="G632" s="84" t="b">
        <v>0</v>
      </c>
      <c r="H632" s="84" t="b">
        <v>0</v>
      </c>
      <c r="I632" s="84" t="b">
        <v>0</v>
      </c>
      <c r="J632" s="84" t="b">
        <v>0</v>
      </c>
      <c r="K632" s="84" t="b">
        <v>0</v>
      </c>
      <c r="L632" s="84" t="b">
        <v>0</v>
      </c>
    </row>
    <row r="633" spans="1:12" ht="15">
      <c r="A633" s="84" t="s">
        <v>5478</v>
      </c>
      <c r="B633" s="84" t="s">
        <v>833</v>
      </c>
      <c r="C633" s="84">
        <v>2</v>
      </c>
      <c r="D633" s="122">
        <v>0.0007322742450752894</v>
      </c>
      <c r="E633" s="122">
        <v>1.4719948040822972</v>
      </c>
      <c r="F633" s="84" t="s">
        <v>5571</v>
      </c>
      <c r="G633" s="84" t="b">
        <v>0</v>
      </c>
      <c r="H633" s="84" t="b">
        <v>0</v>
      </c>
      <c r="I633" s="84" t="b">
        <v>0</v>
      </c>
      <c r="J633" s="84" t="b">
        <v>0</v>
      </c>
      <c r="K633" s="84" t="b">
        <v>0</v>
      </c>
      <c r="L633" s="84" t="b">
        <v>0</v>
      </c>
    </row>
    <row r="634" spans="1:12" ht="15">
      <c r="A634" s="84" t="s">
        <v>5129</v>
      </c>
      <c r="B634" s="84" t="s">
        <v>5242</v>
      </c>
      <c r="C634" s="84">
        <v>2</v>
      </c>
      <c r="D634" s="122">
        <v>0.0007322742450752894</v>
      </c>
      <c r="E634" s="122">
        <v>2.9860996250551297</v>
      </c>
      <c r="F634" s="84" t="s">
        <v>5571</v>
      </c>
      <c r="G634" s="84" t="b">
        <v>0</v>
      </c>
      <c r="H634" s="84" t="b">
        <v>0</v>
      </c>
      <c r="I634" s="84" t="b">
        <v>0</v>
      </c>
      <c r="J634" s="84" t="b">
        <v>0</v>
      </c>
      <c r="K634" s="84" t="b">
        <v>0</v>
      </c>
      <c r="L634" s="84" t="b">
        <v>0</v>
      </c>
    </row>
    <row r="635" spans="1:12" ht="15">
      <c r="A635" s="84" t="s">
        <v>5242</v>
      </c>
      <c r="B635" s="84" t="s">
        <v>5239</v>
      </c>
      <c r="C635" s="84">
        <v>2</v>
      </c>
      <c r="D635" s="122">
        <v>0.0007322742450752894</v>
      </c>
      <c r="E635" s="122">
        <v>3.1110383616634296</v>
      </c>
      <c r="F635" s="84" t="s">
        <v>5571</v>
      </c>
      <c r="G635" s="84" t="b">
        <v>0</v>
      </c>
      <c r="H635" s="84" t="b">
        <v>0</v>
      </c>
      <c r="I635" s="84" t="b">
        <v>0</v>
      </c>
      <c r="J635" s="84" t="b">
        <v>0</v>
      </c>
      <c r="K635" s="84" t="b">
        <v>0</v>
      </c>
      <c r="L635" s="84" t="b">
        <v>0</v>
      </c>
    </row>
    <row r="636" spans="1:12" ht="15">
      <c r="A636" s="84" t="s">
        <v>5239</v>
      </c>
      <c r="B636" s="84" t="s">
        <v>5243</v>
      </c>
      <c r="C636" s="84">
        <v>2</v>
      </c>
      <c r="D636" s="122">
        <v>0.0007322742450752894</v>
      </c>
      <c r="E636" s="122">
        <v>3.1110383616634296</v>
      </c>
      <c r="F636" s="84" t="s">
        <v>5571</v>
      </c>
      <c r="G636" s="84" t="b">
        <v>0</v>
      </c>
      <c r="H636" s="84" t="b">
        <v>0</v>
      </c>
      <c r="I636" s="84" t="b">
        <v>0</v>
      </c>
      <c r="J636" s="84" t="b">
        <v>0</v>
      </c>
      <c r="K636" s="84" t="b">
        <v>0</v>
      </c>
      <c r="L636" s="84" t="b">
        <v>0</v>
      </c>
    </row>
    <row r="637" spans="1:12" ht="15">
      <c r="A637" s="84" t="s">
        <v>5243</v>
      </c>
      <c r="B637" s="84" t="s">
        <v>4983</v>
      </c>
      <c r="C637" s="84">
        <v>2</v>
      </c>
      <c r="D637" s="122">
        <v>0.0007322742450752894</v>
      </c>
      <c r="E637" s="122">
        <v>2.6850696293911485</v>
      </c>
      <c r="F637" s="84" t="s">
        <v>5571</v>
      </c>
      <c r="G637" s="84" t="b">
        <v>0</v>
      </c>
      <c r="H637" s="84" t="b">
        <v>0</v>
      </c>
      <c r="I637" s="84" t="b">
        <v>0</v>
      </c>
      <c r="J637" s="84" t="b">
        <v>0</v>
      </c>
      <c r="K637" s="84" t="b">
        <v>0</v>
      </c>
      <c r="L637" s="84" t="b">
        <v>0</v>
      </c>
    </row>
    <row r="638" spans="1:12" ht="15">
      <c r="A638" s="84" t="s">
        <v>4983</v>
      </c>
      <c r="B638" s="84" t="s">
        <v>5479</v>
      </c>
      <c r="C638" s="84">
        <v>2</v>
      </c>
      <c r="D638" s="122">
        <v>0.0007322742450752894</v>
      </c>
      <c r="E638" s="122">
        <v>2.86116088844683</v>
      </c>
      <c r="F638" s="84" t="s">
        <v>5571</v>
      </c>
      <c r="G638" s="84" t="b">
        <v>0</v>
      </c>
      <c r="H638" s="84" t="b">
        <v>0</v>
      </c>
      <c r="I638" s="84" t="b">
        <v>0</v>
      </c>
      <c r="J638" s="84" t="b">
        <v>0</v>
      </c>
      <c r="K638" s="84" t="b">
        <v>1</v>
      </c>
      <c r="L638" s="84" t="b">
        <v>0</v>
      </c>
    </row>
    <row r="639" spans="1:12" ht="15">
      <c r="A639" s="84" t="s">
        <v>5479</v>
      </c>
      <c r="B639" s="84" t="s">
        <v>5129</v>
      </c>
      <c r="C639" s="84">
        <v>2</v>
      </c>
      <c r="D639" s="122">
        <v>0.0007322742450752894</v>
      </c>
      <c r="E639" s="122">
        <v>3.287129620719111</v>
      </c>
      <c r="F639" s="84" t="s">
        <v>5571</v>
      </c>
      <c r="G639" s="84" t="b">
        <v>0</v>
      </c>
      <c r="H639" s="84" t="b">
        <v>1</v>
      </c>
      <c r="I639" s="84" t="b">
        <v>0</v>
      </c>
      <c r="J639" s="84" t="b">
        <v>0</v>
      </c>
      <c r="K639" s="84" t="b">
        <v>0</v>
      </c>
      <c r="L639" s="84" t="b">
        <v>0</v>
      </c>
    </row>
    <row r="640" spans="1:12" ht="15">
      <c r="A640" s="84" t="s">
        <v>5129</v>
      </c>
      <c r="B640" s="84" t="s">
        <v>5480</v>
      </c>
      <c r="C640" s="84">
        <v>2</v>
      </c>
      <c r="D640" s="122">
        <v>0.0007322742450752894</v>
      </c>
      <c r="E640" s="122">
        <v>3.1621908841108106</v>
      </c>
      <c r="F640" s="84" t="s">
        <v>5571</v>
      </c>
      <c r="G640" s="84" t="b">
        <v>0</v>
      </c>
      <c r="H640" s="84" t="b">
        <v>0</v>
      </c>
      <c r="I640" s="84" t="b">
        <v>0</v>
      </c>
      <c r="J640" s="84" t="b">
        <v>0</v>
      </c>
      <c r="K640" s="84" t="b">
        <v>0</v>
      </c>
      <c r="L640" s="84" t="b">
        <v>0</v>
      </c>
    </row>
    <row r="641" spans="1:12" ht="15">
      <c r="A641" s="84" t="s">
        <v>5480</v>
      </c>
      <c r="B641" s="84" t="s">
        <v>5481</v>
      </c>
      <c r="C641" s="84">
        <v>2</v>
      </c>
      <c r="D641" s="122">
        <v>0.0007322742450752894</v>
      </c>
      <c r="E641" s="122">
        <v>3.463220879774792</v>
      </c>
      <c r="F641" s="84" t="s">
        <v>5571</v>
      </c>
      <c r="G641" s="84" t="b">
        <v>0</v>
      </c>
      <c r="H641" s="84" t="b">
        <v>0</v>
      </c>
      <c r="I641" s="84" t="b">
        <v>0</v>
      </c>
      <c r="J641" s="84" t="b">
        <v>0</v>
      </c>
      <c r="K641" s="84" t="b">
        <v>0</v>
      </c>
      <c r="L641" s="84" t="b">
        <v>0</v>
      </c>
    </row>
    <row r="642" spans="1:12" ht="15">
      <c r="A642" s="84" t="s">
        <v>5481</v>
      </c>
      <c r="B642" s="84" t="s">
        <v>5482</v>
      </c>
      <c r="C642" s="84">
        <v>2</v>
      </c>
      <c r="D642" s="122">
        <v>0.0007322742450752894</v>
      </c>
      <c r="E642" s="122">
        <v>3.463220879774792</v>
      </c>
      <c r="F642" s="84" t="s">
        <v>5571</v>
      </c>
      <c r="G642" s="84" t="b">
        <v>0</v>
      </c>
      <c r="H642" s="84" t="b">
        <v>0</v>
      </c>
      <c r="I642" s="84" t="b">
        <v>0</v>
      </c>
      <c r="J642" s="84" t="b">
        <v>0</v>
      </c>
      <c r="K642" s="84" t="b">
        <v>1</v>
      </c>
      <c r="L642" s="84" t="b">
        <v>0</v>
      </c>
    </row>
    <row r="643" spans="1:12" ht="15">
      <c r="A643" s="84" t="s">
        <v>5482</v>
      </c>
      <c r="B643" s="84" t="s">
        <v>5240</v>
      </c>
      <c r="C643" s="84">
        <v>2</v>
      </c>
      <c r="D643" s="122">
        <v>0.0007322742450752894</v>
      </c>
      <c r="E643" s="122">
        <v>3.287129620719111</v>
      </c>
      <c r="F643" s="84" t="s">
        <v>5571</v>
      </c>
      <c r="G643" s="84" t="b">
        <v>0</v>
      </c>
      <c r="H643" s="84" t="b">
        <v>1</v>
      </c>
      <c r="I643" s="84" t="b">
        <v>0</v>
      </c>
      <c r="J643" s="84" t="b">
        <v>0</v>
      </c>
      <c r="K643" s="84" t="b">
        <v>0</v>
      </c>
      <c r="L643" s="84" t="b">
        <v>0</v>
      </c>
    </row>
    <row r="644" spans="1:12" ht="15">
      <c r="A644" s="84" t="s">
        <v>5240</v>
      </c>
      <c r="B644" s="84" t="s">
        <v>5483</v>
      </c>
      <c r="C644" s="84">
        <v>2</v>
      </c>
      <c r="D644" s="122">
        <v>0.0007322742450752894</v>
      </c>
      <c r="E644" s="122">
        <v>3.287129620719111</v>
      </c>
      <c r="F644" s="84" t="s">
        <v>5571</v>
      </c>
      <c r="G644" s="84" t="b">
        <v>0</v>
      </c>
      <c r="H644" s="84" t="b">
        <v>0</v>
      </c>
      <c r="I644" s="84" t="b">
        <v>0</v>
      </c>
      <c r="J644" s="84" t="b">
        <v>0</v>
      </c>
      <c r="K644" s="84" t="b">
        <v>0</v>
      </c>
      <c r="L644" s="84" t="b">
        <v>0</v>
      </c>
    </row>
    <row r="645" spans="1:12" ht="15">
      <c r="A645" s="84" t="s">
        <v>5483</v>
      </c>
      <c r="B645" s="84" t="s">
        <v>5484</v>
      </c>
      <c r="C645" s="84">
        <v>2</v>
      </c>
      <c r="D645" s="122">
        <v>0.0007322742450752894</v>
      </c>
      <c r="E645" s="122">
        <v>3.463220879774792</v>
      </c>
      <c r="F645" s="84" t="s">
        <v>5571</v>
      </c>
      <c r="G645" s="84" t="b">
        <v>0</v>
      </c>
      <c r="H645" s="84" t="b">
        <v>0</v>
      </c>
      <c r="I645" s="84" t="b">
        <v>0</v>
      </c>
      <c r="J645" s="84" t="b">
        <v>0</v>
      </c>
      <c r="K645" s="84" t="b">
        <v>0</v>
      </c>
      <c r="L645" s="84" t="b">
        <v>0</v>
      </c>
    </row>
    <row r="646" spans="1:12" ht="15">
      <c r="A646" s="84" t="s">
        <v>5484</v>
      </c>
      <c r="B646" s="84" t="s">
        <v>5485</v>
      </c>
      <c r="C646" s="84">
        <v>2</v>
      </c>
      <c r="D646" s="122">
        <v>0.0007322742450752894</v>
      </c>
      <c r="E646" s="122">
        <v>3.463220879774792</v>
      </c>
      <c r="F646" s="84" t="s">
        <v>5571</v>
      </c>
      <c r="G646" s="84" t="b">
        <v>0</v>
      </c>
      <c r="H646" s="84" t="b">
        <v>0</v>
      </c>
      <c r="I646" s="84" t="b">
        <v>0</v>
      </c>
      <c r="J646" s="84" t="b">
        <v>0</v>
      </c>
      <c r="K646" s="84" t="b">
        <v>0</v>
      </c>
      <c r="L646" s="84" t="b">
        <v>0</v>
      </c>
    </row>
    <row r="647" spans="1:12" ht="15">
      <c r="A647" s="84" t="s">
        <v>5485</v>
      </c>
      <c r="B647" s="84" t="s">
        <v>5241</v>
      </c>
      <c r="C647" s="84">
        <v>2</v>
      </c>
      <c r="D647" s="122">
        <v>0.0007322742450752894</v>
      </c>
      <c r="E647" s="122">
        <v>3.287129620719111</v>
      </c>
      <c r="F647" s="84" t="s">
        <v>5571</v>
      </c>
      <c r="G647" s="84" t="b">
        <v>0</v>
      </c>
      <c r="H647" s="84" t="b">
        <v>0</v>
      </c>
      <c r="I647" s="84" t="b">
        <v>0</v>
      </c>
      <c r="J647" s="84" t="b">
        <v>0</v>
      </c>
      <c r="K647" s="84" t="b">
        <v>0</v>
      </c>
      <c r="L647" s="84" t="b">
        <v>0</v>
      </c>
    </row>
    <row r="648" spans="1:12" ht="15">
      <c r="A648" s="84" t="s">
        <v>5241</v>
      </c>
      <c r="B648" s="84" t="s">
        <v>833</v>
      </c>
      <c r="C648" s="84">
        <v>2</v>
      </c>
      <c r="D648" s="122">
        <v>0.0007322742450752894</v>
      </c>
      <c r="E648" s="122">
        <v>1.2959035450266159</v>
      </c>
      <c r="F648" s="84" t="s">
        <v>5571</v>
      </c>
      <c r="G648" s="84" t="b">
        <v>0</v>
      </c>
      <c r="H648" s="84" t="b">
        <v>0</v>
      </c>
      <c r="I648" s="84" t="b">
        <v>0</v>
      </c>
      <c r="J648" s="84" t="b">
        <v>0</v>
      </c>
      <c r="K648" s="84" t="b">
        <v>0</v>
      </c>
      <c r="L648" s="84" t="b">
        <v>0</v>
      </c>
    </row>
    <row r="649" spans="1:12" ht="15">
      <c r="A649" s="84" t="s">
        <v>403</v>
      </c>
      <c r="B649" s="84" t="s">
        <v>5244</v>
      </c>
      <c r="C649" s="84">
        <v>2</v>
      </c>
      <c r="D649" s="122">
        <v>0.0007322742450752894</v>
      </c>
      <c r="E649" s="122">
        <v>2.919152835424516</v>
      </c>
      <c r="F649" s="84" t="s">
        <v>5571</v>
      </c>
      <c r="G649" s="84" t="b">
        <v>0</v>
      </c>
      <c r="H649" s="84" t="b">
        <v>0</v>
      </c>
      <c r="I649" s="84" t="b">
        <v>0</v>
      </c>
      <c r="J649" s="84" t="b">
        <v>0</v>
      </c>
      <c r="K649" s="84" t="b">
        <v>0</v>
      </c>
      <c r="L649" s="84" t="b">
        <v>0</v>
      </c>
    </row>
    <row r="650" spans="1:12" ht="15">
      <c r="A650" s="84" t="s">
        <v>5486</v>
      </c>
      <c r="B650" s="84" t="s">
        <v>5130</v>
      </c>
      <c r="C650" s="84">
        <v>2</v>
      </c>
      <c r="D650" s="122">
        <v>0.0007322742450752894</v>
      </c>
      <c r="E650" s="122">
        <v>3.1621908841108106</v>
      </c>
      <c r="F650" s="84" t="s">
        <v>5571</v>
      </c>
      <c r="G650" s="84" t="b">
        <v>0</v>
      </c>
      <c r="H650" s="84" t="b">
        <v>0</v>
      </c>
      <c r="I650" s="84" t="b">
        <v>0</v>
      </c>
      <c r="J650" s="84" t="b">
        <v>0</v>
      </c>
      <c r="K650" s="84" t="b">
        <v>0</v>
      </c>
      <c r="L650" s="84" t="b">
        <v>0</v>
      </c>
    </row>
    <row r="651" spans="1:12" ht="15">
      <c r="A651" s="84" t="s">
        <v>833</v>
      </c>
      <c r="B651" s="84" t="s">
        <v>4230</v>
      </c>
      <c r="C651" s="84">
        <v>2</v>
      </c>
      <c r="D651" s="122">
        <v>0.0007322742450752894</v>
      </c>
      <c r="E651" s="122">
        <v>1.1759791685964442</v>
      </c>
      <c r="F651" s="84" t="s">
        <v>5571</v>
      </c>
      <c r="G651" s="84" t="b">
        <v>0</v>
      </c>
      <c r="H651" s="84" t="b">
        <v>0</v>
      </c>
      <c r="I651" s="84" t="b">
        <v>0</v>
      </c>
      <c r="J651" s="84" t="b">
        <v>0</v>
      </c>
      <c r="K651" s="84" t="b">
        <v>0</v>
      </c>
      <c r="L651" s="84" t="b">
        <v>0</v>
      </c>
    </row>
    <row r="652" spans="1:12" ht="15">
      <c r="A652" s="84" t="s">
        <v>4230</v>
      </c>
      <c r="B652" s="84" t="s">
        <v>4228</v>
      </c>
      <c r="C652" s="84">
        <v>2</v>
      </c>
      <c r="D652" s="122">
        <v>0.0007322742450752894</v>
      </c>
      <c r="E652" s="122">
        <v>2.764250875438773</v>
      </c>
      <c r="F652" s="84" t="s">
        <v>5571</v>
      </c>
      <c r="G652" s="84" t="b">
        <v>0</v>
      </c>
      <c r="H652" s="84" t="b">
        <v>0</v>
      </c>
      <c r="I652" s="84" t="b">
        <v>0</v>
      </c>
      <c r="J652" s="84" t="b">
        <v>0</v>
      </c>
      <c r="K652" s="84" t="b">
        <v>0</v>
      </c>
      <c r="L652" s="84" t="b">
        <v>0</v>
      </c>
    </row>
    <row r="653" spans="1:12" ht="15">
      <c r="A653" s="84" t="s">
        <v>381</v>
      </c>
      <c r="B653" s="84" t="s">
        <v>5249</v>
      </c>
      <c r="C653" s="84">
        <v>2</v>
      </c>
      <c r="D653" s="122">
        <v>0.0007322742450752894</v>
      </c>
      <c r="E653" s="122">
        <v>3.463220879774792</v>
      </c>
      <c r="F653" s="84" t="s">
        <v>5571</v>
      </c>
      <c r="G653" s="84" t="b">
        <v>0</v>
      </c>
      <c r="H653" s="84" t="b">
        <v>0</v>
      </c>
      <c r="I653" s="84" t="b">
        <v>0</v>
      </c>
      <c r="J653" s="84" t="b">
        <v>0</v>
      </c>
      <c r="K653" s="84" t="b">
        <v>0</v>
      </c>
      <c r="L653" s="84" t="b">
        <v>0</v>
      </c>
    </row>
    <row r="654" spans="1:12" ht="15">
      <c r="A654" s="84" t="s">
        <v>833</v>
      </c>
      <c r="B654" s="84" t="s">
        <v>5492</v>
      </c>
      <c r="C654" s="84">
        <v>2</v>
      </c>
      <c r="D654" s="122">
        <v>0.0007322742450752894</v>
      </c>
      <c r="E654" s="122">
        <v>1.5739191772684817</v>
      </c>
      <c r="F654" s="84" t="s">
        <v>5571</v>
      </c>
      <c r="G654" s="84" t="b">
        <v>0</v>
      </c>
      <c r="H654" s="84" t="b">
        <v>0</v>
      </c>
      <c r="I654" s="84" t="b">
        <v>0</v>
      </c>
      <c r="J654" s="84" t="b">
        <v>0</v>
      </c>
      <c r="K654" s="84" t="b">
        <v>0</v>
      </c>
      <c r="L654" s="84" t="b">
        <v>0</v>
      </c>
    </row>
    <row r="655" spans="1:12" ht="15">
      <c r="A655" s="84" t="s">
        <v>5493</v>
      </c>
      <c r="B655" s="84" t="s">
        <v>5254</v>
      </c>
      <c r="C655" s="84">
        <v>2</v>
      </c>
      <c r="D655" s="122">
        <v>0.0007322742450752894</v>
      </c>
      <c r="E655" s="122">
        <v>3.287129620719111</v>
      </c>
      <c r="F655" s="84" t="s">
        <v>5571</v>
      </c>
      <c r="G655" s="84" t="b">
        <v>0</v>
      </c>
      <c r="H655" s="84" t="b">
        <v>0</v>
      </c>
      <c r="I655" s="84" t="b">
        <v>0</v>
      </c>
      <c r="J655" s="84" t="b">
        <v>0</v>
      </c>
      <c r="K655" s="84" t="b">
        <v>0</v>
      </c>
      <c r="L655" s="84" t="b">
        <v>0</v>
      </c>
    </row>
    <row r="656" spans="1:12" ht="15">
      <c r="A656" s="84" t="s">
        <v>5254</v>
      </c>
      <c r="B656" s="84" t="s">
        <v>4277</v>
      </c>
      <c r="C656" s="84">
        <v>2</v>
      </c>
      <c r="D656" s="122">
        <v>0.0007322742450752894</v>
      </c>
      <c r="E656" s="122">
        <v>1.6486403637644733</v>
      </c>
      <c r="F656" s="84" t="s">
        <v>5571</v>
      </c>
      <c r="G656" s="84" t="b">
        <v>0</v>
      </c>
      <c r="H656" s="84" t="b">
        <v>0</v>
      </c>
      <c r="I656" s="84" t="b">
        <v>0</v>
      </c>
      <c r="J656" s="84" t="b">
        <v>0</v>
      </c>
      <c r="K656" s="84" t="b">
        <v>0</v>
      </c>
      <c r="L656" s="84" t="b">
        <v>0</v>
      </c>
    </row>
    <row r="657" spans="1:12" ht="15">
      <c r="A657" s="84" t="s">
        <v>4277</v>
      </c>
      <c r="B657" s="84" t="s">
        <v>5494</v>
      </c>
      <c r="C657" s="84">
        <v>2</v>
      </c>
      <c r="D657" s="122">
        <v>0.0007322742450752894</v>
      </c>
      <c r="E657" s="122">
        <v>1.8721562727482928</v>
      </c>
      <c r="F657" s="84" t="s">
        <v>5571</v>
      </c>
      <c r="G657" s="84" t="b">
        <v>0</v>
      </c>
      <c r="H657" s="84" t="b">
        <v>0</v>
      </c>
      <c r="I657" s="84" t="b">
        <v>0</v>
      </c>
      <c r="J657" s="84" t="b">
        <v>0</v>
      </c>
      <c r="K657" s="84" t="b">
        <v>0</v>
      </c>
      <c r="L657" s="84" t="b">
        <v>0</v>
      </c>
    </row>
    <row r="658" spans="1:12" ht="15">
      <c r="A658" s="84" t="s">
        <v>5494</v>
      </c>
      <c r="B658" s="84" t="s">
        <v>5495</v>
      </c>
      <c r="C658" s="84">
        <v>2</v>
      </c>
      <c r="D658" s="122">
        <v>0.0007322742450752894</v>
      </c>
      <c r="E658" s="122">
        <v>3.463220879774792</v>
      </c>
      <c r="F658" s="84" t="s">
        <v>5571</v>
      </c>
      <c r="G658" s="84" t="b">
        <v>0</v>
      </c>
      <c r="H658" s="84" t="b">
        <v>0</v>
      </c>
      <c r="I658" s="84" t="b">
        <v>0</v>
      </c>
      <c r="J658" s="84" t="b">
        <v>0</v>
      </c>
      <c r="K658" s="84" t="b">
        <v>0</v>
      </c>
      <c r="L658" s="84" t="b">
        <v>0</v>
      </c>
    </row>
    <row r="659" spans="1:12" ht="15">
      <c r="A659" s="84" t="s">
        <v>5495</v>
      </c>
      <c r="B659" s="84" t="s">
        <v>5496</v>
      </c>
      <c r="C659" s="84">
        <v>2</v>
      </c>
      <c r="D659" s="122">
        <v>0.0007322742450752894</v>
      </c>
      <c r="E659" s="122">
        <v>3.463220879774792</v>
      </c>
      <c r="F659" s="84" t="s">
        <v>5571</v>
      </c>
      <c r="G659" s="84" t="b">
        <v>0</v>
      </c>
      <c r="H659" s="84" t="b">
        <v>0</v>
      </c>
      <c r="I659" s="84" t="b">
        <v>0</v>
      </c>
      <c r="J659" s="84" t="b">
        <v>0</v>
      </c>
      <c r="K659" s="84" t="b">
        <v>1</v>
      </c>
      <c r="L659" s="84" t="b">
        <v>0</v>
      </c>
    </row>
    <row r="660" spans="1:12" ht="15">
      <c r="A660" s="84" t="s">
        <v>5496</v>
      </c>
      <c r="B660" s="84" t="s">
        <v>5497</v>
      </c>
      <c r="C660" s="84">
        <v>2</v>
      </c>
      <c r="D660" s="122">
        <v>0.0007322742450752894</v>
      </c>
      <c r="E660" s="122">
        <v>3.463220879774792</v>
      </c>
      <c r="F660" s="84" t="s">
        <v>5571</v>
      </c>
      <c r="G660" s="84" t="b">
        <v>0</v>
      </c>
      <c r="H660" s="84" t="b">
        <v>1</v>
      </c>
      <c r="I660" s="84" t="b">
        <v>0</v>
      </c>
      <c r="J660" s="84" t="b">
        <v>0</v>
      </c>
      <c r="K660" s="84" t="b">
        <v>0</v>
      </c>
      <c r="L660" s="84" t="b">
        <v>0</v>
      </c>
    </row>
    <row r="661" spans="1:12" ht="15">
      <c r="A661" s="84" t="s">
        <v>5497</v>
      </c>
      <c r="B661" s="84" t="s">
        <v>5498</v>
      </c>
      <c r="C661" s="84">
        <v>2</v>
      </c>
      <c r="D661" s="122">
        <v>0.0007322742450752894</v>
      </c>
      <c r="E661" s="122">
        <v>3.463220879774792</v>
      </c>
      <c r="F661" s="84" t="s">
        <v>5571</v>
      </c>
      <c r="G661" s="84" t="b">
        <v>0</v>
      </c>
      <c r="H661" s="84" t="b">
        <v>0</v>
      </c>
      <c r="I661" s="84" t="b">
        <v>0</v>
      </c>
      <c r="J661" s="84" t="b">
        <v>0</v>
      </c>
      <c r="K661" s="84" t="b">
        <v>0</v>
      </c>
      <c r="L661" s="84" t="b">
        <v>0</v>
      </c>
    </row>
    <row r="662" spans="1:12" ht="15">
      <c r="A662" s="84" t="s">
        <v>5498</v>
      </c>
      <c r="B662" s="84" t="s">
        <v>833</v>
      </c>
      <c r="C662" s="84">
        <v>2</v>
      </c>
      <c r="D662" s="122">
        <v>0.0007322742450752894</v>
      </c>
      <c r="E662" s="122">
        <v>1.4719948040822972</v>
      </c>
      <c r="F662" s="84" t="s">
        <v>5571</v>
      </c>
      <c r="G662" s="84" t="b">
        <v>0</v>
      </c>
      <c r="H662" s="84" t="b">
        <v>0</v>
      </c>
      <c r="I662" s="84" t="b">
        <v>0</v>
      </c>
      <c r="J662" s="84" t="b">
        <v>0</v>
      </c>
      <c r="K662" s="84" t="b">
        <v>0</v>
      </c>
      <c r="L662" s="84" t="b">
        <v>0</v>
      </c>
    </row>
    <row r="663" spans="1:12" ht="15">
      <c r="A663" s="84" t="s">
        <v>4996</v>
      </c>
      <c r="B663" s="84" t="s">
        <v>4337</v>
      </c>
      <c r="C663" s="84">
        <v>2</v>
      </c>
      <c r="D663" s="122">
        <v>0.0007322742450752894</v>
      </c>
      <c r="E663" s="122">
        <v>1.6073989743687622</v>
      </c>
      <c r="F663" s="84" t="s">
        <v>5571</v>
      </c>
      <c r="G663" s="84" t="b">
        <v>0</v>
      </c>
      <c r="H663" s="84" t="b">
        <v>0</v>
      </c>
      <c r="I663" s="84" t="b">
        <v>0</v>
      </c>
      <c r="J663" s="84" t="b">
        <v>0</v>
      </c>
      <c r="K663" s="84" t="b">
        <v>0</v>
      </c>
      <c r="L663" s="84" t="b">
        <v>0</v>
      </c>
    </row>
    <row r="664" spans="1:12" ht="15">
      <c r="A664" s="84" t="s">
        <v>833</v>
      </c>
      <c r="B664" s="84" t="s">
        <v>4246</v>
      </c>
      <c r="C664" s="84">
        <v>2</v>
      </c>
      <c r="D664" s="122">
        <v>0.0007322742450752894</v>
      </c>
      <c r="E664" s="122">
        <v>0.7288211372542249</v>
      </c>
      <c r="F664" s="84" t="s">
        <v>5571</v>
      </c>
      <c r="G664" s="84" t="b">
        <v>0</v>
      </c>
      <c r="H664" s="84" t="b">
        <v>0</v>
      </c>
      <c r="I664" s="84" t="b">
        <v>0</v>
      </c>
      <c r="J664" s="84" t="b">
        <v>0</v>
      </c>
      <c r="K664" s="84" t="b">
        <v>0</v>
      </c>
      <c r="L664" s="84" t="b">
        <v>0</v>
      </c>
    </row>
    <row r="665" spans="1:12" ht="15">
      <c r="A665" s="84" t="s">
        <v>5262</v>
      </c>
      <c r="B665" s="84" t="s">
        <v>5262</v>
      </c>
      <c r="C665" s="84">
        <v>2</v>
      </c>
      <c r="D665" s="122">
        <v>0.0008297580519612937</v>
      </c>
      <c r="E665" s="122">
        <v>3.287129620719111</v>
      </c>
      <c r="F665" s="84" t="s">
        <v>5571</v>
      </c>
      <c r="G665" s="84" t="b">
        <v>0</v>
      </c>
      <c r="H665" s="84" t="b">
        <v>0</v>
      </c>
      <c r="I665" s="84" t="b">
        <v>0</v>
      </c>
      <c r="J665" s="84" t="b">
        <v>0</v>
      </c>
      <c r="K665" s="84" t="b">
        <v>0</v>
      </c>
      <c r="L665" s="84" t="b">
        <v>0</v>
      </c>
    </row>
    <row r="666" spans="1:12" ht="15">
      <c r="A666" s="84" t="s">
        <v>5501</v>
      </c>
      <c r="B666" s="84" t="s">
        <v>5502</v>
      </c>
      <c r="C666" s="84">
        <v>2</v>
      </c>
      <c r="D666" s="122">
        <v>0.0008297580519612937</v>
      </c>
      <c r="E666" s="122">
        <v>3.463220879774792</v>
      </c>
      <c r="F666" s="84" t="s">
        <v>5571</v>
      </c>
      <c r="G666" s="84" t="b">
        <v>0</v>
      </c>
      <c r="H666" s="84" t="b">
        <v>0</v>
      </c>
      <c r="I666" s="84" t="b">
        <v>0</v>
      </c>
      <c r="J666" s="84" t="b">
        <v>0</v>
      </c>
      <c r="K666" s="84" t="b">
        <v>0</v>
      </c>
      <c r="L666" s="84" t="b">
        <v>0</v>
      </c>
    </row>
    <row r="667" spans="1:12" ht="15">
      <c r="A667" s="84" t="s">
        <v>5503</v>
      </c>
      <c r="B667" s="84" t="s">
        <v>5504</v>
      </c>
      <c r="C667" s="84">
        <v>2</v>
      </c>
      <c r="D667" s="122">
        <v>0.0007322742450752894</v>
      </c>
      <c r="E667" s="122">
        <v>3.463220879774792</v>
      </c>
      <c r="F667" s="84" t="s">
        <v>5571</v>
      </c>
      <c r="G667" s="84" t="b">
        <v>0</v>
      </c>
      <c r="H667" s="84" t="b">
        <v>0</v>
      </c>
      <c r="I667" s="84" t="b">
        <v>0</v>
      </c>
      <c r="J667" s="84" t="b">
        <v>0</v>
      </c>
      <c r="K667" s="84" t="b">
        <v>0</v>
      </c>
      <c r="L667" s="84" t="b">
        <v>0</v>
      </c>
    </row>
    <row r="668" spans="1:12" ht="15">
      <c r="A668" s="84" t="s">
        <v>5504</v>
      </c>
      <c r="B668" s="84" t="s">
        <v>5505</v>
      </c>
      <c r="C668" s="84">
        <v>2</v>
      </c>
      <c r="D668" s="122">
        <v>0.0007322742450752894</v>
      </c>
      <c r="E668" s="122">
        <v>3.463220879774792</v>
      </c>
      <c r="F668" s="84" t="s">
        <v>5571</v>
      </c>
      <c r="G668" s="84" t="b">
        <v>0</v>
      </c>
      <c r="H668" s="84" t="b">
        <v>0</v>
      </c>
      <c r="I668" s="84" t="b">
        <v>0</v>
      </c>
      <c r="J668" s="84" t="b">
        <v>0</v>
      </c>
      <c r="K668" s="84" t="b">
        <v>0</v>
      </c>
      <c r="L668" s="84" t="b">
        <v>0</v>
      </c>
    </row>
    <row r="669" spans="1:12" ht="15">
      <c r="A669" s="84" t="s">
        <v>5505</v>
      </c>
      <c r="B669" s="84" t="s">
        <v>5102</v>
      </c>
      <c r="C669" s="84">
        <v>2</v>
      </c>
      <c r="D669" s="122">
        <v>0.0007322742450752894</v>
      </c>
      <c r="E669" s="122">
        <v>3.1621908841108106</v>
      </c>
      <c r="F669" s="84" t="s">
        <v>5571</v>
      </c>
      <c r="G669" s="84" t="b">
        <v>0</v>
      </c>
      <c r="H669" s="84" t="b">
        <v>0</v>
      </c>
      <c r="I669" s="84" t="b">
        <v>0</v>
      </c>
      <c r="J669" s="84" t="b">
        <v>0</v>
      </c>
      <c r="K669" s="84" t="b">
        <v>1</v>
      </c>
      <c r="L669" s="84" t="b">
        <v>0</v>
      </c>
    </row>
    <row r="670" spans="1:12" ht="15">
      <c r="A670" s="84" t="s">
        <v>5102</v>
      </c>
      <c r="B670" s="84" t="s">
        <v>5506</v>
      </c>
      <c r="C670" s="84">
        <v>2</v>
      </c>
      <c r="D670" s="122">
        <v>0.0007322742450752894</v>
      </c>
      <c r="E670" s="122">
        <v>3.1621908841108106</v>
      </c>
      <c r="F670" s="84" t="s">
        <v>5571</v>
      </c>
      <c r="G670" s="84" t="b">
        <v>0</v>
      </c>
      <c r="H670" s="84" t="b">
        <v>1</v>
      </c>
      <c r="I670" s="84" t="b">
        <v>0</v>
      </c>
      <c r="J670" s="84" t="b">
        <v>0</v>
      </c>
      <c r="K670" s="84" t="b">
        <v>0</v>
      </c>
      <c r="L670" s="84" t="b">
        <v>0</v>
      </c>
    </row>
    <row r="671" spans="1:12" ht="15">
      <c r="A671" s="84" t="s">
        <v>5506</v>
      </c>
      <c r="B671" s="84" t="s">
        <v>833</v>
      </c>
      <c r="C671" s="84">
        <v>2</v>
      </c>
      <c r="D671" s="122">
        <v>0.0007322742450752894</v>
      </c>
      <c r="E671" s="122">
        <v>1.4719948040822972</v>
      </c>
      <c r="F671" s="84" t="s">
        <v>5571</v>
      </c>
      <c r="G671" s="84" t="b">
        <v>0</v>
      </c>
      <c r="H671" s="84" t="b">
        <v>0</v>
      </c>
      <c r="I671" s="84" t="b">
        <v>0</v>
      </c>
      <c r="J671" s="84" t="b">
        <v>0</v>
      </c>
      <c r="K671" s="84" t="b">
        <v>0</v>
      </c>
      <c r="L671" s="84" t="b">
        <v>0</v>
      </c>
    </row>
    <row r="672" spans="1:12" ht="15">
      <c r="A672" s="84" t="s">
        <v>5507</v>
      </c>
      <c r="B672" s="84" t="s">
        <v>5508</v>
      </c>
      <c r="C672" s="84">
        <v>2</v>
      </c>
      <c r="D672" s="122">
        <v>0.0007322742450752894</v>
      </c>
      <c r="E672" s="122">
        <v>3.463220879774792</v>
      </c>
      <c r="F672" s="84" t="s">
        <v>5571</v>
      </c>
      <c r="G672" s="84" t="b">
        <v>0</v>
      </c>
      <c r="H672" s="84" t="b">
        <v>0</v>
      </c>
      <c r="I672" s="84" t="b">
        <v>0</v>
      </c>
      <c r="J672" s="84" t="b">
        <v>0</v>
      </c>
      <c r="K672" s="84" t="b">
        <v>0</v>
      </c>
      <c r="L672" s="84" t="b">
        <v>0</v>
      </c>
    </row>
    <row r="673" spans="1:12" ht="15">
      <c r="A673" s="84" t="s">
        <v>5508</v>
      </c>
      <c r="B673" s="84" t="s">
        <v>5509</v>
      </c>
      <c r="C673" s="84">
        <v>2</v>
      </c>
      <c r="D673" s="122">
        <v>0.0007322742450752894</v>
      </c>
      <c r="E673" s="122">
        <v>3.463220879774792</v>
      </c>
      <c r="F673" s="84" t="s">
        <v>5571</v>
      </c>
      <c r="G673" s="84" t="b">
        <v>0</v>
      </c>
      <c r="H673" s="84" t="b">
        <v>0</v>
      </c>
      <c r="I673" s="84" t="b">
        <v>0</v>
      </c>
      <c r="J673" s="84" t="b">
        <v>0</v>
      </c>
      <c r="K673" s="84" t="b">
        <v>0</v>
      </c>
      <c r="L673" s="84" t="b">
        <v>0</v>
      </c>
    </row>
    <row r="674" spans="1:12" ht="15">
      <c r="A674" s="84" t="s">
        <v>5509</v>
      </c>
      <c r="B674" s="84" t="s">
        <v>5510</v>
      </c>
      <c r="C674" s="84">
        <v>2</v>
      </c>
      <c r="D674" s="122">
        <v>0.0007322742450752894</v>
      </c>
      <c r="E674" s="122">
        <v>3.463220879774792</v>
      </c>
      <c r="F674" s="84" t="s">
        <v>5571</v>
      </c>
      <c r="G674" s="84" t="b">
        <v>0</v>
      </c>
      <c r="H674" s="84" t="b">
        <v>0</v>
      </c>
      <c r="I674" s="84" t="b">
        <v>0</v>
      </c>
      <c r="J674" s="84" t="b">
        <v>0</v>
      </c>
      <c r="K674" s="84" t="b">
        <v>0</v>
      </c>
      <c r="L674" s="84" t="b">
        <v>0</v>
      </c>
    </row>
    <row r="675" spans="1:12" ht="15">
      <c r="A675" s="84" t="s">
        <v>5510</v>
      </c>
      <c r="B675" s="84" t="s">
        <v>5511</v>
      </c>
      <c r="C675" s="84">
        <v>2</v>
      </c>
      <c r="D675" s="122">
        <v>0.0007322742450752894</v>
      </c>
      <c r="E675" s="122">
        <v>3.463220879774792</v>
      </c>
      <c r="F675" s="84" t="s">
        <v>5571</v>
      </c>
      <c r="G675" s="84" t="b">
        <v>0</v>
      </c>
      <c r="H675" s="84" t="b">
        <v>0</v>
      </c>
      <c r="I675" s="84" t="b">
        <v>0</v>
      </c>
      <c r="J675" s="84" t="b">
        <v>0</v>
      </c>
      <c r="K675" s="84" t="b">
        <v>0</v>
      </c>
      <c r="L675" s="84" t="b">
        <v>0</v>
      </c>
    </row>
    <row r="676" spans="1:12" ht="15">
      <c r="A676" s="84" t="s">
        <v>5511</v>
      </c>
      <c r="B676" s="84" t="s">
        <v>833</v>
      </c>
      <c r="C676" s="84">
        <v>2</v>
      </c>
      <c r="D676" s="122">
        <v>0.0007322742450752894</v>
      </c>
      <c r="E676" s="122">
        <v>1.4719948040822972</v>
      </c>
      <c r="F676" s="84" t="s">
        <v>5571</v>
      </c>
      <c r="G676" s="84" t="b">
        <v>0</v>
      </c>
      <c r="H676" s="84" t="b">
        <v>0</v>
      </c>
      <c r="I676" s="84" t="b">
        <v>0</v>
      </c>
      <c r="J676" s="84" t="b">
        <v>0</v>
      </c>
      <c r="K676" s="84" t="b">
        <v>0</v>
      </c>
      <c r="L676" s="84" t="b">
        <v>0</v>
      </c>
    </row>
    <row r="677" spans="1:12" ht="15">
      <c r="A677" s="84" t="s">
        <v>457</v>
      </c>
      <c r="B677" s="84" t="s">
        <v>834</v>
      </c>
      <c r="C677" s="84">
        <v>2</v>
      </c>
      <c r="D677" s="122">
        <v>0.0007322742450752894</v>
      </c>
      <c r="E677" s="122">
        <v>1.9099448336376927</v>
      </c>
      <c r="F677" s="84" t="s">
        <v>5571</v>
      </c>
      <c r="G677" s="84" t="b">
        <v>0</v>
      </c>
      <c r="H677" s="84" t="b">
        <v>0</v>
      </c>
      <c r="I677" s="84" t="b">
        <v>0</v>
      </c>
      <c r="J677" s="84" t="b">
        <v>0</v>
      </c>
      <c r="K677" s="84" t="b">
        <v>0</v>
      </c>
      <c r="L677" s="84" t="b">
        <v>0</v>
      </c>
    </row>
    <row r="678" spans="1:12" ht="15">
      <c r="A678" s="84" t="s">
        <v>5517</v>
      </c>
      <c r="B678" s="84" t="s">
        <v>4277</v>
      </c>
      <c r="C678" s="84">
        <v>2</v>
      </c>
      <c r="D678" s="122">
        <v>0.0007322742450752894</v>
      </c>
      <c r="E678" s="122">
        <v>1.8247316228201547</v>
      </c>
      <c r="F678" s="84" t="s">
        <v>5571</v>
      </c>
      <c r="G678" s="84" t="b">
        <v>0</v>
      </c>
      <c r="H678" s="84" t="b">
        <v>0</v>
      </c>
      <c r="I678" s="84" t="b">
        <v>0</v>
      </c>
      <c r="J678" s="84" t="b">
        <v>0</v>
      </c>
      <c r="K678" s="84" t="b">
        <v>0</v>
      </c>
      <c r="L678" s="84" t="b">
        <v>0</v>
      </c>
    </row>
    <row r="679" spans="1:12" ht="15">
      <c r="A679" s="84" t="s">
        <v>4277</v>
      </c>
      <c r="B679" s="84" t="s">
        <v>4975</v>
      </c>
      <c r="C679" s="84">
        <v>2</v>
      </c>
      <c r="D679" s="122">
        <v>0.0007322742450752894</v>
      </c>
      <c r="E679" s="122">
        <v>1.328088228398017</v>
      </c>
      <c r="F679" s="84" t="s">
        <v>5571</v>
      </c>
      <c r="G679" s="84" t="b">
        <v>0</v>
      </c>
      <c r="H679" s="84" t="b">
        <v>0</v>
      </c>
      <c r="I679" s="84" t="b">
        <v>0</v>
      </c>
      <c r="J679" s="84" t="b">
        <v>1</v>
      </c>
      <c r="K679" s="84" t="b">
        <v>0</v>
      </c>
      <c r="L679" s="84" t="b">
        <v>0</v>
      </c>
    </row>
    <row r="680" spans="1:12" ht="15">
      <c r="A680" s="84" t="s">
        <v>4975</v>
      </c>
      <c r="B680" s="84" t="s">
        <v>833</v>
      </c>
      <c r="C680" s="84">
        <v>2</v>
      </c>
      <c r="D680" s="122">
        <v>0.0007322742450752894</v>
      </c>
      <c r="E680" s="122">
        <v>0.8187822903069535</v>
      </c>
      <c r="F680" s="84" t="s">
        <v>5571</v>
      </c>
      <c r="G680" s="84" t="b">
        <v>1</v>
      </c>
      <c r="H680" s="84" t="b">
        <v>0</v>
      </c>
      <c r="I680" s="84" t="b">
        <v>0</v>
      </c>
      <c r="J680" s="84" t="b">
        <v>0</v>
      </c>
      <c r="K680" s="84" t="b">
        <v>0</v>
      </c>
      <c r="L680" s="84" t="b">
        <v>0</v>
      </c>
    </row>
    <row r="681" spans="1:12" ht="15">
      <c r="A681" s="84" t="s">
        <v>4202</v>
      </c>
      <c r="B681" s="84" t="s">
        <v>5518</v>
      </c>
      <c r="C681" s="84">
        <v>2</v>
      </c>
      <c r="D681" s="122">
        <v>0.0007322742450752894</v>
      </c>
      <c r="E681" s="122">
        <v>2.6503075231319366</v>
      </c>
      <c r="F681" s="84" t="s">
        <v>5571</v>
      </c>
      <c r="G681" s="84" t="b">
        <v>0</v>
      </c>
      <c r="H681" s="84" t="b">
        <v>0</v>
      </c>
      <c r="I681" s="84" t="b">
        <v>0</v>
      </c>
      <c r="J681" s="84" t="b">
        <v>0</v>
      </c>
      <c r="K681" s="84" t="b">
        <v>0</v>
      </c>
      <c r="L681" s="84" t="b">
        <v>0</v>
      </c>
    </row>
    <row r="682" spans="1:12" ht="15">
      <c r="A682" s="84" t="s">
        <v>5518</v>
      </c>
      <c r="B682" s="84" t="s">
        <v>5126</v>
      </c>
      <c r="C682" s="84">
        <v>2</v>
      </c>
      <c r="D682" s="122">
        <v>0.0007322742450752894</v>
      </c>
      <c r="E682" s="122">
        <v>3.1621908841108106</v>
      </c>
      <c r="F682" s="84" t="s">
        <v>5571</v>
      </c>
      <c r="G682" s="84" t="b">
        <v>0</v>
      </c>
      <c r="H682" s="84" t="b">
        <v>0</v>
      </c>
      <c r="I682" s="84" t="b">
        <v>0</v>
      </c>
      <c r="J682" s="84" t="b">
        <v>0</v>
      </c>
      <c r="K682" s="84" t="b">
        <v>0</v>
      </c>
      <c r="L682" s="84" t="b">
        <v>0</v>
      </c>
    </row>
    <row r="683" spans="1:12" ht="15">
      <c r="A683" s="84" t="s">
        <v>5126</v>
      </c>
      <c r="B683" s="84" t="s">
        <v>5265</v>
      </c>
      <c r="C683" s="84">
        <v>2</v>
      </c>
      <c r="D683" s="122">
        <v>0.0007322742450752894</v>
      </c>
      <c r="E683" s="122">
        <v>2.9860996250551297</v>
      </c>
      <c r="F683" s="84" t="s">
        <v>5571</v>
      </c>
      <c r="G683" s="84" t="b">
        <v>0</v>
      </c>
      <c r="H683" s="84" t="b">
        <v>0</v>
      </c>
      <c r="I683" s="84" t="b">
        <v>0</v>
      </c>
      <c r="J683" s="84" t="b">
        <v>0</v>
      </c>
      <c r="K683" s="84" t="b">
        <v>0</v>
      </c>
      <c r="L683" s="84" t="b">
        <v>0</v>
      </c>
    </row>
    <row r="684" spans="1:12" ht="15">
      <c r="A684" s="84" t="s">
        <v>5265</v>
      </c>
      <c r="B684" s="84" t="s">
        <v>5269</v>
      </c>
      <c r="C684" s="84">
        <v>2</v>
      </c>
      <c r="D684" s="122">
        <v>0.0007322742450752894</v>
      </c>
      <c r="E684" s="122">
        <v>3.1110383616634296</v>
      </c>
      <c r="F684" s="84" t="s">
        <v>5571</v>
      </c>
      <c r="G684" s="84" t="b">
        <v>0</v>
      </c>
      <c r="H684" s="84" t="b">
        <v>0</v>
      </c>
      <c r="I684" s="84" t="b">
        <v>0</v>
      </c>
      <c r="J684" s="84" t="b">
        <v>0</v>
      </c>
      <c r="K684" s="84" t="b">
        <v>0</v>
      </c>
      <c r="L684" s="84" t="b">
        <v>0</v>
      </c>
    </row>
    <row r="685" spans="1:12" ht="15">
      <c r="A685" s="84" t="s">
        <v>5269</v>
      </c>
      <c r="B685" s="84" t="s">
        <v>4200</v>
      </c>
      <c r="C685" s="84">
        <v>2</v>
      </c>
      <c r="D685" s="122">
        <v>0.0007322742450752894</v>
      </c>
      <c r="E685" s="122">
        <v>2.1257616184841357</v>
      </c>
      <c r="F685" s="84" t="s">
        <v>5571</v>
      </c>
      <c r="G685" s="84" t="b">
        <v>0</v>
      </c>
      <c r="H685" s="84" t="b">
        <v>0</v>
      </c>
      <c r="I685" s="84" t="b">
        <v>0</v>
      </c>
      <c r="J685" s="84" t="b">
        <v>0</v>
      </c>
      <c r="K685" s="84" t="b">
        <v>0</v>
      </c>
      <c r="L685" s="84" t="b">
        <v>0</v>
      </c>
    </row>
    <row r="686" spans="1:12" ht="15">
      <c r="A686" s="84" t="s">
        <v>5519</v>
      </c>
      <c r="B686" s="84" t="s">
        <v>5520</v>
      </c>
      <c r="C686" s="84">
        <v>2</v>
      </c>
      <c r="D686" s="122">
        <v>0.0007322742450752894</v>
      </c>
      <c r="E686" s="122">
        <v>3.463220879774792</v>
      </c>
      <c r="F686" s="84" t="s">
        <v>5571</v>
      </c>
      <c r="G686" s="84" t="b">
        <v>0</v>
      </c>
      <c r="H686" s="84" t="b">
        <v>0</v>
      </c>
      <c r="I686" s="84" t="b">
        <v>0</v>
      </c>
      <c r="J686" s="84" t="b">
        <v>0</v>
      </c>
      <c r="K686" s="84" t="b">
        <v>0</v>
      </c>
      <c r="L686" s="84" t="b">
        <v>0</v>
      </c>
    </row>
    <row r="687" spans="1:12" ht="15">
      <c r="A687" s="84" t="s">
        <v>5520</v>
      </c>
      <c r="B687" s="84" t="s">
        <v>5521</v>
      </c>
      <c r="C687" s="84">
        <v>2</v>
      </c>
      <c r="D687" s="122">
        <v>0.0007322742450752894</v>
      </c>
      <c r="E687" s="122">
        <v>3.463220879774792</v>
      </c>
      <c r="F687" s="84" t="s">
        <v>5571</v>
      </c>
      <c r="G687" s="84" t="b">
        <v>0</v>
      </c>
      <c r="H687" s="84" t="b">
        <v>0</v>
      </c>
      <c r="I687" s="84" t="b">
        <v>0</v>
      </c>
      <c r="J687" s="84" t="b">
        <v>0</v>
      </c>
      <c r="K687" s="84" t="b">
        <v>0</v>
      </c>
      <c r="L687" s="84" t="b">
        <v>0</v>
      </c>
    </row>
    <row r="688" spans="1:12" ht="15">
      <c r="A688" s="84" t="s">
        <v>5521</v>
      </c>
      <c r="B688" s="84" t="s">
        <v>5522</v>
      </c>
      <c r="C688" s="84">
        <v>2</v>
      </c>
      <c r="D688" s="122">
        <v>0.0007322742450752894</v>
      </c>
      <c r="E688" s="122">
        <v>3.463220879774792</v>
      </c>
      <c r="F688" s="84" t="s">
        <v>5571</v>
      </c>
      <c r="G688" s="84" t="b">
        <v>0</v>
      </c>
      <c r="H688" s="84" t="b">
        <v>0</v>
      </c>
      <c r="I688" s="84" t="b">
        <v>0</v>
      </c>
      <c r="J688" s="84" t="b">
        <v>0</v>
      </c>
      <c r="K688" s="84" t="b">
        <v>0</v>
      </c>
      <c r="L688" s="84" t="b">
        <v>0</v>
      </c>
    </row>
    <row r="689" spans="1:12" ht="15">
      <c r="A689" s="84" t="s">
        <v>5522</v>
      </c>
      <c r="B689" s="84" t="s">
        <v>5523</v>
      </c>
      <c r="C689" s="84">
        <v>2</v>
      </c>
      <c r="D689" s="122">
        <v>0.0007322742450752894</v>
      </c>
      <c r="E689" s="122">
        <v>3.463220879774792</v>
      </c>
      <c r="F689" s="84" t="s">
        <v>5571</v>
      </c>
      <c r="G689" s="84" t="b">
        <v>0</v>
      </c>
      <c r="H689" s="84" t="b">
        <v>0</v>
      </c>
      <c r="I689" s="84" t="b">
        <v>0</v>
      </c>
      <c r="J689" s="84" t="b">
        <v>0</v>
      </c>
      <c r="K689" s="84" t="b">
        <v>0</v>
      </c>
      <c r="L689" s="84" t="b">
        <v>0</v>
      </c>
    </row>
    <row r="690" spans="1:12" ht="15">
      <c r="A690" s="84" t="s">
        <v>5523</v>
      </c>
      <c r="B690" s="84" t="s">
        <v>5524</v>
      </c>
      <c r="C690" s="84">
        <v>2</v>
      </c>
      <c r="D690" s="122">
        <v>0.0007322742450752894</v>
      </c>
      <c r="E690" s="122">
        <v>3.463220879774792</v>
      </c>
      <c r="F690" s="84" t="s">
        <v>5571</v>
      </c>
      <c r="G690" s="84" t="b">
        <v>0</v>
      </c>
      <c r="H690" s="84" t="b">
        <v>0</v>
      </c>
      <c r="I690" s="84" t="b">
        <v>0</v>
      </c>
      <c r="J690" s="84" t="b">
        <v>0</v>
      </c>
      <c r="K690" s="84" t="b">
        <v>0</v>
      </c>
      <c r="L690" s="84" t="b">
        <v>0</v>
      </c>
    </row>
    <row r="691" spans="1:12" ht="15">
      <c r="A691" s="84" t="s">
        <v>5524</v>
      </c>
      <c r="B691" s="84" t="s">
        <v>5525</v>
      </c>
      <c r="C691" s="84">
        <v>2</v>
      </c>
      <c r="D691" s="122">
        <v>0.0007322742450752894</v>
      </c>
      <c r="E691" s="122">
        <v>3.463220879774792</v>
      </c>
      <c r="F691" s="84" t="s">
        <v>5571</v>
      </c>
      <c r="G691" s="84" t="b">
        <v>0</v>
      </c>
      <c r="H691" s="84" t="b">
        <v>0</v>
      </c>
      <c r="I691" s="84" t="b">
        <v>0</v>
      </c>
      <c r="J691" s="84" t="b">
        <v>0</v>
      </c>
      <c r="K691" s="84" t="b">
        <v>0</v>
      </c>
      <c r="L691" s="84" t="b">
        <v>0</v>
      </c>
    </row>
    <row r="692" spans="1:12" ht="15">
      <c r="A692" s="84" t="s">
        <v>5525</v>
      </c>
      <c r="B692" s="84" t="s">
        <v>493</v>
      </c>
      <c r="C692" s="84">
        <v>2</v>
      </c>
      <c r="D692" s="122">
        <v>0.0007322742450752894</v>
      </c>
      <c r="E692" s="122">
        <v>3.0652808711027544</v>
      </c>
      <c r="F692" s="84" t="s">
        <v>5571</v>
      </c>
      <c r="G692" s="84" t="b">
        <v>0</v>
      </c>
      <c r="H692" s="84" t="b">
        <v>0</v>
      </c>
      <c r="I692" s="84" t="b">
        <v>0</v>
      </c>
      <c r="J692" s="84" t="b">
        <v>0</v>
      </c>
      <c r="K692" s="84" t="b">
        <v>0</v>
      </c>
      <c r="L692" s="84" t="b">
        <v>0</v>
      </c>
    </row>
    <row r="693" spans="1:12" ht="15">
      <c r="A693" s="84" t="s">
        <v>493</v>
      </c>
      <c r="B693" s="84" t="s">
        <v>5526</v>
      </c>
      <c r="C693" s="84">
        <v>2</v>
      </c>
      <c r="D693" s="122">
        <v>0.0007322742450752894</v>
      </c>
      <c r="E693" s="122">
        <v>3.287129620719111</v>
      </c>
      <c r="F693" s="84" t="s">
        <v>5571</v>
      </c>
      <c r="G693" s="84" t="b">
        <v>0</v>
      </c>
      <c r="H693" s="84" t="b">
        <v>0</v>
      </c>
      <c r="I693" s="84" t="b">
        <v>0</v>
      </c>
      <c r="J693" s="84" t="b">
        <v>0</v>
      </c>
      <c r="K693" s="84" t="b">
        <v>0</v>
      </c>
      <c r="L693" s="84" t="b">
        <v>0</v>
      </c>
    </row>
    <row r="694" spans="1:12" ht="15">
      <c r="A694" s="84" t="s">
        <v>5526</v>
      </c>
      <c r="B694" s="84" t="s">
        <v>4973</v>
      </c>
      <c r="C694" s="84">
        <v>2</v>
      </c>
      <c r="D694" s="122">
        <v>0.0007322742450752894</v>
      </c>
      <c r="E694" s="122">
        <v>2.8100083659994484</v>
      </c>
      <c r="F694" s="84" t="s">
        <v>5571</v>
      </c>
      <c r="G694" s="84" t="b">
        <v>0</v>
      </c>
      <c r="H694" s="84" t="b">
        <v>0</v>
      </c>
      <c r="I694" s="84" t="b">
        <v>0</v>
      </c>
      <c r="J694" s="84" t="b">
        <v>0</v>
      </c>
      <c r="K694" s="84" t="b">
        <v>0</v>
      </c>
      <c r="L694" s="84" t="b">
        <v>0</v>
      </c>
    </row>
    <row r="695" spans="1:12" ht="15">
      <c r="A695" s="84" t="s">
        <v>4973</v>
      </c>
      <c r="B695" s="84" t="s">
        <v>5527</v>
      </c>
      <c r="C695" s="84">
        <v>2</v>
      </c>
      <c r="D695" s="122">
        <v>0.0007322742450752894</v>
      </c>
      <c r="E695" s="122">
        <v>2.86116088844683</v>
      </c>
      <c r="F695" s="84" t="s">
        <v>5571</v>
      </c>
      <c r="G695" s="84" t="b">
        <v>0</v>
      </c>
      <c r="H695" s="84" t="b">
        <v>0</v>
      </c>
      <c r="I695" s="84" t="b">
        <v>0</v>
      </c>
      <c r="J695" s="84" t="b">
        <v>0</v>
      </c>
      <c r="K695" s="84" t="b">
        <v>0</v>
      </c>
      <c r="L695" s="84" t="b">
        <v>0</v>
      </c>
    </row>
    <row r="696" spans="1:12" ht="15">
      <c r="A696" s="84" t="s">
        <v>5270</v>
      </c>
      <c r="B696" s="84" t="s">
        <v>5528</v>
      </c>
      <c r="C696" s="84">
        <v>2</v>
      </c>
      <c r="D696" s="122">
        <v>0.0008297580519612937</v>
      </c>
      <c r="E696" s="122">
        <v>3.287129620719111</v>
      </c>
      <c r="F696" s="84" t="s">
        <v>5571</v>
      </c>
      <c r="G696" s="84" t="b">
        <v>0</v>
      </c>
      <c r="H696" s="84" t="b">
        <v>0</v>
      </c>
      <c r="I696" s="84" t="b">
        <v>0</v>
      </c>
      <c r="J696" s="84" t="b">
        <v>0</v>
      </c>
      <c r="K696" s="84" t="b">
        <v>0</v>
      </c>
      <c r="L696" s="84" t="b">
        <v>0</v>
      </c>
    </row>
    <row r="697" spans="1:12" ht="15">
      <c r="A697" s="84" t="s">
        <v>4962</v>
      </c>
      <c r="B697" s="84" t="s">
        <v>4964</v>
      </c>
      <c r="C697" s="84">
        <v>2</v>
      </c>
      <c r="D697" s="122">
        <v>0.0007322742450752894</v>
      </c>
      <c r="E697" s="122">
        <v>2.0652808711027544</v>
      </c>
      <c r="F697" s="84" t="s">
        <v>5571</v>
      </c>
      <c r="G697" s="84" t="b">
        <v>0</v>
      </c>
      <c r="H697" s="84" t="b">
        <v>0</v>
      </c>
      <c r="I697" s="84" t="b">
        <v>0</v>
      </c>
      <c r="J697" s="84" t="b">
        <v>0</v>
      </c>
      <c r="K697" s="84" t="b">
        <v>0</v>
      </c>
      <c r="L697" s="84" t="b">
        <v>0</v>
      </c>
    </row>
    <row r="698" spans="1:12" ht="15">
      <c r="A698" s="84" t="s">
        <v>5532</v>
      </c>
      <c r="B698" s="84" t="s">
        <v>5533</v>
      </c>
      <c r="C698" s="84">
        <v>2</v>
      </c>
      <c r="D698" s="122">
        <v>0.0007322742450752894</v>
      </c>
      <c r="E698" s="122">
        <v>3.463220879774792</v>
      </c>
      <c r="F698" s="84" t="s">
        <v>5571</v>
      </c>
      <c r="G698" s="84" t="b">
        <v>0</v>
      </c>
      <c r="H698" s="84" t="b">
        <v>0</v>
      </c>
      <c r="I698" s="84" t="b">
        <v>0</v>
      </c>
      <c r="J698" s="84" t="b">
        <v>1</v>
      </c>
      <c r="K698" s="84" t="b">
        <v>0</v>
      </c>
      <c r="L698" s="84" t="b">
        <v>0</v>
      </c>
    </row>
    <row r="699" spans="1:12" ht="15">
      <c r="A699" s="84" t="s">
        <v>5533</v>
      </c>
      <c r="B699" s="84" t="s">
        <v>5140</v>
      </c>
      <c r="C699" s="84">
        <v>2</v>
      </c>
      <c r="D699" s="122">
        <v>0.0007322742450752894</v>
      </c>
      <c r="E699" s="122">
        <v>3.1621908841108106</v>
      </c>
      <c r="F699" s="84" t="s">
        <v>5571</v>
      </c>
      <c r="G699" s="84" t="b">
        <v>1</v>
      </c>
      <c r="H699" s="84" t="b">
        <v>0</v>
      </c>
      <c r="I699" s="84" t="b">
        <v>0</v>
      </c>
      <c r="J699" s="84" t="b">
        <v>0</v>
      </c>
      <c r="K699" s="84" t="b">
        <v>0</v>
      </c>
      <c r="L699" s="84" t="b">
        <v>0</v>
      </c>
    </row>
    <row r="700" spans="1:12" ht="15">
      <c r="A700" s="84" t="s">
        <v>5140</v>
      </c>
      <c r="B700" s="84" t="s">
        <v>5534</v>
      </c>
      <c r="C700" s="84">
        <v>2</v>
      </c>
      <c r="D700" s="122">
        <v>0.0007322742450752894</v>
      </c>
      <c r="E700" s="122">
        <v>3.1621908841108106</v>
      </c>
      <c r="F700" s="84" t="s">
        <v>5571</v>
      </c>
      <c r="G700" s="84" t="b">
        <v>0</v>
      </c>
      <c r="H700" s="84" t="b">
        <v>0</v>
      </c>
      <c r="I700" s="84" t="b">
        <v>0</v>
      </c>
      <c r="J700" s="84" t="b">
        <v>0</v>
      </c>
      <c r="K700" s="84" t="b">
        <v>0</v>
      </c>
      <c r="L700" s="84" t="b">
        <v>0</v>
      </c>
    </row>
    <row r="701" spans="1:12" ht="15">
      <c r="A701" s="84" t="s">
        <v>4315</v>
      </c>
      <c r="B701" s="84" t="s">
        <v>4316</v>
      </c>
      <c r="C701" s="84">
        <v>2</v>
      </c>
      <c r="D701" s="122">
        <v>0.0007322742450752894</v>
      </c>
      <c r="E701" s="122">
        <v>1.106239478781661</v>
      </c>
      <c r="F701" s="84" t="s">
        <v>5571</v>
      </c>
      <c r="G701" s="84" t="b">
        <v>0</v>
      </c>
      <c r="H701" s="84" t="b">
        <v>0</v>
      </c>
      <c r="I701" s="84" t="b">
        <v>0</v>
      </c>
      <c r="J701" s="84" t="b">
        <v>0</v>
      </c>
      <c r="K701" s="84" t="b">
        <v>0</v>
      </c>
      <c r="L701" s="84" t="b">
        <v>0</v>
      </c>
    </row>
    <row r="702" spans="1:12" ht="15">
      <c r="A702" s="84" t="s">
        <v>4318</v>
      </c>
      <c r="B702" s="84" t="s">
        <v>5535</v>
      </c>
      <c r="C702" s="84">
        <v>2</v>
      </c>
      <c r="D702" s="122">
        <v>0.0008297580519612937</v>
      </c>
      <c r="E702" s="122">
        <v>2.6503075231319366</v>
      </c>
      <c r="F702" s="84" t="s">
        <v>5571</v>
      </c>
      <c r="G702" s="84" t="b">
        <v>0</v>
      </c>
      <c r="H702" s="84" t="b">
        <v>0</v>
      </c>
      <c r="I702" s="84" t="b">
        <v>0</v>
      </c>
      <c r="J702" s="84" t="b">
        <v>0</v>
      </c>
      <c r="K702" s="84" t="b">
        <v>0</v>
      </c>
      <c r="L702" s="84" t="b">
        <v>0</v>
      </c>
    </row>
    <row r="703" spans="1:12" ht="15">
      <c r="A703" s="84" t="s">
        <v>5535</v>
      </c>
      <c r="B703" s="84" t="s">
        <v>5536</v>
      </c>
      <c r="C703" s="84">
        <v>2</v>
      </c>
      <c r="D703" s="122">
        <v>0.0008297580519612937</v>
      </c>
      <c r="E703" s="122">
        <v>3.463220879774792</v>
      </c>
      <c r="F703" s="84" t="s">
        <v>5571</v>
      </c>
      <c r="G703" s="84" t="b">
        <v>0</v>
      </c>
      <c r="H703" s="84" t="b">
        <v>0</v>
      </c>
      <c r="I703" s="84" t="b">
        <v>0</v>
      </c>
      <c r="J703" s="84" t="b">
        <v>0</v>
      </c>
      <c r="K703" s="84" t="b">
        <v>0</v>
      </c>
      <c r="L703" s="84" t="b">
        <v>0</v>
      </c>
    </row>
    <row r="704" spans="1:12" ht="15">
      <c r="A704" s="84" t="s">
        <v>5536</v>
      </c>
      <c r="B704" s="84" t="s">
        <v>5537</v>
      </c>
      <c r="C704" s="84">
        <v>2</v>
      </c>
      <c r="D704" s="122">
        <v>0.0008297580519612937</v>
      </c>
      <c r="E704" s="122">
        <v>3.463220879774792</v>
      </c>
      <c r="F704" s="84" t="s">
        <v>5571</v>
      </c>
      <c r="G704" s="84" t="b">
        <v>0</v>
      </c>
      <c r="H704" s="84" t="b">
        <v>0</v>
      </c>
      <c r="I704" s="84" t="b">
        <v>0</v>
      </c>
      <c r="J704" s="84" t="b">
        <v>0</v>
      </c>
      <c r="K704" s="84" t="b">
        <v>0</v>
      </c>
      <c r="L704" s="84" t="b">
        <v>0</v>
      </c>
    </row>
    <row r="705" spans="1:12" ht="15">
      <c r="A705" s="84" t="s">
        <v>4318</v>
      </c>
      <c r="B705" s="84" t="s">
        <v>5538</v>
      </c>
      <c r="C705" s="84">
        <v>2</v>
      </c>
      <c r="D705" s="122">
        <v>0.0007322742450752894</v>
      </c>
      <c r="E705" s="122">
        <v>2.6503075231319366</v>
      </c>
      <c r="F705" s="84" t="s">
        <v>5571</v>
      </c>
      <c r="G705" s="84" t="b">
        <v>0</v>
      </c>
      <c r="H705" s="84" t="b">
        <v>0</v>
      </c>
      <c r="I705" s="84" t="b">
        <v>0</v>
      </c>
      <c r="J705" s="84" t="b">
        <v>0</v>
      </c>
      <c r="K705" s="84" t="b">
        <v>0</v>
      </c>
      <c r="L705" s="84" t="b">
        <v>0</v>
      </c>
    </row>
    <row r="706" spans="1:12" ht="15">
      <c r="A706" s="84" t="s">
        <v>5538</v>
      </c>
      <c r="B706" s="84" t="s">
        <v>4954</v>
      </c>
      <c r="C706" s="84">
        <v>2</v>
      </c>
      <c r="D706" s="122">
        <v>0.0007322742450752894</v>
      </c>
      <c r="E706" s="122">
        <v>2.722858190280548</v>
      </c>
      <c r="F706" s="84" t="s">
        <v>5571</v>
      </c>
      <c r="G706" s="84" t="b">
        <v>0</v>
      </c>
      <c r="H706" s="84" t="b">
        <v>0</v>
      </c>
      <c r="I706" s="84" t="b">
        <v>0</v>
      </c>
      <c r="J706" s="84" t="b">
        <v>0</v>
      </c>
      <c r="K706" s="84" t="b">
        <v>0</v>
      </c>
      <c r="L706" s="84" t="b">
        <v>0</v>
      </c>
    </row>
    <row r="707" spans="1:12" ht="15">
      <c r="A707" s="84" t="s">
        <v>4954</v>
      </c>
      <c r="B707" s="84" t="s">
        <v>5273</v>
      </c>
      <c r="C707" s="84">
        <v>2</v>
      </c>
      <c r="D707" s="122">
        <v>0.0007322742450752894</v>
      </c>
      <c r="E707" s="122">
        <v>2.546766931224867</v>
      </c>
      <c r="F707" s="84" t="s">
        <v>5571</v>
      </c>
      <c r="G707" s="84" t="b">
        <v>0</v>
      </c>
      <c r="H707" s="84" t="b">
        <v>0</v>
      </c>
      <c r="I707" s="84" t="b">
        <v>0</v>
      </c>
      <c r="J707" s="84" t="b">
        <v>0</v>
      </c>
      <c r="K707" s="84" t="b">
        <v>0</v>
      </c>
      <c r="L707" s="84" t="b">
        <v>0</v>
      </c>
    </row>
    <row r="708" spans="1:12" ht="15">
      <c r="A708" s="84" t="s">
        <v>5273</v>
      </c>
      <c r="B708" s="84" t="s">
        <v>5539</v>
      </c>
      <c r="C708" s="84">
        <v>2</v>
      </c>
      <c r="D708" s="122">
        <v>0.0007322742450752894</v>
      </c>
      <c r="E708" s="122">
        <v>3.287129620719111</v>
      </c>
      <c r="F708" s="84" t="s">
        <v>5571</v>
      </c>
      <c r="G708" s="84" t="b">
        <v>0</v>
      </c>
      <c r="H708" s="84" t="b">
        <v>0</v>
      </c>
      <c r="I708" s="84" t="b">
        <v>0</v>
      </c>
      <c r="J708" s="84" t="b">
        <v>0</v>
      </c>
      <c r="K708" s="84" t="b">
        <v>0</v>
      </c>
      <c r="L708" s="84" t="b">
        <v>0</v>
      </c>
    </row>
    <row r="709" spans="1:12" ht="15">
      <c r="A709" s="84" t="s">
        <v>5541</v>
      </c>
      <c r="B709" s="84" t="s">
        <v>5542</v>
      </c>
      <c r="C709" s="84">
        <v>2</v>
      </c>
      <c r="D709" s="122">
        <v>0.0008297580519612937</v>
      </c>
      <c r="E709" s="122">
        <v>3.463220879774792</v>
      </c>
      <c r="F709" s="84" t="s">
        <v>5571</v>
      </c>
      <c r="G709" s="84" t="b">
        <v>0</v>
      </c>
      <c r="H709" s="84" t="b">
        <v>0</v>
      </c>
      <c r="I709" s="84" t="b">
        <v>0</v>
      </c>
      <c r="J709" s="84" t="b">
        <v>0</v>
      </c>
      <c r="K709" s="84" t="b">
        <v>0</v>
      </c>
      <c r="L709" s="84" t="b">
        <v>0</v>
      </c>
    </row>
    <row r="710" spans="1:12" ht="15">
      <c r="A710" s="84" t="s">
        <v>4982</v>
      </c>
      <c r="B710" s="84" t="s">
        <v>5543</v>
      </c>
      <c r="C710" s="84">
        <v>2</v>
      </c>
      <c r="D710" s="122">
        <v>0.0008297580519612937</v>
      </c>
      <c r="E710" s="122">
        <v>2.86116088844683</v>
      </c>
      <c r="F710" s="84" t="s">
        <v>5571</v>
      </c>
      <c r="G710" s="84" t="b">
        <v>0</v>
      </c>
      <c r="H710" s="84" t="b">
        <v>0</v>
      </c>
      <c r="I710" s="84" t="b">
        <v>0</v>
      </c>
      <c r="J710" s="84" t="b">
        <v>0</v>
      </c>
      <c r="K710" s="84" t="b">
        <v>0</v>
      </c>
      <c r="L710" s="84" t="b">
        <v>0</v>
      </c>
    </row>
    <row r="711" spans="1:12" ht="15">
      <c r="A711" s="84" t="s">
        <v>5543</v>
      </c>
      <c r="B711" s="84" t="s">
        <v>5544</v>
      </c>
      <c r="C711" s="84">
        <v>2</v>
      </c>
      <c r="D711" s="122">
        <v>0.0008297580519612937</v>
      </c>
      <c r="E711" s="122">
        <v>3.463220879774792</v>
      </c>
      <c r="F711" s="84" t="s">
        <v>5571</v>
      </c>
      <c r="G711" s="84" t="b">
        <v>0</v>
      </c>
      <c r="H711" s="84" t="b">
        <v>0</v>
      </c>
      <c r="I711" s="84" t="b">
        <v>0</v>
      </c>
      <c r="J711" s="84" t="b">
        <v>0</v>
      </c>
      <c r="K711" s="84" t="b">
        <v>0</v>
      </c>
      <c r="L711" s="84" t="b">
        <v>0</v>
      </c>
    </row>
    <row r="712" spans="1:12" ht="15">
      <c r="A712" s="84" t="s">
        <v>4951</v>
      </c>
      <c r="B712" s="84" t="s">
        <v>5049</v>
      </c>
      <c r="C712" s="84">
        <v>2</v>
      </c>
      <c r="D712" s="122">
        <v>0.0008297580519612937</v>
      </c>
      <c r="E712" s="122">
        <v>2.287129620719111</v>
      </c>
      <c r="F712" s="84" t="s">
        <v>5571</v>
      </c>
      <c r="G712" s="84" t="b">
        <v>0</v>
      </c>
      <c r="H712" s="84" t="b">
        <v>0</v>
      </c>
      <c r="I712" s="84" t="b">
        <v>0</v>
      </c>
      <c r="J712" s="84" t="b">
        <v>0</v>
      </c>
      <c r="K712" s="84" t="b">
        <v>0</v>
      </c>
      <c r="L712" s="84" t="b">
        <v>0</v>
      </c>
    </row>
    <row r="713" spans="1:12" ht="15">
      <c r="A713" s="84" t="s">
        <v>5049</v>
      </c>
      <c r="B713" s="84" t="s">
        <v>5062</v>
      </c>
      <c r="C713" s="84">
        <v>2</v>
      </c>
      <c r="D713" s="122">
        <v>0.0008297580519612937</v>
      </c>
      <c r="E713" s="122">
        <v>2.667340862430717</v>
      </c>
      <c r="F713" s="84" t="s">
        <v>5571</v>
      </c>
      <c r="G713" s="84" t="b">
        <v>0</v>
      </c>
      <c r="H713" s="84" t="b">
        <v>0</v>
      </c>
      <c r="I713" s="84" t="b">
        <v>0</v>
      </c>
      <c r="J713" s="84" t="b">
        <v>0</v>
      </c>
      <c r="K713" s="84" t="b">
        <v>0</v>
      </c>
      <c r="L713" s="84" t="b">
        <v>0</v>
      </c>
    </row>
    <row r="714" spans="1:12" ht="15">
      <c r="A714" s="84" t="s">
        <v>4239</v>
      </c>
      <c r="B714" s="84" t="s">
        <v>4236</v>
      </c>
      <c r="C714" s="84">
        <v>2</v>
      </c>
      <c r="D714" s="122">
        <v>0.0007322742450752894</v>
      </c>
      <c r="E714" s="122">
        <v>2.508978370335467</v>
      </c>
      <c r="F714" s="84" t="s">
        <v>5571</v>
      </c>
      <c r="G714" s="84" t="b">
        <v>0</v>
      </c>
      <c r="H714" s="84" t="b">
        <v>0</v>
      </c>
      <c r="I714" s="84" t="b">
        <v>0</v>
      </c>
      <c r="J714" s="84" t="b">
        <v>0</v>
      </c>
      <c r="K714" s="84" t="b">
        <v>0</v>
      </c>
      <c r="L714" s="84" t="b">
        <v>0</v>
      </c>
    </row>
    <row r="715" spans="1:12" ht="15">
      <c r="A715" s="84" t="s">
        <v>4236</v>
      </c>
      <c r="B715" s="84" t="s">
        <v>4239</v>
      </c>
      <c r="C715" s="84">
        <v>2</v>
      </c>
      <c r="D715" s="122">
        <v>0.0007322742450752894</v>
      </c>
      <c r="E715" s="122">
        <v>2.588159616383092</v>
      </c>
      <c r="F715" s="84" t="s">
        <v>5571</v>
      </c>
      <c r="G715" s="84" t="b">
        <v>0</v>
      </c>
      <c r="H715" s="84" t="b">
        <v>0</v>
      </c>
      <c r="I715" s="84" t="b">
        <v>0</v>
      </c>
      <c r="J715" s="84" t="b">
        <v>0</v>
      </c>
      <c r="K715" s="84" t="b">
        <v>0</v>
      </c>
      <c r="L715" s="84" t="b">
        <v>0</v>
      </c>
    </row>
    <row r="716" spans="1:12" ht="15">
      <c r="A716" s="84" t="s">
        <v>4239</v>
      </c>
      <c r="B716" s="84" t="s">
        <v>5546</v>
      </c>
      <c r="C716" s="84">
        <v>2</v>
      </c>
      <c r="D716" s="122">
        <v>0.0007322742450752894</v>
      </c>
      <c r="E716" s="122">
        <v>2.9860996250551297</v>
      </c>
      <c r="F716" s="84" t="s">
        <v>5571</v>
      </c>
      <c r="G716" s="84" t="b">
        <v>0</v>
      </c>
      <c r="H716" s="84" t="b">
        <v>0</v>
      </c>
      <c r="I716" s="84" t="b">
        <v>0</v>
      </c>
      <c r="J716" s="84" t="b">
        <v>0</v>
      </c>
      <c r="K716" s="84" t="b">
        <v>0</v>
      </c>
      <c r="L716" s="84" t="b">
        <v>0</v>
      </c>
    </row>
    <row r="717" spans="1:12" ht="15">
      <c r="A717" s="84" t="s">
        <v>5546</v>
      </c>
      <c r="B717" s="84" t="s">
        <v>5013</v>
      </c>
      <c r="C717" s="84">
        <v>2</v>
      </c>
      <c r="D717" s="122">
        <v>0.0007322742450752894</v>
      </c>
      <c r="E717" s="122">
        <v>2.9860996250551297</v>
      </c>
      <c r="F717" s="84" t="s">
        <v>5571</v>
      </c>
      <c r="G717" s="84" t="b">
        <v>0</v>
      </c>
      <c r="H717" s="84" t="b">
        <v>0</v>
      </c>
      <c r="I717" s="84" t="b">
        <v>0</v>
      </c>
      <c r="J717" s="84" t="b">
        <v>0</v>
      </c>
      <c r="K717" s="84" t="b">
        <v>0</v>
      </c>
      <c r="L717" s="84" t="b">
        <v>0</v>
      </c>
    </row>
    <row r="718" spans="1:12" ht="15">
      <c r="A718" s="84" t="s">
        <v>5013</v>
      </c>
      <c r="B718" s="84" t="s">
        <v>5547</v>
      </c>
      <c r="C718" s="84">
        <v>2</v>
      </c>
      <c r="D718" s="122">
        <v>0.0007322742450752894</v>
      </c>
      <c r="E718" s="122">
        <v>2.9860996250551297</v>
      </c>
      <c r="F718" s="84" t="s">
        <v>5571</v>
      </c>
      <c r="G718" s="84" t="b">
        <v>0</v>
      </c>
      <c r="H718" s="84" t="b">
        <v>0</v>
      </c>
      <c r="I718" s="84" t="b">
        <v>0</v>
      </c>
      <c r="J718" s="84" t="b">
        <v>0</v>
      </c>
      <c r="K718" s="84" t="b">
        <v>0</v>
      </c>
      <c r="L718" s="84" t="b">
        <v>0</v>
      </c>
    </row>
    <row r="719" spans="1:12" ht="15">
      <c r="A719" s="84" t="s">
        <v>5547</v>
      </c>
      <c r="B719" s="84" t="s">
        <v>5548</v>
      </c>
      <c r="C719" s="84">
        <v>2</v>
      </c>
      <c r="D719" s="122">
        <v>0.0007322742450752894</v>
      </c>
      <c r="E719" s="122">
        <v>3.463220879774792</v>
      </c>
      <c r="F719" s="84" t="s">
        <v>5571</v>
      </c>
      <c r="G719" s="84" t="b">
        <v>0</v>
      </c>
      <c r="H719" s="84" t="b">
        <v>0</v>
      </c>
      <c r="I719" s="84" t="b">
        <v>0</v>
      </c>
      <c r="J719" s="84" t="b">
        <v>0</v>
      </c>
      <c r="K719" s="84" t="b">
        <v>0</v>
      </c>
      <c r="L719" s="84" t="b">
        <v>0</v>
      </c>
    </row>
    <row r="720" spans="1:12" ht="15">
      <c r="A720" s="84" t="s">
        <v>5548</v>
      </c>
      <c r="B720" s="84" t="s">
        <v>5276</v>
      </c>
      <c r="C720" s="84">
        <v>2</v>
      </c>
      <c r="D720" s="122">
        <v>0.0007322742450752894</v>
      </c>
      <c r="E720" s="122">
        <v>3.287129620719111</v>
      </c>
      <c r="F720" s="84" t="s">
        <v>5571</v>
      </c>
      <c r="G720" s="84" t="b">
        <v>0</v>
      </c>
      <c r="H720" s="84" t="b">
        <v>0</v>
      </c>
      <c r="I720" s="84" t="b">
        <v>0</v>
      </c>
      <c r="J720" s="84" t="b">
        <v>0</v>
      </c>
      <c r="K720" s="84" t="b">
        <v>0</v>
      </c>
      <c r="L720" s="84" t="b">
        <v>0</v>
      </c>
    </row>
    <row r="721" spans="1:12" ht="15">
      <c r="A721" s="84" t="s">
        <v>4316</v>
      </c>
      <c r="B721" s="84" t="s">
        <v>5549</v>
      </c>
      <c r="C721" s="84">
        <v>2</v>
      </c>
      <c r="D721" s="122">
        <v>0.0007322742450752894</v>
      </c>
      <c r="E721" s="122">
        <v>2.3492775274679554</v>
      </c>
      <c r="F721" s="84" t="s">
        <v>5571</v>
      </c>
      <c r="G721" s="84" t="b">
        <v>0</v>
      </c>
      <c r="H721" s="84" t="b">
        <v>0</v>
      </c>
      <c r="I721" s="84" t="b">
        <v>0</v>
      </c>
      <c r="J721" s="84" t="b">
        <v>0</v>
      </c>
      <c r="K721" s="84" t="b">
        <v>0</v>
      </c>
      <c r="L721" s="84" t="b">
        <v>0</v>
      </c>
    </row>
    <row r="722" spans="1:12" ht="15">
      <c r="A722" s="84" t="s">
        <v>5549</v>
      </c>
      <c r="B722" s="84" t="s">
        <v>5118</v>
      </c>
      <c r="C722" s="84">
        <v>2</v>
      </c>
      <c r="D722" s="122">
        <v>0.0007322742450752894</v>
      </c>
      <c r="E722" s="122">
        <v>3.1621908841108106</v>
      </c>
      <c r="F722" s="84" t="s">
        <v>5571</v>
      </c>
      <c r="G722" s="84" t="b">
        <v>0</v>
      </c>
      <c r="H722" s="84" t="b">
        <v>0</v>
      </c>
      <c r="I722" s="84" t="b">
        <v>0</v>
      </c>
      <c r="J722" s="84" t="b">
        <v>0</v>
      </c>
      <c r="K722" s="84" t="b">
        <v>0</v>
      </c>
      <c r="L722" s="84" t="b">
        <v>0</v>
      </c>
    </row>
    <row r="723" spans="1:12" ht="15">
      <c r="A723" s="84" t="s">
        <v>5118</v>
      </c>
      <c r="B723" s="84" t="s">
        <v>5550</v>
      </c>
      <c r="C723" s="84">
        <v>2</v>
      </c>
      <c r="D723" s="122">
        <v>0.0007322742450752894</v>
      </c>
      <c r="E723" s="122">
        <v>3.1621908841108106</v>
      </c>
      <c r="F723" s="84" t="s">
        <v>5571</v>
      </c>
      <c r="G723" s="84" t="b">
        <v>0</v>
      </c>
      <c r="H723" s="84" t="b">
        <v>0</v>
      </c>
      <c r="I723" s="84" t="b">
        <v>0</v>
      </c>
      <c r="J723" s="84" t="b">
        <v>0</v>
      </c>
      <c r="K723" s="84" t="b">
        <v>0</v>
      </c>
      <c r="L723" s="84" t="b">
        <v>0</v>
      </c>
    </row>
    <row r="724" spans="1:12" ht="15">
      <c r="A724" s="84" t="s">
        <v>5550</v>
      </c>
      <c r="B724" s="84" t="s">
        <v>5271</v>
      </c>
      <c r="C724" s="84">
        <v>2</v>
      </c>
      <c r="D724" s="122">
        <v>0.0007322742450752894</v>
      </c>
      <c r="E724" s="122">
        <v>3.287129620719111</v>
      </c>
      <c r="F724" s="84" t="s">
        <v>5571</v>
      </c>
      <c r="G724" s="84" t="b">
        <v>0</v>
      </c>
      <c r="H724" s="84" t="b">
        <v>0</v>
      </c>
      <c r="I724" s="84" t="b">
        <v>0</v>
      </c>
      <c r="J724" s="84" t="b">
        <v>0</v>
      </c>
      <c r="K724" s="84" t="b">
        <v>0</v>
      </c>
      <c r="L724" s="84" t="b">
        <v>0</v>
      </c>
    </row>
    <row r="725" spans="1:12" ht="15">
      <c r="A725" s="84" t="s">
        <v>5271</v>
      </c>
      <c r="B725" s="84" t="s">
        <v>5551</v>
      </c>
      <c r="C725" s="84">
        <v>2</v>
      </c>
      <c r="D725" s="122">
        <v>0.0007322742450752894</v>
      </c>
      <c r="E725" s="122">
        <v>3.287129620719111</v>
      </c>
      <c r="F725" s="84" t="s">
        <v>5571</v>
      </c>
      <c r="G725" s="84" t="b">
        <v>0</v>
      </c>
      <c r="H725" s="84" t="b">
        <v>0</v>
      </c>
      <c r="I725" s="84" t="b">
        <v>0</v>
      </c>
      <c r="J725" s="84" t="b">
        <v>0</v>
      </c>
      <c r="K725" s="84" t="b">
        <v>0</v>
      </c>
      <c r="L725" s="84" t="b">
        <v>0</v>
      </c>
    </row>
    <row r="726" spans="1:12" ht="15">
      <c r="A726" s="84" t="s">
        <v>5551</v>
      </c>
      <c r="B726" s="84" t="s">
        <v>5275</v>
      </c>
      <c r="C726" s="84">
        <v>2</v>
      </c>
      <c r="D726" s="122">
        <v>0.0007322742450752894</v>
      </c>
      <c r="E726" s="122">
        <v>3.287129620719111</v>
      </c>
      <c r="F726" s="84" t="s">
        <v>5571</v>
      </c>
      <c r="G726" s="84" t="b">
        <v>0</v>
      </c>
      <c r="H726" s="84" t="b">
        <v>0</v>
      </c>
      <c r="I726" s="84" t="b">
        <v>0</v>
      </c>
      <c r="J726" s="84" t="b">
        <v>0</v>
      </c>
      <c r="K726" s="84" t="b">
        <v>0</v>
      </c>
      <c r="L726" s="84" t="b">
        <v>0</v>
      </c>
    </row>
    <row r="727" spans="1:12" ht="15">
      <c r="A727" s="84" t="s">
        <v>5275</v>
      </c>
      <c r="B727" s="84" t="s">
        <v>5552</v>
      </c>
      <c r="C727" s="84">
        <v>2</v>
      </c>
      <c r="D727" s="122">
        <v>0.0007322742450752894</v>
      </c>
      <c r="E727" s="122">
        <v>3.287129620719111</v>
      </c>
      <c r="F727" s="84" t="s">
        <v>5571</v>
      </c>
      <c r="G727" s="84" t="b">
        <v>0</v>
      </c>
      <c r="H727" s="84" t="b">
        <v>0</v>
      </c>
      <c r="I727" s="84" t="b">
        <v>0</v>
      </c>
      <c r="J727" s="84" t="b">
        <v>0</v>
      </c>
      <c r="K727" s="84" t="b">
        <v>0</v>
      </c>
      <c r="L727" s="84" t="b">
        <v>0</v>
      </c>
    </row>
    <row r="728" spans="1:12" ht="15">
      <c r="A728" s="84" t="s">
        <v>5552</v>
      </c>
      <c r="B728" s="84" t="s">
        <v>4315</v>
      </c>
      <c r="C728" s="84">
        <v>2</v>
      </c>
      <c r="D728" s="122">
        <v>0.0007322742450752894</v>
      </c>
      <c r="E728" s="122">
        <v>2.2201828310884975</v>
      </c>
      <c r="F728" s="84" t="s">
        <v>5571</v>
      </c>
      <c r="G728" s="84" t="b">
        <v>0</v>
      </c>
      <c r="H728" s="84" t="b">
        <v>0</v>
      </c>
      <c r="I728" s="84" t="b">
        <v>0</v>
      </c>
      <c r="J728" s="84" t="b">
        <v>0</v>
      </c>
      <c r="K728" s="84" t="b">
        <v>0</v>
      </c>
      <c r="L728" s="84" t="b">
        <v>0</v>
      </c>
    </row>
    <row r="729" spans="1:12" ht="15">
      <c r="A729" s="84" t="s">
        <v>4315</v>
      </c>
      <c r="B729" s="84" t="s">
        <v>5272</v>
      </c>
      <c r="C729" s="84">
        <v>2</v>
      </c>
      <c r="D729" s="122">
        <v>0.0007322742450752894</v>
      </c>
      <c r="E729" s="122">
        <v>2.0440915720328166</v>
      </c>
      <c r="F729" s="84" t="s">
        <v>5571</v>
      </c>
      <c r="G729" s="84" t="b">
        <v>0</v>
      </c>
      <c r="H729" s="84" t="b">
        <v>0</v>
      </c>
      <c r="I729" s="84" t="b">
        <v>0</v>
      </c>
      <c r="J729" s="84" t="b">
        <v>0</v>
      </c>
      <c r="K729" s="84" t="b">
        <v>0</v>
      </c>
      <c r="L729" s="84" t="b">
        <v>0</v>
      </c>
    </row>
    <row r="730" spans="1:12" ht="15">
      <c r="A730" s="84" t="s">
        <v>5272</v>
      </c>
      <c r="B730" s="84" t="s">
        <v>4318</v>
      </c>
      <c r="C730" s="84">
        <v>2</v>
      </c>
      <c r="D730" s="122">
        <v>0.0007322742450752894</v>
      </c>
      <c r="E730" s="122">
        <v>2.442031580704854</v>
      </c>
      <c r="F730" s="84" t="s">
        <v>5571</v>
      </c>
      <c r="G730" s="84" t="b">
        <v>0</v>
      </c>
      <c r="H730" s="84" t="b">
        <v>0</v>
      </c>
      <c r="I730" s="84" t="b">
        <v>0</v>
      </c>
      <c r="J730" s="84" t="b">
        <v>0</v>
      </c>
      <c r="K730" s="84" t="b">
        <v>0</v>
      </c>
      <c r="L730" s="84" t="b">
        <v>0</v>
      </c>
    </row>
    <row r="731" spans="1:12" ht="15">
      <c r="A731" s="84" t="s">
        <v>4246</v>
      </c>
      <c r="B731" s="84" t="s">
        <v>5127</v>
      </c>
      <c r="C731" s="84">
        <v>2</v>
      </c>
      <c r="D731" s="122">
        <v>0.0007322742450752894</v>
      </c>
      <c r="E731" s="122">
        <v>2.463220879774792</v>
      </c>
      <c r="F731" s="84" t="s">
        <v>5571</v>
      </c>
      <c r="G731" s="84" t="b">
        <v>0</v>
      </c>
      <c r="H731" s="84" t="b">
        <v>0</v>
      </c>
      <c r="I731" s="84" t="b">
        <v>0</v>
      </c>
      <c r="J731" s="84" t="b">
        <v>0</v>
      </c>
      <c r="K731" s="84" t="b">
        <v>0</v>
      </c>
      <c r="L731" s="84" t="b">
        <v>0</v>
      </c>
    </row>
    <row r="732" spans="1:12" ht="15">
      <c r="A732" s="84" t="s">
        <v>5127</v>
      </c>
      <c r="B732" s="84" t="s">
        <v>5555</v>
      </c>
      <c r="C732" s="84">
        <v>2</v>
      </c>
      <c r="D732" s="122">
        <v>0.0007322742450752894</v>
      </c>
      <c r="E732" s="122">
        <v>3.1621908841108106</v>
      </c>
      <c r="F732" s="84" t="s">
        <v>5571</v>
      </c>
      <c r="G732" s="84" t="b">
        <v>0</v>
      </c>
      <c r="H732" s="84" t="b">
        <v>0</v>
      </c>
      <c r="I732" s="84" t="b">
        <v>0</v>
      </c>
      <c r="J732" s="84" t="b">
        <v>0</v>
      </c>
      <c r="K732" s="84" t="b">
        <v>0</v>
      </c>
      <c r="L732" s="84" t="b">
        <v>0</v>
      </c>
    </row>
    <row r="733" spans="1:12" ht="15">
      <c r="A733" s="84" t="s">
        <v>5555</v>
      </c>
      <c r="B733" s="84" t="s">
        <v>5556</v>
      </c>
      <c r="C733" s="84">
        <v>2</v>
      </c>
      <c r="D733" s="122">
        <v>0.0007322742450752894</v>
      </c>
      <c r="E733" s="122">
        <v>3.463220879774792</v>
      </c>
      <c r="F733" s="84" t="s">
        <v>5571</v>
      </c>
      <c r="G733" s="84" t="b">
        <v>0</v>
      </c>
      <c r="H733" s="84" t="b">
        <v>0</v>
      </c>
      <c r="I733" s="84" t="b">
        <v>0</v>
      </c>
      <c r="J733" s="84" t="b">
        <v>0</v>
      </c>
      <c r="K733" s="84" t="b">
        <v>0</v>
      </c>
      <c r="L733" s="84" t="b">
        <v>0</v>
      </c>
    </row>
    <row r="734" spans="1:12" ht="15">
      <c r="A734" s="84" t="s">
        <v>5556</v>
      </c>
      <c r="B734" s="84" t="s">
        <v>5070</v>
      </c>
      <c r="C734" s="84">
        <v>2</v>
      </c>
      <c r="D734" s="122">
        <v>0.0007322742450752894</v>
      </c>
      <c r="E734" s="122">
        <v>3.1621908841108106</v>
      </c>
      <c r="F734" s="84" t="s">
        <v>5571</v>
      </c>
      <c r="G734" s="84" t="b">
        <v>0</v>
      </c>
      <c r="H734" s="84" t="b">
        <v>0</v>
      </c>
      <c r="I734" s="84" t="b">
        <v>0</v>
      </c>
      <c r="J734" s="84" t="b">
        <v>1</v>
      </c>
      <c r="K734" s="84" t="b">
        <v>0</v>
      </c>
      <c r="L734" s="84" t="b">
        <v>0</v>
      </c>
    </row>
    <row r="735" spans="1:12" ht="15">
      <c r="A735" s="84" t="s">
        <v>5070</v>
      </c>
      <c r="B735" s="84" t="s">
        <v>4298</v>
      </c>
      <c r="C735" s="84">
        <v>2</v>
      </c>
      <c r="D735" s="122">
        <v>0.0007322742450752894</v>
      </c>
      <c r="E735" s="122">
        <v>2.86116088844683</v>
      </c>
      <c r="F735" s="84" t="s">
        <v>5571</v>
      </c>
      <c r="G735" s="84" t="b">
        <v>1</v>
      </c>
      <c r="H735" s="84" t="b">
        <v>0</v>
      </c>
      <c r="I735" s="84" t="b">
        <v>0</v>
      </c>
      <c r="J735" s="84" t="b">
        <v>0</v>
      </c>
      <c r="K735" s="84" t="b">
        <v>0</v>
      </c>
      <c r="L735" s="84" t="b">
        <v>0</v>
      </c>
    </row>
    <row r="736" spans="1:12" ht="15">
      <c r="A736" s="84" t="s">
        <v>4298</v>
      </c>
      <c r="B736" s="84" t="s">
        <v>5557</v>
      </c>
      <c r="C736" s="84">
        <v>2</v>
      </c>
      <c r="D736" s="122">
        <v>0.0007322742450752894</v>
      </c>
      <c r="E736" s="122">
        <v>3.1621908841108106</v>
      </c>
      <c r="F736" s="84" t="s">
        <v>5571</v>
      </c>
      <c r="G736" s="84" t="b">
        <v>0</v>
      </c>
      <c r="H736" s="84" t="b">
        <v>0</v>
      </c>
      <c r="I736" s="84" t="b">
        <v>0</v>
      </c>
      <c r="J736" s="84" t="b">
        <v>0</v>
      </c>
      <c r="K736" s="84" t="b">
        <v>0</v>
      </c>
      <c r="L736" s="84" t="b">
        <v>0</v>
      </c>
    </row>
    <row r="737" spans="1:12" ht="15">
      <c r="A737" s="84" t="s">
        <v>5557</v>
      </c>
      <c r="B737" s="84" t="s">
        <v>5103</v>
      </c>
      <c r="C737" s="84">
        <v>2</v>
      </c>
      <c r="D737" s="122">
        <v>0.0007322742450752894</v>
      </c>
      <c r="E737" s="122">
        <v>3.1621908841108106</v>
      </c>
      <c r="F737" s="84" t="s">
        <v>5571</v>
      </c>
      <c r="G737" s="84" t="b">
        <v>0</v>
      </c>
      <c r="H737" s="84" t="b">
        <v>0</v>
      </c>
      <c r="I737" s="84" t="b">
        <v>0</v>
      </c>
      <c r="J737" s="84" t="b">
        <v>1</v>
      </c>
      <c r="K737" s="84" t="b">
        <v>0</v>
      </c>
      <c r="L737" s="84" t="b">
        <v>0</v>
      </c>
    </row>
    <row r="738" spans="1:12" ht="15">
      <c r="A738" s="84" t="s">
        <v>5103</v>
      </c>
      <c r="B738" s="84" t="s">
        <v>837</v>
      </c>
      <c r="C738" s="84">
        <v>2</v>
      </c>
      <c r="D738" s="122">
        <v>0.0007322742450752894</v>
      </c>
      <c r="E738" s="122">
        <v>3.1621908841108106</v>
      </c>
      <c r="F738" s="84" t="s">
        <v>5571</v>
      </c>
      <c r="G738" s="84" t="b">
        <v>1</v>
      </c>
      <c r="H738" s="84" t="b">
        <v>0</v>
      </c>
      <c r="I738" s="84" t="b">
        <v>0</v>
      </c>
      <c r="J738" s="84" t="b">
        <v>0</v>
      </c>
      <c r="K738" s="84" t="b">
        <v>0</v>
      </c>
      <c r="L738" s="84" t="b">
        <v>0</v>
      </c>
    </row>
    <row r="739" spans="1:12" ht="15">
      <c r="A739" s="84" t="s">
        <v>4287</v>
      </c>
      <c r="B739" s="84" t="s">
        <v>5558</v>
      </c>
      <c r="C739" s="84">
        <v>2</v>
      </c>
      <c r="D739" s="122">
        <v>0.0007322742450752894</v>
      </c>
      <c r="E739" s="122">
        <v>1.8834372831579818</v>
      </c>
      <c r="F739" s="84" t="s">
        <v>5571</v>
      </c>
      <c r="G739" s="84" t="b">
        <v>0</v>
      </c>
      <c r="H739" s="84" t="b">
        <v>0</v>
      </c>
      <c r="I739" s="84" t="b">
        <v>0</v>
      </c>
      <c r="J739" s="84" t="b">
        <v>0</v>
      </c>
      <c r="K739" s="84" t="b">
        <v>1</v>
      </c>
      <c r="L739" s="84" t="b">
        <v>0</v>
      </c>
    </row>
    <row r="740" spans="1:12" ht="15">
      <c r="A740" s="84" t="s">
        <v>5558</v>
      </c>
      <c r="B740" s="84" t="s">
        <v>5277</v>
      </c>
      <c r="C740" s="84">
        <v>2</v>
      </c>
      <c r="D740" s="122">
        <v>0.0007322742450752894</v>
      </c>
      <c r="E740" s="122">
        <v>3.287129620719111</v>
      </c>
      <c r="F740" s="84" t="s">
        <v>5571</v>
      </c>
      <c r="G740" s="84" t="b">
        <v>0</v>
      </c>
      <c r="H740" s="84" t="b">
        <v>1</v>
      </c>
      <c r="I740" s="84" t="b">
        <v>0</v>
      </c>
      <c r="J740" s="84" t="b">
        <v>0</v>
      </c>
      <c r="K740" s="84" t="b">
        <v>0</v>
      </c>
      <c r="L740" s="84" t="b">
        <v>0</v>
      </c>
    </row>
    <row r="741" spans="1:12" ht="15">
      <c r="A741" s="84" t="s">
        <v>5277</v>
      </c>
      <c r="B741" s="84" t="s">
        <v>5559</v>
      </c>
      <c r="C741" s="84">
        <v>2</v>
      </c>
      <c r="D741" s="122">
        <v>0.0007322742450752894</v>
      </c>
      <c r="E741" s="122">
        <v>3.287129620719111</v>
      </c>
      <c r="F741" s="84" t="s">
        <v>5571</v>
      </c>
      <c r="G741" s="84" t="b">
        <v>0</v>
      </c>
      <c r="H741" s="84" t="b">
        <v>0</v>
      </c>
      <c r="I741" s="84" t="b">
        <v>0</v>
      </c>
      <c r="J741" s="84" t="b">
        <v>0</v>
      </c>
      <c r="K741" s="84" t="b">
        <v>0</v>
      </c>
      <c r="L741" s="84" t="b">
        <v>0</v>
      </c>
    </row>
    <row r="742" spans="1:12" ht="15">
      <c r="A742" s="84" t="s">
        <v>5559</v>
      </c>
      <c r="B742" s="84" t="s">
        <v>5560</v>
      </c>
      <c r="C742" s="84">
        <v>2</v>
      </c>
      <c r="D742" s="122">
        <v>0.0007322742450752894</v>
      </c>
      <c r="E742" s="122">
        <v>3.463220879774792</v>
      </c>
      <c r="F742" s="84" t="s">
        <v>5571</v>
      </c>
      <c r="G742" s="84" t="b">
        <v>0</v>
      </c>
      <c r="H742" s="84" t="b">
        <v>0</v>
      </c>
      <c r="I742" s="84" t="b">
        <v>0</v>
      </c>
      <c r="J742" s="84" t="b">
        <v>0</v>
      </c>
      <c r="K742" s="84" t="b">
        <v>0</v>
      </c>
      <c r="L742" s="84" t="b">
        <v>0</v>
      </c>
    </row>
    <row r="743" spans="1:12" ht="15">
      <c r="A743" s="84" t="s">
        <v>5560</v>
      </c>
      <c r="B743" s="84" t="s">
        <v>5561</v>
      </c>
      <c r="C743" s="84">
        <v>2</v>
      </c>
      <c r="D743" s="122">
        <v>0.0007322742450752894</v>
      </c>
      <c r="E743" s="122">
        <v>3.463220879774792</v>
      </c>
      <c r="F743" s="84" t="s">
        <v>5571</v>
      </c>
      <c r="G743" s="84" t="b">
        <v>0</v>
      </c>
      <c r="H743" s="84" t="b">
        <v>0</v>
      </c>
      <c r="I743" s="84" t="b">
        <v>0</v>
      </c>
      <c r="J743" s="84" t="b">
        <v>0</v>
      </c>
      <c r="K743" s="84" t="b">
        <v>0</v>
      </c>
      <c r="L743" s="84" t="b">
        <v>0</v>
      </c>
    </row>
    <row r="744" spans="1:12" ht="15">
      <c r="A744" s="84" t="s">
        <v>5561</v>
      </c>
      <c r="B744" s="84" t="s">
        <v>5278</v>
      </c>
      <c r="C744" s="84">
        <v>2</v>
      </c>
      <c r="D744" s="122">
        <v>0.0007322742450752894</v>
      </c>
      <c r="E744" s="122">
        <v>3.287129620719111</v>
      </c>
      <c r="F744" s="84" t="s">
        <v>5571</v>
      </c>
      <c r="G744" s="84" t="b">
        <v>0</v>
      </c>
      <c r="H744" s="84" t="b">
        <v>0</v>
      </c>
      <c r="I744" s="84" t="b">
        <v>0</v>
      </c>
      <c r="J744" s="84" t="b">
        <v>0</v>
      </c>
      <c r="K744" s="84" t="b">
        <v>0</v>
      </c>
      <c r="L744" s="84" t="b">
        <v>0</v>
      </c>
    </row>
    <row r="745" spans="1:12" ht="15">
      <c r="A745" s="84" t="s">
        <v>5278</v>
      </c>
      <c r="B745" s="84" t="s">
        <v>5562</v>
      </c>
      <c r="C745" s="84">
        <v>2</v>
      </c>
      <c r="D745" s="122">
        <v>0.0007322742450752894</v>
      </c>
      <c r="E745" s="122">
        <v>3.287129620719111</v>
      </c>
      <c r="F745" s="84" t="s">
        <v>5571</v>
      </c>
      <c r="G745" s="84" t="b">
        <v>0</v>
      </c>
      <c r="H745" s="84" t="b">
        <v>0</v>
      </c>
      <c r="I745" s="84" t="b">
        <v>0</v>
      </c>
      <c r="J745" s="84" t="b">
        <v>0</v>
      </c>
      <c r="K745" s="84" t="b">
        <v>0</v>
      </c>
      <c r="L745" s="84" t="b">
        <v>0</v>
      </c>
    </row>
    <row r="746" spans="1:12" ht="15">
      <c r="A746" s="84" t="s">
        <v>5562</v>
      </c>
      <c r="B746" s="84" t="s">
        <v>5563</v>
      </c>
      <c r="C746" s="84">
        <v>2</v>
      </c>
      <c r="D746" s="122">
        <v>0.0007322742450752894</v>
      </c>
      <c r="E746" s="122">
        <v>3.463220879774792</v>
      </c>
      <c r="F746" s="84" t="s">
        <v>5571</v>
      </c>
      <c r="G746" s="84" t="b">
        <v>0</v>
      </c>
      <c r="H746" s="84" t="b">
        <v>0</v>
      </c>
      <c r="I746" s="84" t="b">
        <v>0</v>
      </c>
      <c r="J746" s="84" t="b">
        <v>0</v>
      </c>
      <c r="K746" s="84" t="b">
        <v>0</v>
      </c>
      <c r="L746" s="84" t="b">
        <v>0</v>
      </c>
    </row>
    <row r="747" spans="1:12" ht="15">
      <c r="A747" s="84" t="s">
        <v>5563</v>
      </c>
      <c r="B747" s="84" t="s">
        <v>833</v>
      </c>
      <c r="C747" s="84">
        <v>2</v>
      </c>
      <c r="D747" s="122">
        <v>0.0007322742450752894</v>
      </c>
      <c r="E747" s="122">
        <v>1.4719948040822972</v>
      </c>
      <c r="F747" s="84" t="s">
        <v>5571</v>
      </c>
      <c r="G747" s="84" t="b">
        <v>0</v>
      </c>
      <c r="H747" s="84" t="b">
        <v>0</v>
      </c>
      <c r="I747" s="84" t="b">
        <v>0</v>
      </c>
      <c r="J747" s="84" t="b">
        <v>0</v>
      </c>
      <c r="K747" s="84" t="b">
        <v>0</v>
      </c>
      <c r="L747" s="84" t="b">
        <v>0</v>
      </c>
    </row>
    <row r="748" spans="1:12" ht="15">
      <c r="A748" s="84" t="s">
        <v>833</v>
      </c>
      <c r="B748" s="84" t="s">
        <v>5564</v>
      </c>
      <c r="C748" s="84">
        <v>2</v>
      </c>
      <c r="D748" s="122">
        <v>0.0007322742450752894</v>
      </c>
      <c r="E748" s="122">
        <v>1.5739191772684817</v>
      </c>
      <c r="F748" s="84" t="s">
        <v>5571</v>
      </c>
      <c r="G748" s="84" t="b">
        <v>0</v>
      </c>
      <c r="H748" s="84" t="b">
        <v>0</v>
      </c>
      <c r="I748" s="84" t="b">
        <v>0</v>
      </c>
      <c r="J748" s="84" t="b">
        <v>0</v>
      </c>
      <c r="K748" s="84" t="b">
        <v>0</v>
      </c>
      <c r="L748" s="84" t="b">
        <v>0</v>
      </c>
    </row>
    <row r="749" spans="1:12" ht="15">
      <c r="A749" s="84" t="s">
        <v>5564</v>
      </c>
      <c r="B749" s="84" t="s">
        <v>5248</v>
      </c>
      <c r="C749" s="84">
        <v>2</v>
      </c>
      <c r="D749" s="122">
        <v>0.0007322742450752894</v>
      </c>
      <c r="E749" s="122">
        <v>3.287129620719111</v>
      </c>
      <c r="F749" s="84" t="s">
        <v>5571</v>
      </c>
      <c r="G749" s="84" t="b">
        <v>0</v>
      </c>
      <c r="H749" s="84" t="b">
        <v>0</v>
      </c>
      <c r="I749" s="84" t="b">
        <v>0</v>
      </c>
      <c r="J749" s="84" t="b">
        <v>0</v>
      </c>
      <c r="K749" s="84" t="b">
        <v>0</v>
      </c>
      <c r="L749" s="84" t="b">
        <v>0</v>
      </c>
    </row>
    <row r="750" spans="1:12" ht="15">
      <c r="A750" s="84" t="s">
        <v>457</v>
      </c>
      <c r="B750" s="84" t="s">
        <v>490</v>
      </c>
      <c r="C750" s="84">
        <v>2</v>
      </c>
      <c r="D750" s="122">
        <v>0.0007322742450752894</v>
      </c>
      <c r="E750" s="122">
        <v>2.722858190280548</v>
      </c>
      <c r="F750" s="84" t="s">
        <v>5571</v>
      </c>
      <c r="G750" s="84" t="b">
        <v>0</v>
      </c>
      <c r="H750" s="84" t="b">
        <v>0</v>
      </c>
      <c r="I750" s="84" t="b">
        <v>0</v>
      </c>
      <c r="J750" s="84" t="b">
        <v>0</v>
      </c>
      <c r="K750" s="84" t="b">
        <v>0</v>
      </c>
      <c r="L750" s="84" t="b">
        <v>0</v>
      </c>
    </row>
    <row r="751" spans="1:12" ht="15">
      <c r="A751" s="84" t="s">
        <v>834</v>
      </c>
      <c r="B751" s="84" t="s">
        <v>5565</v>
      </c>
      <c r="C751" s="84">
        <v>2</v>
      </c>
      <c r="D751" s="122">
        <v>0.0007322742450752894</v>
      </c>
      <c r="E751" s="122">
        <v>2.6181228397605354</v>
      </c>
      <c r="F751" s="84" t="s">
        <v>5571</v>
      </c>
      <c r="G751" s="84" t="b">
        <v>0</v>
      </c>
      <c r="H751" s="84" t="b">
        <v>0</v>
      </c>
      <c r="I751" s="84" t="b">
        <v>0</v>
      </c>
      <c r="J751" s="84" t="b">
        <v>0</v>
      </c>
      <c r="K751" s="84" t="b">
        <v>0</v>
      </c>
      <c r="L751" s="84" t="b">
        <v>0</v>
      </c>
    </row>
    <row r="752" spans="1:12" ht="15">
      <c r="A752" s="84" t="s">
        <v>5054</v>
      </c>
      <c r="B752" s="84" t="s">
        <v>5566</v>
      </c>
      <c r="C752" s="84">
        <v>2</v>
      </c>
      <c r="D752" s="122">
        <v>0.0007322742450752894</v>
      </c>
      <c r="E752" s="122">
        <v>3.0652808711027544</v>
      </c>
      <c r="F752" s="84" t="s">
        <v>5571</v>
      </c>
      <c r="G752" s="84" t="b">
        <v>0</v>
      </c>
      <c r="H752" s="84" t="b">
        <v>0</v>
      </c>
      <c r="I752" s="84" t="b">
        <v>0</v>
      </c>
      <c r="J752" s="84" t="b">
        <v>1</v>
      </c>
      <c r="K752" s="84" t="b">
        <v>0</v>
      </c>
      <c r="L752" s="84" t="b">
        <v>0</v>
      </c>
    </row>
    <row r="753" spans="1:12" ht="15">
      <c r="A753" s="84" t="s">
        <v>5566</v>
      </c>
      <c r="B753" s="84" t="s">
        <v>5567</v>
      </c>
      <c r="C753" s="84">
        <v>2</v>
      </c>
      <c r="D753" s="122">
        <v>0.0007322742450752894</v>
      </c>
      <c r="E753" s="122">
        <v>3.463220879774792</v>
      </c>
      <c r="F753" s="84" t="s">
        <v>5571</v>
      </c>
      <c r="G753" s="84" t="b">
        <v>1</v>
      </c>
      <c r="H753" s="84" t="b">
        <v>0</v>
      </c>
      <c r="I753" s="84" t="b">
        <v>0</v>
      </c>
      <c r="J753" s="84" t="b">
        <v>0</v>
      </c>
      <c r="K753" s="84" t="b">
        <v>0</v>
      </c>
      <c r="L753" s="84" t="b">
        <v>0</v>
      </c>
    </row>
    <row r="754" spans="1:12" ht="15">
      <c r="A754" s="84" t="s">
        <v>5567</v>
      </c>
      <c r="B754" s="84" t="s">
        <v>4247</v>
      </c>
      <c r="C754" s="84">
        <v>2</v>
      </c>
      <c r="D754" s="122">
        <v>0.0007322742450752894</v>
      </c>
      <c r="E754" s="122">
        <v>2.722858190280548</v>
      </c>
      <c r="F754" s="84" t="s">
        <v>5571</v>
      </c>
      <c r="G754" s="84" t="b">
        <v>0</v>
      </c>
      <c r="H754" s="84" t="b">
        <v>0</v>
      </c>
      <c r="I754" s="84" t="b">
        <v>0</v>
      </c>
      <c r="J754" s="84" t="b">
        <v>0</v>
      </c>
      <c r="K754" s="84" t="b">
        <v>0</v>
      </c>
      <c r="L754" s="84" t="b">
        <v>0</v>
      </c>
    </row>
    <row r="755" spans="1:12" ht="15">
      <c r="A755" s="84" t="s">
        <v>4247</v>
      </c>
      <c r="B755" s="84" t="s">
        <v>833</v>
      </c>
      <c r="C755" s="84">
        <v>2</v>
      </c>
      <c r="D755" s="122">
        <v>0.0007322742450752894</v>
      </c>
      <c r="E755" s="122">
        <v>0.7730247997462785</v>
      </c>
      <c r="F755" s="84" t="s">
        <v>5571</v>
      </c>
      <c r="G755" s="84" t="b">
        <v>0</v>
      </c>
      <c r="H755" s="84" t="b">
        <v>0</v>
      </c>
      <c r="I755" s="84" t="b">
        <v>0</v>
      </c>
      <c r="J755" s="84" t="b">
        <v>0</v>
      </c>
      <c r="K755" s="84" t="b">
        <v>0</v>
      </c>
      <c r="L755" s="84" t="b">
        <v>0</v>
      </c>
    </row>
    <row r="756" spans="1:12" ht="15">
      <c r="A756" s="84" t="s">
        <v>833</v>
      </c>
      <c r="B756" s="84" t="s">
        <v>5266</v>
      </c>
      <c r="C756" s="84">
        <v>2</v>
      </c>
      <c r="D756" s="122">
        <v>0.0007322742450752894</v>
      </c>
      <c r="E756" s="122">
        <v>1.3978279182128004</v>
      </c>
      <c r="F756" s="84" t="s">
        <v>5571</v>
      </c>
      <c r="G756" s="84" t="b">
        <v>0</v>
      </c>
      <c r="H756" s="84" t="b">
        <v>0</v>
      </c>
      <c r="I756" s="84" t="b">
        <v>0</v>
      </c>
      <c r="J756" s="84" t="b">
        <v>0</v>
      </c>
      <c r="K756" s="84" t="b">
        <v>0</v>
      </c>
      <c r="L756" s="84" t="b">
        <v>0</v>
      </c>
    </row>
    <row r="757" spans="1:12" ht="15">
      <c r="A757" s="84" t="s">
        <v>5266</v>
      </c>
      <c r="B757" s="84" t="s">
        <v>5210</v>
      </c>
      <c r="C757" s="84">
        <v>2</v>
      </c>
      <c r="D757" s="122">
        <v>0.0007322742450752894</v>
      </c>
      <c r="E757" s="122">
        <v>3.1110383616634296</v>
      </c>
      <c r="F757" s="84" t="s">
        <v>5571</v>
      </c>
      <c r="G757" s="84" t="b">
        <v>0</v>
      </c>
      <c r="H757" s="84" t="b">
        <v>0</v>
      </c>
      <c r="I757" s="84" t="b">
        <v>0</v>
      </c>
      <c r="J757" s="84" t="b">
        <v>1</v>
      </c>
      <c r="K757" s="84" t="b">
        <v>0</v>
      </c>
      <c r="L757" s="84" t="b">
        <v>0</v>
      </c>
    </row>
    <row r="758" spans="1:12" ht="15">
      <c r="A758" s="84" t="s">
        <v>5210</v>
      </c>
      <c r="B758" s="84" t="s">
        <v>4275</v>
      </c>
      <c r="C758" s="84">
        <v>2</v>
      </c>
      <c r="D758" s="122">
        <v>0.0007322742450752894</v>
      </c>
      <c r="E758" s="122">
        <v>1.442031580704854</v>
      </c>
      <c r="F758" s="84" t="s">
        <v>5571</v>
      </c>
      <c r="G758" s="84" t="b">
        <v>1</v>
      </c>
      <c r="H758" s="84" t="b">
        <v>0</v>
      </c>
      <c r="I758" s="84" t="b">
        <v>0</v>
      </c>
      <c r="J758" s="84" t="b">
        <v>0</v>
      </c>
      <c r="K758" s="84" t="b">
        <v>0</v>
      </c>
      <c r="L758" s="84" t="b">
        <v>0</v>
      </c>
    </row>
    <row r="759" spans="1:12" ht="15">
      <c r="A759" s="84" t="s">
        <v>4274</v>
      </c>
      <c r="B759" s="84" t="s">
        <v>4974</v>
      </c>
      <c r="C759" s="84">
        <v>2</v>
      </c>
      <c r="D759" s="122">
        <v>0.0007322742450752894</v>
      </c>
      <c r="E759" s="122">
        <v>1.275700158938329</v>
      </c>
      <c r="F759" s="84" t="s">
        <v>5571</v>
      </c>
      <c r="G759" s="84" t="b">
        <v>0</v>
      </c>
      <c r="H759" s="84" t="b">
        <v>0</v>
      </c>
      <c r="I759" s="84" t="b">
        <v>0</v>
      </c>
      <c r="J759" s="84" t="b">
        <v>0</v>
      </c>
      <c r="K759" s="84" t="b">
        <v>0</v>
      </c>
      <c r="L759" s="84" t="b">
        <v>0</v>
      </c>
    </row>
    <row r="760" spans="1:12" ht="15">
      <c r="A760" s="84" t="s">
        <v>5264</v>
      </c>
      <c r="B760" s="84" t="s">
        <v>4943</v>
      </c>
      <c r="C760" s="84">
        <v>2</v>
      </c>
      <c r="D760" s="122">
        <v>0.0007322742450752894</v>
      </c>
      <c r="E760" s="122">
        <v>2.384039633727167</v>
      </c>
      <c r="F760" s="84" t="s">
        <v>5571</v>
      </c>
      <c r="G760" s="84" t="b">
        <v>0</v>
      </c>
      <c r="H760" s="84" t="b">
        <v>0</v>
      </c>
      <c r="I760" s="84" t="b">
        <v>0</v>
      </c>
      <c r="J760" s="84" t="b">
        <v>0</v>
      </c>
      <c r="K760" s="84" t="b">
        <v>0</v>
      </c>
      <c r="L760" s="84" t="b">
        <v>0</v>
      </c>
    </row>
    <row r="761" spans="1:12" ht="15">
      <c r="A761" s="84" t="s">
        <v>4943</v>
      </c>
      <c r="B761" s="84" t="s">
        <v>5568</v>
      </c>
      <c r="C761" s="84">
        <v>2</v>
      </c>
      <c r="D761" s="122">
        <v>0.0007322742450752894</v>
      </c>
      <c r="E761" s="122">
        <v>2.5601308927828486</v>
      </c>
      <c r="F761" s="84" t="s">
        <v>5571</v>
      </c>
      <c r="G761" s="84" t="b">
        <v>0</v>
      </c>
      <c r="H761" s="84" t="b">
        <v>0</v>
      </c>
      <c r="I761" s="84" t="b">
        <v>0</v>
      </c>
      <c r="J761" s="84" t="b">
        <v>0</v>
      </c>
      <c r="K761" s="84" t="b">
        <v>0</v>
      </c>
      <c r="L761" s="84" t="b">
        <v>0</v>
      </c>
    </row>
    <row r="762" spans="1:12" ht="15">
      <c r="A762" s="84" t="s">
        <v>4275</v>
      </c>
      <c r="B762" s="84" t="s">
        <v>4274</v>
      </c>
      <c r="C762" s="84">
        <v>132</v>
      </c>
      <c r="D762" s="122">
        <v>0</v>
      </c>
      <c r="E762" s="122">
        <v>0.8794260687941501</v>
      </c>
      <c r="F762" s="84" t="s">
        <v>4087</v>
      </c>
      <c r="G762" s="84" t="b">
        <v>0</v>
      </c>
      <c r="H762" s="84" t="b">
        <v>0</v>
      </c>
      <c r="I762" s="84" t="b">
        <v>0</v>
      </c>
      <c r="J762" s="84" t="b">
        <v>0</v>
      </c>
      <c r="K762" s="84" t="b">
        <v>0</v>
      </c>
      <c r="L762" s="84" t="b">
        <v>0</v>
      </c>
    </row>
    <row r="763" spans="1:12" ht="15">
      <c r="A763" s="84" t="s">
        <v>4276</v>
      </c>
      <c r="B763" s="84" t="s">
        <v>4279</v>
      </c>
      <c r="C763" s="84">
        <v>66</v>
      </c>
      <c r="D763" s="122">
        <v>0</v>
      </c>
      <c r="E763" s="122">
        <v>0.8794260687941501</v>
      </c>
      <c r="F763" s="84" t="s">
        <v>4087</v>
      </c>
      <c r="G763" s="84" t="b">
        <v>0</v>
      </c>
      <c r="H763" s="84" t="b">
        <v>0</v>
      </c>
      <c r="I763" s="84" t="b">
        <v>0</v>
      </c>
      <c r="J763" s="84" t="b">
        <v>0</v>
      </c>
      <c r="K763" s="84" t="b">
        <v>0</v>
      </c>
      <c r="L763" s="84" t="b">
        <v>0</v>
      </c>
    </row>
    <row r="764" spans="1:12" ht="15">
      <c r="A764" s="84" t="s">
        <v>4279</v>
      </c>
      <c r="B764" s="84" t="s">
        <v>4276</v>
      </c>
      <c r="C764" s="84">
        <v>66</v>
      </c>
      <c r="D764" s="122">
        <v>0</v>
      </c>
      <c r="E764" s="122">
        <v>0.8827287043442357</v>
      </c>
      <c r="F764" s="84" t="s">
        <v>4087</v>
      </c>
      <c r="G764" s="84" t="b">
        <v>0</v>
      </c>
      <c r="H764" s="84" t="b">
        <v>0</v>
      </c>
      <c r="I764" s="84" t="b">
        <v>0</v>
      </c>
      <c r="J764" s="84" t="b">
        <v>0</v>
      </c>
      <c r="K764" s="84" t="b">
        <v>0</v>
      </c>
      <c r="L764" s="84" t="b">
        <v>0</v>
      </c>
    </row>
    <row r="765" spans="1:12" ht="15">
      <c r="A765" s="84" t="s">
        <v>4276</v>
      </c>
      <c r="B765" s="84" t="s">
        <v>4280</v>
      </c>
      <c r="C765" s="84">
        <v>66</v>
      </c>
      <c r="D765" s="122">
        <v>0</v>
      </c>
      <c r="E765" s="122">
        <v>0.8794260687941501</v>
      </c>
      <c r="F765" s="84" t="s">
        <v>4087</v>
      </c>
      <c r="G765" s="84" t="b">
        <v>0</v>
      </c>
      <c r="H765" s="84" t="b">
        <v>0</v>
      </c>
      <c r="I765" s="84" t="b">
        <v>0</v>
      </c>
      <c r="J765" s="84" t="b">
        <v>0</v>
      </c>
      <c r="K765" s="84" t="b">
        <v>0</v>
      </c>
      <c r="L765" s="84" t="b">
        <v>0</v>
      </c>
    </row>
    <row r="766" spans="1:12" ht="15">
      <c r="A766" s="84" t="s">
        <v>4280</v>
      </c>
      <c r="B766" s="84" t="s">
        <v>4281</v>
      </c>
      <c r="C766" s="84">
        <v>66</v>
      </c>
      <c r="D766" s="122">
        <v>0</v>
      </c>
      <c r="E766" s="122">
        <v>1.1804560644581312</v>
      </c>
      <c r="F766" s="84" t="s">
        <v>4087</v>
      </c>
      <c r="G766" s="84" t="b">
        <v>0</v>
      </c>
      <c r="H766" s="84" t="b">
        <v>0</v>
      </c>
      <c r="I766" s="84" t="b">
        <v>0</v>
      </c>
      <c r="J766" s="84" t="b">
        <v>0</v>
      </c>
      <c r="K766" s="84" t="b">
        <v>0</v>
      </c>
      <c r="L766" s="84" t="b">
        <v>0</v>
      </c>
    </row>
    <row r="767" spans="1:12" ht="15">
      <c r="A767" s="84" t="s">
        <v>4281</v>
      </c>
      <c r="B767" s="84" t="s">
        <v>4277</v>
      </c>
      <c r="C767" s="84">
        <v>66</v>
      </c>
      <c r="D767" s="122">
        <v>0</v>
      </c>
      <c r="E767" s="122">
        <v>1.1804560644581312</v>
      </c>
      <c r="F767" s="84" t="s">
        <v>4087</v>
      </c>
      <c r="G767" s="84" t="b">
        <v>0</v>
      </c>
      <c r="H767" s="84" t="b">
        <v>0</v>
      </c>
      <c r="I767" s="84" t="b">
        <v>0</v>
      </c>
      <c r="J767" s="84" t="b">
        <v>0</v>
      </c>
      <c r="K767" s="84" t="b">
        <v>0</v>
      </c>
      <c r="L767" s="84" t="b">
        <v>0</v>
      </c>
    </row>
    <row r="768" spans="1:12" ht="15">
      <c r="A768" s="84" t="s">
        <v>4277</v>
      </c>
      <c r="B768" s="84" t="s">
        <v>4282</v>
      </c>
      <c r="C768" s="84">
        <v>66</v>
      </c>
      <c r="D768" s="122">
        <v>0</v>
      </c>
      <c r="E768" s="122">
        <v>1.1804560644581312</v>
      </c>
      <c r="F768" s="84" t="s">
        <v>4087</v>
      </c>
      <c r="G768" s="84" t="b">
        <v>0</v>
      </c>
      <c r="H768" s="84" t="b">
        <v>0</v>
      </c>
      <c r="I768" s="84" t="b">
        <v>0</v>
      </c>
      <c r="J768" s="84" t="b">
        <v>0</v>
      </c>
      <c r="K768" s="84" t="b">
        <v>0</v>
      </c>
      <c r="L768" s="84" t="b">
        <v>0</v>
      </c>
    </row>
    <row r="769" spans="1:12" ht="15">
      <c r="A769" s="84" t="s">
        <v>4282</v>
      </c>
      <c r="B769" s="84" t="s">
        <v>4283</v>
      </c>
      <c r="C769" s="84">
        <v>66</v>
      </c>
      <c r="D769" s="122">
        <v>0</v>
      </c>
      <c r="E769" s="122">
        <v>1.1804560644581312</v>
      </c>
      <c r="F769" s="84" t="s">
        <v>4087</v>
      </c>
      <c r="G769" s="84" t="b">
        <v>0</v>
      </c>
      <c r="H769" s="84" t="b">
        <v>0</v>
      </c>
      <c r="I769" s="84" t="b">
        <v>0</v>
      </c>
      <c r="J769" s="84" t="b">
        <v>0</v>
      </c>
      <c r="K769" s="84" t="b">
        <v>0</v>
      </c>
      <c r="L769" s="84" t="b">
        <v>0</v>
      </c>
    </row>
    <row r="770" spans="1:12" ht="15">
      <c r="A770" s="84" t="s">
        <v>4283</v>
      </c>
      <c r="B770" s="84" t="s">
        <v>4275</v>
      </c>
      <c r="C770" s="84">
        <v>66</v>
      </c>
      <c r="D770" s="122">
        <v>0</v>
      </c>
      <c r="E770" s="122">
        <v>0.8794260687941501</v>
      </c>
      <c r="F770" s="84" t="s">
        <v>4087</v>
      </c>
      <c r="G770" s="84" t="b">
        <v>0</v>
      </c>
      <c r="H770" s="84" t="b">
        <v>0</v>
      </c>
      <c r="I770" s="84" t="b">
        <v>0</v>
      </c>
      <c r="J770" s="84" t="b">
        <v>0</v>
      </c>
      <c r="K770" s="84" t="b">
        <v>0</v>
      </c>
      <c r="L770" s="84" t="b">
        <v>0</v>
      </c>
    </row>
    <row r="771" spans="1:12" ht="15">
      <c r="A771" s="84" t="s">
        <v>4274</v>
      </c>
      <c r="B771" s="84" t="s">
        <v>4284</v>
      </c>
      <c r="C771" s="84">
        <v>66</v>
      </c>
      <c r="D771" s="122">
        <v>0</v>
      </c>
      <c r="E771" s="122">
        <v>1.1739251972991736</v>
      </c>
      <c r="F771" s="84" t="s">
        <v>4087</v>
      </c>
      <c r="G771" s="84" t="b">
        <v>0</v>
      </c>
      <c r="H771" s="84" t="b">
        <v>0</v>
      </c>
      <c r="I771" s="84" t="b">
        <v>0</v>
      </c>
      <c r="J771" s="84" t="b">
        <v>0</v>
      </c>
      <c r="K771" s="84" t="b">
        <v>0</v>
      </c>
      <c r="L771" s="84" t="b">
        <v>0</v>
      </c>
    </row>
    <row r="772" spans="1:12" ht="15">
      <c r="A772" s="84" t="s">
        <v>4284</v>
      </c>
      <c r="B772" s="84" t="s">
        <v>4939</v>
      </c>
      <c r="C772" s="84">
        <v>66</v>
      </c>
      <c r="D772" s="122">
        <v>0</v>
      </c>
      <c r="E772" s="122">
        <v>1.1804560644581312</v>
      </c>
      <c r="F772" s="84" t="s">
        <v>4087</v>
      </c>
      <c r="G772" s="84" t="b">
        <v>0</v>
      </c>
      <c r="H772" s="84" t="b">
        <v>0</v>
      </c>
      <c r="I772" s="84" t="b">
        <v>0</v>
      </c>
      <c r="J772" s="84" t="b">
        <v>0</v>
      </c>
      <c r="K772" s="84" t="b">
        <v>0</v>
      </c>
      <c r="L772" s="84" t="b">
        <v>0</v>
      </c>
    </row>
    <row r="773" spans="1:12" ht="15">
      <c r="A773" s="84" t="s">
        <v>4939</v>
      </c>
      <c r="B773" s="84" t="s">
        <v>4940</v>
      </c>
      <c r="C773" s="84">
        <v>66</v>
      </c>
      <c r="D773" s="122">
        <v>0</v>
      </c>
      <c r="E773" s="122">
        <v>1.1804560644581312</v>
      </c>
      <c r="F773" s="84" t="s">
        <v>4087</v>
      </c>
      <c r="G773" s="84" t="b">
        <v>0</v>
      </c>
      <c r="H773" s="84" t="b">
        <v>0</v>
      </c>
      <c r="I773" s="84" t="b">
        <v>0</v>
      </c>
      <c r="J773" s="84" t="b">
        <v>0</v>
      </c>
      <c r="K773" s="84" t="b">
        <v>0</v>
      </c>
      <c r="L773" s="84" t="b">
        <v>0</v>
      </c>
    </row>
    <row r="774" spans="1:12" ht="15">
      <c r="A774" s="84" t="s">
        <v>4940</v>
      </c>
      <c r="B774" s="84" t="s">
        <v>4275</v>
      </c>
      <c r="C774" s="84">
        <v>66</v>
      </c>
      <c r="D774" s="122">
        <v>0</v>
      </c>
      <c r="E774" s="122">
        <v>0.8794260687941501</v>
      </c>
      <c r="F774" s="84" t="s">
        <v>4087</v>
      </c>
      <c r="G774" s="84" t="b">
        <v>0</v>
      </c>
      <c r="H774" s="84" t="b">
        <v>0</v>
      </c>
      <c r="I774" s="84" t="b">
        <v>0</v>
      </c>
      <c r="J774" s="84" t="b">
        <v>0</v>
      </c>
      <c r="K774" s="84" t="b">
        <v>0</v>
      </c>
      <c r="L774" s="84" t="b">
        <v>0</v>
      </c>
    </row>
    <row r="775" spans="1:12" ht="15">
      <c r="A775" s="84" t="s">
        <v>336</v>
      </c>
      <c r="B775" s="84" t="s">
        <v>4276</v>
      </c>
      <c r="C775" s="84">
        <v>65</v>
      </c>
      <c r="D775" s="122">
        <v>0.0004043035914032363</v>
      </c>
      <c r="E775" s="122">
        <v>0.8827287043442358</v>
      </c>
      <c r="F775" s="84" t="s">
        <v>4087</v>
      </c>
      <c r="G775" s="84" t="b">
        <v>0</v>
      </c>
      <c r="H775" s="84" t="b">
        <v>0</v>
      </c>
      <c r="I775" s="84" t="b">
        <v>0</v>
      </c>
      <c r="J775" s="84" t="b">
        <v>0</v>
      </c>
      <c r="K775" s="84" t="b">
        <v>0</v>
      </c>
      <c r="L775" s="84" t="b">
        <v>0</v>
      </c>
    </row>
    <row r="776" spans="1:12" ht="15">
      <c r="A776" s="84" t="s">
        <v>868</v>
      </c>
      <c r="B776" s="84" t="s">
        <v>4287</v>
      </c>
      <c r="C776" s="84">
        <v>35</v>
      </c>
      <c r="D776" s="122">
        <v>0</v>
      </c>
      <c r="E776" s="122">
        <v>1.090409225810456</v>
      </c>
      <c r="F776" s="84" t="s">
        <v>4088</v>
      </c>
      <c r="G776" s="84" t="b">
        <v>0</v>
      </c>
      <c r="H776" s="84" t="b">
        <v>0</v>
      </c>
      <c r="I776" s="84" t="b">
        <v>0</v>
      </c>
      <c r="J776" s="84" t="b">
        <v>0</v>
      </c>
      <c r="K776" s="84" t="b">
        <v>0</v>
      </c>
      <c r="L776" s="84" t="b">
        <v>0</v>
      </c>
    </row>
    <row r="777" spans="1:12" ht="15">
      <c r="A777" s="84" t="s">
        <v>4287</v>
      </c>
      <c r="B777" s="84" t="s">
        <v>4288</v>
      </c>
      <c r="C777" s="84">
        <v>35</v>
      </c>
      <c r="D777" s="122">
        <v>0</v>
      </c>
      <c r="E777" s="122">
        <v>1.090409225810456</v>
      </c>
      <c r="F777" s="84" t="s">
        <v>4088</v>
      </c>
      <c r="G777" s="84" t="b">
        <v>0</v>
      </c>
      <c r="H777" s="84" t="b">
        <v>0</v>
      </c>
      <c r="I777" s="84" t="b">
        <v>0</v>
      </c>
      <c r="J777" s="84" t="b">
        <v>0</v>
      </c>
      <c r="K777" s="84" t="b">
        <v>0</v>
      </c>
      <c r="L777" s="84" t="b">
        <v>0</v>
      </c>
    </row>
    <row r="778" spans="1:12" ht="15">
      <c r="A778" s="84" t="s">
        <v>4288</v>
      </c>
      <c r="B778" s="84" t="s">
        <v>4289</v>
      </c>
      <c r="C778" s="84">
        <v>35</v>
      </c>
      <c r="D778" s="122">
        <v>0</v>
      </c>
      <c r="E778" s="122">
        <v>1.090409225810456</v>
      </c>
      <c r="F778" s="84" t="s">
        <v>4088</v>
      </c>
      <c r="G778" s="84" t="b">
        <v>0</v>
      </c>
      <c r="H778" s="84" t="b">
        <v>0</v>
      </c>
      <c r="I778" s="84" t="b">
        <v>0</v>
      </c>
      <c r="J778" s="84" t="b">
        <v>0</v>
      </c>
      <c r="K778" s="84" t="b">
        <v>0</v>
      </c>
      <c r="L778" s="84" t="b">
        <v>0</v>
      </c>
    </row>
    <row r="779" spans="1:12" ht="15">
      <c r="A779" s="84" t="s">
        <v>4289</v>
      </c>
      <c r="B779" s="84" t="s">
        <v>4290</v>
      </c>
      <c r="C779" s="84">
        <v>35</v>
      </c>
      <c r="D779" s="122">
        <v>0</v>
      </c>
      <c r="E779" s="122">
        <v>1.090409225810456</v>
      </c>
      <c r="F779" s="84" t="s">
        <v>4088</v>
      </c>
      <c r="G779" s="84" t="b">
        <v>0</v>
      </c>
      <c r="H779" s="84" t="b">
        <v>0</v>
      </c>
      <c r="I779" s="84" t="b">
        <v>0</v>
      </c>
      <c r="J779" s="84" t="b">
        <v>0</v>
      </c>
      <c r="K779" s="84" t="b">
        <v>0</v>
      </c>
      <c r="L779" s="84" t="b">
        <v>0</v>
      </c>
    </row>
    <row r="780" spans="1:12" ht="15">
      <c r="A780" s="84" t="s">
        <v>4290</v>
      </c>
      <c r="B780" s="84" t="s">
        <v>4291</v>
      </c>
      <c r="C780" s="84">
        <v>35</v>
      </c>
      <c r="D780" s="122">
        <v>0</v>
      </c>
      <c r="E780" s="122">
        <v>1.090409225810456</v>
      </c>
      <c r="F780" s="84" t="s">
        <v>4088</v>
      </c>
      <c r="G780" s="84" t="b">
        <v>0</v>
      </c>
      <c r="H780" s="84" t="b">
        <v>0</v>
      </c>
      <c r="I780" s="84" t="b">
        <v>0</v>
      </c>
      <c r="J780" s="84" t="b">
        <v>0</v>
      </c>
      <c r="K780" s="84" t="b">
        <v>0</v>
      </c>
      <c r="L780" s="84" t="b">
        <v>0</v>
      </c>
    </row>
    <row r="781" spans="1:12" ht="15">
      <c r="A781" s="84" t="s">
        <v>4291</v>
      </c>
      <c r="B781" s="84" t="s">
        <v>4292</v>
      </c>
      <c r="C781" s="84">
        <v>35</v>
      </c>
      <c r="D781" s="122">
        <v>0</v>
      </c>
      <c r="E781" s="122">
        <v>1.090409225810456</v>
      </c>
      <c r="F781" s="84" t="s">
        <v>4088</v>
      </c>
      <c r="G781" s="84" t="b">
        <v>0</v>
      </c>
      <c r="H781" s="84" t="b">
        <v>0</v>
      </c>
      <c r="I781" s="84" t="b">
        <v>0</v>
      </c>
      <c r="J781" s="84" t="b">
        <v>0</v>
      </c>
      <c r="K781" s="84" t="b">
        <v>0</v>
      </c>
      <c r="L781" s="84" t="b">
        <v>0</v>
      </c>
    </row>
    <row r="782" spans="1:12" ht="15">
      <c r="A782" s="84" t="s">
        <v>4292</v>
      </c>
      <c r="B782" s="84" t="s">
        <v>4293</v>
      </c>
      <c r="C782" s="84">
        <v>35</v>
      </c>
      <c r="D782" s="122">
        <v>0</v>
      </c>
      <c r="E782" s="122">
        <v>1.090409225810456</v>
      </c>
      <c r="F782" s="84" t="s">
        <v>4088</v>
      </c>
      <c r="G782" s="84" t="b">
        <v>0</v>
      </c>
      <c r="H782" s="84" t="b">
        <v>0</v>
      </c>
      <c r="I782" s="84" t="b">
        <v>0</v>
      </c>
      <c r="J782" s="84" t="b">
        <v>0</v>
      </c>
      <c r="K782" s="84" t="b">
        <v>0</v>
      </c>
      <c r="L782" s="84" t="b">
        <v>0</v>
      </c>
    </row>
    <row r="783" spans="1:12" ht="15">
      <c r="A783" s="84" t="s">
        <v>4293</v>
      </c>
      <c r="B783" s="84" t="s">
        <v>4286</v>
      </c>
      <c r="C783" s="84">
        <v>35</v>
      </c>
      <c r="D783" s="122">
        <v>0</v>
      </c>
      <c r="E783" s="122">
        <v>1.0781747693934445</v>
      </c>
      <c r="F783" s="84" t="s">
        <v>4088</v>
      </c>
      <c r="G783" s="84" t="b">
        <v>0</v>
      </c>
      <c r="H783" s="84" t="b">
        <v>0</v>
      </c>
      <c r="I783" s="84" t="b">
        <v>0</v>
      </c>
      <c r="J783" s="84" t="b">
        <v>0</v>
      </c>
      <c r="K783" s="84" t="b">
        <v>0</v>
      </c>
      <c r="L783" s="84" t="b">
        <v>0</v>
      </c>
    </row>
    <row r="784" spans="1:12" ht="15">
      <c r="A784" s="84" t="s">
        <v>4286</v>
      </c>
      <c r="B784" s="84" t="s">
        <v>4294</v>
      </c>
      <c r="C784" s="84">
        <v>35</v>
      </c>
      <c r="D784" s="122">
        <v>0</v>
      </c>
      <c r="E784" s="122">
        <v>1.0781747693934445</v>
      </c>
      <c r="F784" s="84" t="s">
        <v>4088</v>
      </c>
      <c r="G784" s="84" t="b">
        <v>0</v>
      </c>
      <c r="H784" s="84" t="b">
        <v>0</v>
      </c>
      <c r="I784" s="84" t="b">
        <v>0</v>
      </c>
      <c r="J784" s="84" t="b">
        <v>0</v>
      </c>
      <c r="K784" s="84" t="b">
        <v>0</v>
      </c>
      <c r="L784" s="84" t="b">
        <v>0</v>
      </c>
    </row>
    <row r="785" spans="1:12" ht="15">
      <c r="A785" s="84" t="s">
        <v>4294</v>
      </c>
      <c r="B785" s="84" t="s">
        <v>4941</v>
      </c>
      <c r="C785" s="84">
        <v>35</v>
      </c>
      <c r="D785" s="122">
        <v>0</v>
      </c>
      <c r="E785" s="122">
        <v>1.090409225810456</v>
      </c>
      <c r="F785" s="84" t="s">
        <v>4088</v>
      </c>
      <c r="G785" s="84" t="b">
        <v>0</v>
      </c>
      <c r="H785" s="84" t="b">
        <v>0</v>
      </c>
      <c r="I785" s="84" t="b">
        <v>0</v>
      </c>
      <c r="J785" s="84" t="b">
        <v>0</v>
      </c>
      <c r="K785" s="84" t="b">
        <v>0</v>
      </c>
      <c r="L785" s="84" t="b">
        <v>0</v>
      </c>
    </row>
    <row r="786" spans="1:12" ht="15">
      <c r="A786" s="84" t="s">
        <v>383</v>
      </c>
      <c r="B786" s="84" t="s">
        <v>868</v>
      </c>
      <c r="C786" s="84">
        <v>34</v>
      </c>
      <c r="D786" s="122">
        <v>0.0009185200181817508</v>
      </c>
      <c r="E786" s="122">
        <v>1.1029983531184766</v>
      </c>
      <c r="F786" s="84" t="s">
        <v>4088</v>
      </c>
      <c r="G786" s="84" t="b">
        <v>0</v>
      </c>
      <c r="H786" s="84" t="b">
        <v>0</v>
      </c>
      <c r="I786" s="84" t="b">
        <v>0</v>
      </c>
      <c r="J786" s="84" t="b">
        <v>0</v>
      </c>
      <c r="K786" s="84" t="b">
        <v>0</v>
      </c>
      <c r="L786" s="84" t="b">
        <v>0</v>
      </c>
    </row>
    <row r="787" spans="1:12" ht="15">
      <c r="A787" s="84" t="s">
        <v>4941</v>
      </c>
      <c r="B787" s="84" t="s">
        <v>4942</v>
      </c>
      <c r="C787" s="84">
        <v>34</v>
      </c>
      <c r="D787" s="122">
        <v>0.0009185200181817508</v>
      </c>
      <c r="E787" s="122">
        <v>1.090409225810456</v>
      </c>
      <c r="F787" s="84" t="s">
        <v>4088</v>
      </c>
      <c r="G787" s="84" t="b">
        <v>0</v>
      </c>
      <c r="H787" s="84" t="b">
        <v>0</v>
      </c>
      <c r="I787" s="84" t="b">
        <v>0</v>
      </c>
      <c r="J787" s="84" t="b">
        <v>0</v>
      </c>
      <c r="K787" s="84" t="b">
        <v>0</v>
      </c>
      <c r="L787" s="84" t="b">
        <v>0</v>
      </c>
    </row>
    <row r="788" spans="1:12" ht="15">
      <c r="A788" s="84" t="s">
        <v>4296</v>
      </c>
      <c r="B788" s="84" t="s">
        <v>4297</v>
      </c>
      <c r="C788" s="84">
        <v>5</v>
      </c>
      <c r="D788" s="122">
        <v>0.009126328725855904</v>
      </c>
      <c r="E788" s="122">
        <v>1.9395192526186185</v>
      </c>
      <c r="F788" s="84" t="s">
        <v>4089</v>
      </c>
      <c r="G788" s="84" t="b">
        <v>0</v>
      </c>
      <c r="H788" s="84" t="b">
        <v>0</v>
      </c>
      <c r="I788" s="84" t="b">
        <v>0</v>
      </c>
      <c r="J788" s="84" t="b">
        <v>0</v>
      </c>
      <c r="K788" s="84" t="b">
        <v>0</v>
      </c>
      <c r="L788" s="84" t="b">
        <v>0</v>
      </c>
    </row>
    <row r="789" spans="1:12" ht="15">
      <c r="A789" s="84" t="s">
        <v>4998</v>
      </c>
      <c r="B789" s="84" t="s">
        <v>4299</v>
      </c>
      <c r="C789" s="84">
        <v>3</v>
      </c>
      <c r="D789" s="122">
        <v>0.007426315565949706</v>
      </c>
      <c r="E789" s="122">
        <v>2.036429265626675</v>
      </c>
      <c r="F789" s="84" t="s">
        <v>4089</v>
      </c>
      <c r="G789" s="84" t="b">
        <v>0</v>
      </c>
      <c r="H789" s="84" t="b">
        <v>0</v>
      </c>
      <c r="I789" s="84" t="b">
        <v>0</v>
      </c>
      <c r="J789" s="84" t="b">
        <v>0</v>
      </c>
      <c r="K789" s="84" t="b">
        <v>0</v>
      </c>
      <c r="L789" s="84" t="b">
        <v>0</v>
      </c>
    </row>
    <row r="790" spans="1:12" ht="15">
      <c r="A790" s="84" t="s">
        <v>4213</v>
      </c>
      <c r="B790" s="84" t="s">
        <v>833</v>
      </c>
      <c r="C790" s="84">
        <v>3</v>
      </c>
      <c r="D790" s="122">
        <v>0.006285335485675315</v>
      </c>
      <c r="E790" s="122">
        <v>1.1913312256124182</v>
      </c>
      <c r="F790" s="84" t="s">
        <v>4089</v>
      </c>
      <c r="G790" s="84" t="b">
        <v>0</v>
      </c>
      <c r="H790" s="84" t="b">
        <v>0</v>
      </c>
      <c r="I790" s="84" t="b">
        <v>0</v>
      </c>
      <c r="J790" s="84" t="b">
        <v>0</v>
      </c>
      <c r="K790" s="84" t="b">
        <v>0</v>
      </c>
      <c r="L790" s="84" t="b">
        <v>0</v>
      </c>
    </row>
    <row r="791" spans="1:12" ht="15">
      <c r="A791" s="84" t="s">
        <v>833</v>
      </c>
      <c r="B791" s="84" t="s">
        <v>4212</v>
      </c>
      <c r="C791" s="84">
        <v>3</v>
      </c>
      <c r="D791" s="122">
        <v>0.006285335485675315</v>
      </c>
      <c r="E791" s="122">
        <v>1.2347969193935084</v>
      </c>
      <c r="F791" s="84" t="s">
        <v>4089</v>
      </c>
      <c r="G791" s="84" t="b">
        <v>0</v>
      </c>
      <c r="H791" s="84" t="b">
        <v>0</v>
      </c>
      <c r="I791" s="84" t="b">
        <v>0</v>
      </c>
      <c r="J791" s="84" t="b">
        <v>0</v>
      </c>
      <c r="K791" s="84" t="b">
        <v>0</v>
      </c>
      <c r="L791" s="84" t="b">
        <v>0</v>
      </c>
    </row>
    <row r="792" spans="1:12" ht="15">
      <c r="A792" s="84" t="s">
        <v>5014</v>
      </c>
      <c r="B792" s="84" t="s">
        <v>4246</v>
      </c>
      <c r="C792" s="84">
        <v>2</v>
      </c>
      <c r="D792" s="122">
        <v>0.004950877043966471</v>
      </c>
      <c r="E792" s="122">
        <v>2.337459261290656</v>
      </c>
      <c r="F792" s="84" t="s">
        <v>4089</v>
      </c>
      <c r="G792" s="84" t="b">
        <v>1</v>
      </c>
      <c r="H792" s="84" t="b">
        <v>0</v>
      </c>
      <c r="I792" s="84" t="b">
        <v>0</v>
      </c>
      <c r="J792" s="84" t="b">
        <v>0</v>
      </c>
      <c r="K792" s="84" t="b">
        <v>0</v>
      </c>
      <c r="L792" s="84" t="b">
        <v>0</v>
      </c>
    </row>
    <row r="793" spans="1:12" ht="15">
      <c r="A793" s="84" t="s">
        <v>4246</v>
      </c>
      <c r="B793" s="84" t="s">
        <v>5127</v>
      </c>
      <c r="C793" s="84">
        <v>2</v>
      </c>
      <c r="D793" s="122">
        <v>0.004950877043966471</v>
      </c>
      <c r="E793" s="122">
        <v>2.337459261290656</v>
      </c>
      <c r="F793" s="84" t="s">
        <v>4089</v>
      </c>
      <c r="G793" s="84" t="b">
        <v>0</v>
      </c>
      <c r="H793" s="84" t="b">
        <v>0</v>
      </c>
      <c r="I793" s="84" t="b">
        <v>0</v>
      </c>
      <c r="J793" s="84" t="b">
        <v>0</v>
      </c>
      <c r="K793" s="84" t="b">
        <v>0</v>
      </c>
      <c r="L793" s="84" t="b">
        <v>0</v>
      </c>
    </row>
    <row r="794" spans="1:12" ht="15">
      <c r="A794" s="84" t="s">
        <v>5127</v>
      </c>
      <c r="B794" s="84" t="s">
        <v>5555</v>
      </c>
      <c r="C794" s="84">
        <v>2</v>
      </c>
      <c r="D794" s="122">
        <v>0.004950877043966471</v>
      </c>
      <c r="E794" s="122">
        <v>2.337459261290656</v>
      </c>
      <c r="F794" s="84" t="s">
        <v>4089</v>
      </c>
      <c r="G794" s="84" t="b">
        <v>0</v>
      </c>
      <c r="H794" s="84" t="b">
        <v>0</v>
      </c>
      <c r="I794" s="84" t="b">
        <v>0</v>
      </c>
      <c r="J794" s="84" t="b">
        <v>0</v>
      </c>
      <c r="K794" s="84" t="b">
        <v>0</v>
      </c>
      <c r="L794" s="84" t="b">
        <v>0</v>
      </c>
    </row>
    <row r="795" spans="1:12" ht="15">
      <c r="A795" s="84" t="s">
        <v>5555</v>
      </c>
      <c r="B795" s="84" t="s">
        <v>5556</v>
      </c>
      <c r="C795" s="84">
        <v>2</v>
      </c>
      <c r="D795" s="122">
        <v>0.004950877043966471</v>
      </c>
      <c r="E795" s="122">
        <v>2.337459261290656</v>
      </c>
      <c r="F795" s="84" t="s">
        <v>4089</v>
      </c>
      <c r="G795" s="84" t="b">
        <v>0</v>
      </c>
      <c r="H795" s="84" t="b">
        <v>0</v>
      </c>
      <c r="I795" s="84" t="b">
        <v>0</v>
      </c>
      <c r="J795" s="84" t="b">
        <v>0</v>
      </c>
      <c r="K795" s="84" t="b">
        <v>0</v>
      </c>
      <c r="L795" s="84" t="b">
        <v>0</v>
      </c>
    </row>
    <row r="796" spans="1:12" ht="15">
      <c r="A796" s="84" t="s">
        <v>5556</v>
      </c>
      <c r="B796" s="84" t="s">
        <v>5070</v>
      </c>
      <c r="C796" s="84">
        <v>2</v>
      </c>
      <c r="D796" s="122">
        <v>0.004950877043966471</v>
      </c>
      <c r="E796" s="122">
        <v>2.337459261290656</v>
      </c>
      <c r="F796" s="84" t="s">
        <v>4089</v>
      </c>
      <c r="G796" s="84" t="b">
        <v>0</v>
      </c>
      <c r="H796" s="84" t="b">
        <v>0</v>
      </c>
      <c r="I796" s="84" t="b">
        <v>0</v>
      </c>
      <c r="J796" s="84" t="b">
        <v>1</v>
      </c>
      <c r="K796" s="84" t="b">
        <v>0</v>
      </c>
      <c r="L796" s="84" t="b">
        <v>0</v>
      </c>
    </row>
    <row r="797" spans="1:12" ht="15">
      <c r="A797" s="84" t="s">
        <v>5070</v>
      </c>
      <c r="B797" s="84" t="s">
        <v>4298</v>
      </c>
      <c r="C797" s="84">
        <v>2</v>
      </c>
      <c r="D797" s="122">
        <v>0.004950877043966471</v>
      </c>
      <c r="E797" s="122">
        <v>2.036429265626675</v>
      </c>
      <c r="F797" s="84" t="s">
        <v>4089</v>
      </c>
      <c r="G797" s="84" t="b">
        <v>1</v>
      </c>
      <c r="H797" s="84" t="b">
        <v>0</v>
      </c>
      <c r="I797" s="84" t="b">
        <v>0</v>
      </c>
      <c r="J797" s="84" t="b">
        <v>0</v>
      </c>
      <c r="K797" s="84" t="b">
        <v>0</v>
      </c>
      <c r="L797" s="84" t="b">
        <v>0</v>
      </c>
    </row>
    <row r="798" spans="1:12" ht="15">
      <c r="A798" s="84" t="s">
        <v>4298</v>
      </c>
      <c r="B798" s="84" t="s">
        <v>5557</v>
      </c>
      <c r="C798" s="84">
        <v>2</v>
      </c>
      <c r="D798" s="122">
        <v>0.004950877043966471</v>
      </c>
      <c r="E798" s="122">
        <v>2.036429265626675</v>
      </c>
      <c r="F798" s="84" t="s">
        <v>4089</v>
      </c>
      <c r="G798" s="84" t="b">
        <v>0</v>
      </c>
      <c r="H798" s="84" t="b">
        <v>0</v>
      </c>
      <c r="I798" s="84" t="b">
        <v>0</v>
      </c>
      <c r="J798" s="84" t="b">
        <v>0</v>
      </c>
      <c r="K798" s="84" t="b">
        <v>0</v>
      </c>
      <c r="L798" s="84" t="b">
        <v>0</v>
      </c>
    </row>
    <row r="799" spans="1:12" ht="15">
      <c r="A799" s="84" t="s">
        <v>5557</v>
      </c>
      <c r="B799" s="84" t="s">
        <v>5103</v>
      </c>
      <c r="C799" s="84">
        <v>2</v>
      </c>
      <c r="D799" s="122">
        <v>0.004950877043966471</v>
      </c>
      <c r="E799" s="122">
        <v>2.161368002234975</v>
      </c>
      <c r="F799" s="84" t="s">
        <v>4089</v>
      </c>
      <c r="G799" s="84" t="b">
        <v>0</v>
      </c>
      <c r="H799" s="84" t="b">
        <v>0</v>
      </c>
      <c r="I799" s="84" t="b">
        <v>0</v>
      </c>
      <c r="J799" s="84" t="b">
        <v>1</v>
      </c>
      <c r="K799" s="84" t="b">
        <v>0</v>
      </c>
      <c r="L799" s="84" t="b">
        <v>0</v>
      </c>
    </row>
    <row r="800" spans="1:12" ht="15">
      <c r="A800" s="84" t="s">
        <v>5103</v>
      </c>
      <c r="B800" s="84" t="s">
        <v>837</v>
      </c>
      <c r="C800" s="84">
        <v>2</v>
      </c>
      <c r="D800" s="122">
        <v>0.004950877043966471</v>
      </c>
      <c r="E800" s="122">
        <v>2.161368002234975</v>
      </c>
      <c r="F800" s="84" t="s">
        <v>4089</v>
      </c>
      <c r="G800" s="84" t="b">
        <v>1</v>
      </c>
      <c r="H800" s="84" t="b">
        <v>0</v>
      </c>
      <c r="I800" s="84" t="b">
        <v>0</v>
      </c>
      <c r="J800" s="84" t="b">
        <v>0</v>
      </c>
      <c r="K800" s="84" t="b">
        <v>0</v>
      </c>
      <c r="L800" s="84" t="b">
        <v>0</v>
      </c>
    </row>
    <row r="801" spans="1:12" ht="15">
      <c r="A801" s="84" t="s">
        <v>5374</v>
      </c>
      <c r="B801" s="84" t="s">
        <v>4973</v>
      </c>
      <c r="C801" s="84">
        <v>2</v>
      </c>
      <c r="D801" s="122">
        <v>0.004950877043966471</v>
      </c>
      <c r="E801" s="122">
        <v>2.337459261290656</v>
      </c>
      <c r="F801" s="84" t="s">
        <v>4089</v>
      </c>
      <c r="G801" s="84" t="b">
        <v>0</v>
      </c>
      <c r="H801" s="84" t="b">
        <v>0</v>
      </c>
      <c r="I801" s="84" t="b">
        <v>0</v>
      </c>
      <c r="J801" s="84" t="b">
        <v>0</v>
      </c>
      <c r="K801" s="84" t="b">
        <v>0</v>
      </c>
      <c r="L801" s="84" t="b">
        <v>0</v>
      </c>
    </row>
    <row r="802" spans="1:12" ht="15">
      <c r="A802" s="84" t="s">
        <v>4973</v>
      </c>
      <c r="B802" s="84" t="s">
        <v>5203</v>
      </c>
      <c r="C802" s="84">
        <v>2</v>
      </c>
      <c r="D802" s="122">
        <v>0.004950877043966471</v>
      </c>
      <c r="E802" s="122">
        <v>2.161368002234975</v>
      </c>
      <c r="F802" s="84" t="s">
        <v>4089</v>
      </c>
      <c r="G802" s="84" t="b">
        <v>0</v>
      </c>
      <c r="H802" s="84" t="b">
        <v>0</v>
      </c>
      <c r="I802" s="84" t="b">
        <v>0</v>
      </c>
      <c r="J802" s="84" t="b">
        <v>0</v>
      </c>
      <c r="K802" s="84" t="b">
        <v>0</v>
      </c>
      <c r="L802" s="84" t="b">
        <v>0</v>
      </c>
    </row>
    <row r="803" spans="1:12" ht="15">
      <c r="A803" s="84" t="s">
        <v>5501</v>
      </c>
      <c r="B803" s="84" t="s">
        <v>5502</v>
      </c>
      <c r="C803" s="84">
        <v>2</v>
      </c>
      <c r="D803" s="122">
        <v>0.00625122259759058</v>
      </c>
      <c r="E803" s="122">
        <v>2.337459261290656</v>
      </c>
      <c r="F803" s="84" t="s">
        <v>4089</v>
      </c>
      <c r="G803" s="84" t="b">
        <v>0</v>
      </c>
      <c r="H803" s="84" t="b">
        <v>0</v>
      </c>
      <c r="I803" s="84" t="b">
        <v>0</v>
      </c>
      <c r="J803" s="84" t="b">
        <v>0</v>
      </c>
      <c r="K803" s="84" t="b">
        <v>0</v>
      </c>
      <c r="L803" s="84" t="b">
        <v>0</v>
      </c>
    </row>
    <row r="804" spans="1:12" ht="15">
      <c r="A804" s="84" t="s">
        <v>5099</v>
      </c>
      <c r="B804" s="84" t="s">
        <v>833</v>
      </c>
      <c r="C804" s="84">
        <v>2</v>
      </c>
      <c r="D804" s="122">
        <v>0.004950877043966471</v>
      </c>
      <c r="E804" s="122">
        <v>1.3162699622207181</v>
      </c>
      <c r="F804" s="84" t="s">
        <v>4089</v>
      </c>
      <c r="G804" s="84" t="b">
        <v>0</v>
      </c>
      <c r="H804" s="84" t="b">
        <v>0</v>
      </c>
      <c r="I804" s="84" t="b">
        <v>0</v>
      </c>
      <c r="J804" s="84" t="b">
        <v>0</v>
      </c>
      <c r="K804" s="84" t="b">
        <v>0</v>
      </c>
      <c r="L804" s="84" t="b">
        <v>0</v>
      </c>
    </row>
    <row r="805" spans="1:12" ht="15">
      <c r="A805" s="84" t="s">
        <v>5262</v>
      </c>
      <c r="B805" s="84" t="s">
        <v>5262</v>
      </c>
      <c r="C805" s="84">
        <v>2</v>
      </c>
      <c r="D805" s="122">
        <v>0.00625122259759058</v>
      </c>
      <c r="E805" s="122">
        <v>2.161368002234975</v>
      </c>
      <c r="F805" s="84" t="s">
        <v>4089</v>
      </c>
      <c r="G805" s="84" t="b">
        <v>0</v>
      </c>
      <c r="H805" s="84" t="b">
        <v>0</v>
      </c>
      <c r="I805" s="84" t="b">
        <v>0</v>
      </c>
      <c r="J805" s="84" t="b">
        <v>0</v>
      </c>
      <c r="K805" s="84" t="b">
        <v>0</v>
      </c>
      <c r="L805" s="84" t="b">
        <v>0</v>
      </c>
    </row>
    <row r="806" spans="1:12" ht="15">
      <c r="A806" s="84" t="s">
        <v>833</v>
      </c>
      <c r="B806" s="84" t="s">
        <v>4998</v>
      </c>
      <c r="C806" s="84">
        <v>2</v>
      </c>
      <c r="D806" s="122">
        <v>0.004950877043966471</v>
      </c>
      <c r="E806" s="122">
        <v>1.183644396946127</v>
      </c>
      <c r="F806" s="84" t="s">
        <v>4089</v>
      </c>
      <c r="G806" s="84" t="b">
        <v>0</v>
      </c>
      <c r="H806" s="84" t="b">
        <v>0</v>
      </c>
      <c r="I806" s="84" t="b">
        <v>0</v>
      </c>
      <c r="J806" s="84" t="b">
        <v>0</v>
      </c>
      <c r="K806" s="84" t="b">
        <v>0</v>
      </c>
      <c r="L806" s="84" t="b">
        <v>0</v>
      </c>
    </row>
    <row r="807" spans="1:12" ht="15">
      <c r="A807" s="84" t="s">
        <v>5355</v>
      </c>
      <c r="B807" s="84" t="s">
        <v>4333</v>
      </c>
      <c r="C807" s="84">
        <v>2</v>
      </c>
      <c r="D807" s="122">
        <v>0.004950877043966471</v>
      </c>
      <c r="E807" s="122">
        <v>2.337459261290656</v>
      </c>
      <c r="F807" s="84" t="s">
        <v>4089</v>
      </c>
      <c r="G807" s="84" t="b">
        <v>0</v>
      </c>
      <c r="H807" s="84" t="b">
        <v>0</v>
      </c>
      <c r="I807" s="84" t="b">
        <v>0</v>
      </c>
      <c r="J807" s="84" t="b">
        <v>0</v>
      </c>
      <c r="K807" s="84" t="b">
        <v>0</v>
      </c>
      <c r="L807" s="84" t="b">
        <v>0</v>
      </c>
    </row>
    <row r="808" spans="1:12" ht="15">
      <c r="A808" s="84" t="s">
        <v>4333</v>
      </c>
      <c r="B808" s="84" t="s">
        <v>5009</v>
      </c>
      <c r="C808" s="84">
        <v>2</v>
      </c>
      <c r="D808" s="122">
        <v>0.004950877043966471</v>
      </c>
      <c r="E808" s="122">
        <v>2.337459261290656</v>
      </c>
      <c r="F808" s="84" t="s">
        <v>4089</v>
      </c>
      <c r="G808" s="84" t="b">
        <v>0</v>
      </c>
      <c r="H808" s="84" t="b">
        <v>0</v>
      </c>
      <c r="I808" s="84" t="b">
        <v>0</v>
      </c>
      <c r="J808" s="84" t="b">
        <v>0</v>
      </c>
      <c r="K808" s="84" t="b">
        <v>1</v>
      </c>
      <c r="L808" s="84" t="b">
        <v>0</v>
      </c>
    </row>
    <row r="809" spans="1:12" ht="15">
      <c r="A809" s="84" t="s">
        <v>5009</v>
      </c>
      <c r="B809" s="84" t="s">
        <v>5356</v>
      </c>
      <c r="C809" s="84">
        <v>2</v>
      </c>
      <c r="D809" s="122">
        <v>0.004950877043966471</v>
      </c>
      <c r="E809" s="122">
        <v>2.337459261290656</v>
      </c>
      <c r="F809" s="84" t="s">
        <v>4089</v>
      </c>
      <c r="G809" s="84" t="b">
        <v>0</v>
      </c>
      <c r="H809" s="84" t="b">
        <v>1</v>
      </c>
      <c r="I809" s="84" t="b">
        <v>0</v>
      </c>
      <c r="J809" s="84" t="b">
        <v>0</v>
      </c>
      <c r="K809" s="84" t="b">
        <v>0</v>
      </c>
      <c r="L809" s="84" t="b">
        <v>0</v>
      </c>
    </row>
    <row r="810" spans="1:12" ht="15">
      <c r="A810" s="84" t="s">
        <v>5356</v>
      </c>
      <c r="B810" s="84" t="s">
        <v>5357</v>
      </c>
      <c r="C810" s="84">
        <v>2</v>
      </c>
      <c r="D810" s="122">
        <v>0.004950877043966471</v>
      </c>
      <c r="E810" s="122">
        <v>2.337459261290656</v>
      </c>
      <c r="F810" s="84" t="s">
        <v>4089</v>
      </c>
      <c r="G810" s="84" t="b">
        <v>0</v>
      </c>
      <c r="H810" s="84" t="b">
        <v>0</v>
      </c>
      <c r="I810" s="84" t="b">
        <v>0</v>
      </c>
      <c r="J810" s="84" t="b">
        <v>0</v>
      </c>
      <c r="K810" s="84" t="b">
        <v>0</v>
      </c>
      <c r="L810" s="84" t="b">
        <v>0</v>
      </c>
    </row>
    <row r="811" spans="1:12" ht="15">
      <c r="A811" s="84" t="s">
        <v>5357</v>
      </c>
      <c r="B811" s="84" t="s">
        <v>5358</v>
      </c>
      <c r="C811" s="84">
        <v>2</v>
      </c>
      <c r="D811" s="122">
        <v>0.004950877043966471</v>
      </c>
      <c r="E811" s="122">
        <v>2.337459261290656</v>
      </c>
      <c r="F811" s="84" t="s">
        <v>4089</v>
      </c>
      <c r="G811" s="84" t="b">
        <v>0</v>
      </c>
      <c r="H811" s="84" t="b">
        <v>0</v>
      </c>
      <c r="I811" s="84" t="b">
        <v>0</v>
      </c>
      <c r="J811" s="84" t="b">
        <v>0</v>
      </c>
      <c r="K811" s="84" t="b">
        <v>0</v>
      </c>
      <c r="L811" s="84" t="b">
        <v>0</v>
      </c>
    </row>
    <row r="812" spans="1:12" ht="15">
      <c r="A812" s="84" t="s">
        <v>5358</v>
      </c>
      <c r="B812" s="84" t="s">
        <v>5359</v>
      </c>
      <c r="C812" s="84">
        <v>2</v>
      </c>
      <c r="D812" s="122">
        <v>0.004950877043966471</v>
      </c>
      <c r="E812" s="122">
        <v>2.337459261290656</v>
      </c>
      <c r="F812" s="84" t="s">
        <v>4089</v>
      </c>
      <c r="G812" s="84" t="b">
        <v>0</v>
      </c>
      <c r="H812" s="84" t="b">
        <v>0</v>
      </c>
      <c r="I812" s="84" t="b">
        <v>0</v>
      </c>
      <c r="J812" s="84" t="b">
        <v>0</v>
      </c>
      <c r="K812" s="84" t="b">
        <v>1</v>
      </c>
      <c r="L812" s="84" t="b">
        <v>0</v>
      </c>
    </row>
    <row r="813" spans="1:12" ht="15">
      <c r="A813" s="84" t="s">
        <v>5359</v>
      </c>
      <c r="B813" s="84" t="s">
        <v>4214</v>
      </c>
      <c r="C813" s="84">
        <v>2</v>
      </c>
      <c r="D813" s="122">
        <v>0.004950877043966471</v>
      </c>
      <c r="E813" s="122">
        <v>2.161368002234975</v>
      </c>
      <c r="F813" s="84" t="s">
        <v>4089</v>
      </c>
      <c r="G813" s="84" t="b">
        <v>0</v>
      </c>
      <c r="H813" s="84" t="b">
        <v>1</v>
      </c>
      <c r="I813" s="84" t="b">
        <v>0</v>
      </c>
      <c r="J813" s="84" t="b">
        <v>0</v>
      </c>
      <c r="K813" s="84" t="b">
        <v>0</v>
      </c>
      <c r="L813" s="84" t="b">
        <v>0</v>
      </c>
    </row>
    <row r="814" spans="1:12" ht="15">
      <c r="A814" s="84" t="s">
        <v>4214</v>
      </c>
      <c r="B814" s="84" t="s">
        <v>5143</v>
      </c>
      <c r="C814" s="84">
        <v>2</v>
      </c>
      <c r="D814" s="122">
        <v>0.004950877043966471</v>
      </c>
      <c r="E814" s="122">
        <v>1.9852767431792937</v>
      </c>
      <c r="F814" s="84" t="s">
        <v>4089</v>
      </c>
      <c r="G814" s="84" t="b">
        <v>0</v>
      </c>
      <c r="H814" s="84" t="b">
        <v>0</v>
      </c>
      <c r="I814" s="84" t="b">
        <v>0</v>
      </c>
      <c r="J814" s="84" t="b">
        <v>0</v>
      </c>
      <c r="K814" s="84" t="b">
        <v>0</v>
      </c>
      <c r="L814" s="84" t="b">
        <v>0</v>
      </c>
    </row>
    <row r="815" spans="1:12" ht="15">
      <c r="A815" s="84" t="s">
        <v>5143</v>
      </c>
      <c r="B815" s="84" t="s">
        <v>833</v>
      </c>
      <c r="C815" s="84">
        <v>2</v>
      </c>
      <c r="D815" s="122">
        <v>0.004950877043966471</v>
      </c>
      <c r="E815" s="122">
        <v>1.1401787031650368</v>
      </c>
      <c r="F815" s="84" t="s">
        <v>4089</v>
      </c>
      <c r="G815" s="84" t="b">
        <v>0</v>
      </c>
      <c r="H815" s="84" t="b">
        <v>0</v>
      </c>
      <c r="I815" s="84" t="b">
        <v>0</v>
      </c>
      <c r="J815" s="84" t="b">
        <v>0</v>
      </c>
      <c r="K815" s="84" t="b">
        <v>0</v>
      </c>
      <c r="L815" s="84" t="b">
        <v>0</v>
      </c>
    </row>
    <row r="816" spans="1:12" ht="15">
      <c r="A816" s="84" t="s">
        <v>4209</v>
      </c>
      <c r="B816" s="84" t="s">
        <v>4215</v>
      </c>
      <c r="C816" s="84">
        <v>2</v>
      </c>
      <c r="D816" s="122">
        <v>0.004950877043966471</v>
      </c>
      <c r="E816" s="122">
        <v>1.8603380065709938</v>
      </c>
      <c r="F816" s="84" t="s">
        <v>4089</v>
      </c>
      <c r="G816" s="84" t="b">
        <v>0</v>
      </c>
      <c r="H816" s="84" t="b">
        <v>0</v>
      </c>
      <c r="I816" s="84" t="b">
        <v>0</v>
      </c>
      <c r="J816" s="84" t="b">
        <v>0</v>
      </c>
      <c r="K816" s="84" t="b">
        <v>0</v>
      </c>
      <c r="L816" s="84" t="b">
        <v>0</v>
      </c>
    </row>
    <row r="817" spans="1:12" ht="15">
      <c r="A817" s="84" t="s">
        <v>4212</v>
      </c>
      <c r="B817" s="84" t="s">
        <v>4213</v>
      </c>
      <c r="C817" s="84">
        <v>2</v>
      </c>
      <c r="D817" s="122">
        <v>0.004950877043966471</v>
      </c>
      <c r="E817" s="122">
        <v>1.735399269962694</v>
      </c>
      <c r="F817" s="84" t="s">
        <v>4089</v>
      </c>
      <c r="G817" s="84" t="b">
        <v>0</v>
      </c>
      <c r="H817" s="84" t="b">
        <v>0</v>
      </c>
      <c r="I817" s="84" t="b">
        <v>0</v>
      </c>
      <c r="J817" s="84" t="b">
        <v>0</v>
      </c>
      <c r="K817" s="84" t="b">
        <v>0</v>
      </c>
      <c r="L817" s="84" t="b">
        <v>0</v>
      </c>
    </row>
    <row r="818" spans="1:12" ht="15">
      <c r="A818" s="84" t="s">
        <v>5150</v>
      </c>
      <c r="B818" s="84" t="s">
        <v>4208</v>
      </c>
      <c r="C818" s="84">
        <v>2</v>
      </c>
      <c r="D818" s="122">
        <v>0.004950877043966471</v>
      </c>
      <c r="E818" s="122">
        <v>1.8603380065709938</v>
      </c>
      <c r="F818" s="84" t="s">
        <v>4089</v>
      </c>
      <c r="G818" s="84" t="b">
        <v>0</v>
      </c>
      <c r="H818" s="84" t="b">
        <v>0</v>
      </c>
      <c r="I818" s="84" t="b">
        <v>0</v>
      </c>
      <c r="J818" s="84" t="b">
        <v>0</v>
      </c>
      <c r="K818" s="84" t="b">
        <v>0</v>
      </c>
      <c r="L818" s="84" t="b">
        <v>0</v>
      </c>
    </row>
    <row r="819" spans="1:12" ht="15">
      <c r="A819" s="84" t="s">
        <v>4208</v>
      </c>
      <c r="B819" s="84" t="s">
        <v>5147</v>
      </c>
      <c r="C819" s="84">
        <v>2</v>
      </c>
      <c r="D819" s="122">
        <v>0.004950877043966471</v>
      </c>
      <c r="E819" s="122">
        <v>1.8603380065709938</v>
      </c>
      <c r="F819" s="84" t="s">
        <v>4089</v>
      </c>
      <c r="G819" s="84" t="b">
        <v>0</v>
      </c>
      <c r="H819" s="84" t="b">
        <v>0</v>
      </c>
      <c r="I819" s="84" t="b">
        <v>0</v>
      </c>
      <c r="J819" s="84" t="b">
        <v>0</v>
      </c>
      <c r="K819" s="84" t="b">
        <v>1</v>
      </c>
      <c r="L819" s="84" t="b">
        <v>0</v>
      </c>
    </row>
    <row r="820" spans="1:12" ht="15">
      <c r="A820" s="84" t="s">
        <v>5147</v>
      </c>
      <c r="B820" s="84" t="s">
        <v>5288</v>
      </c>
      <c r="C820" s="84">
        <v>2</v>
      </c>
      <c r="D820" s="122">
        <v>0.004950877043966471</v>
      </c>
      <c r="E820" s="122">
        <v>2.161368002234975</v>
      </c>
      <c r="F820" s="84" t="s">
        <v>4089</v>
      </c>
      <c r="G820" s="84" t="b">
        <v>0</v>
      </c>
      <c r="H820" s="84" t="b">
        <v>1</v>
      </c>
      <c r="I820" s="84" t="b">
        <v>0</v>
      </c>
      <c r="J820" s="84" t="b">
        <v>0</v>
      </c>
      <c r="K820" s="84" t="b">
        <v>0</v>
      </c>
      <c r="L820" s="84" t="b">
        <v>0</v>
      </c>
    </row>
    <row r="821" spans="1:12" ht="15">
      <c r="A821" s="84" t="s">
        <v>4210</v>
      </c>
      <c r="B821" s="84" t="s">
        <v>5148</v>
      </c>
      <c r="C821" s="84">
        <v>2</v>
      </c>
      <c r="D821" s="122">
        <v>0.004950877043966471</v>
      </c>
      <c r="E821" s="122">
        <v>1.8603380065709938</v>
      </c>
      <c r="F821" s="84" t="s">
        <v>4089</v>
      </c>
      <c r="G821" s="84" t="b">
        <v>0</v>
      </c>
      <c r="H821" s="84" t="b">
        <v>0</v>
      </c>
      <c r="I821" s="84" t="b">
        <v>0</v>
      </c>
      <c r="J821" s="84" t="b">
        <v>0</v>
      </c>
      <c r="K821" s="84" t="b">
        <v>0</v>
      </c>
      <c r="L821" s="84" t="b">
        <v>0</v>
      </c>
    </row>
    <row r="822" spans="1:12" ht="15">
      <c r="A822" s="84" t="s">
        <v>4297</v>
      </c>
      <c r="B822" s="84" t="s">
        <v>5289</v>
      </c>
      <c r="C822" s="84">
        <v>2</v>
      </c>
      <c r="D822" s="122">
        <v>0.004950877043966471</v>
      </c>
      <c r="E822" s="122">
        <v>1.9395192526186185</v>
      </c>
      <c r="F822" s="84" t="s">
        <v>4089</v>
      </c>
      <c r="G822" s="84" t="b">
        <v>0</v>
      </c>
      <c r="H822" s="84" t="b">
        <v>0</v>
      </c>
      <c r="I822" s="84" t="b">
        <v>0</v>
      </c>
      <c r="J822" s="84" t="b">
        <v>0</v>
      </c>
      <c r="K822" s="84" t="b">
        <v>0</v>
      </c>
      <c r="L822" s="84" t="b">
        <v>0</v>
      </c>
    </row>
    <row r="823" spans="1:12" ht="15">
      <c r="A823" s="84" t="s">
        <v>5289</v>
      </c>
      <c r="B823" s="84" t="s">
        <v>5290</v>
      </c>
      <c r="C823" s="84">
        <v>2</v>
      </c>
      <c r="D823" s="122">
        <v>0.004950877043966471</v>
      </c>
      <c r="E823" s="122">
        <v>2.337459261290656</v>
      </c>
      <c r="F823" s="84" t="s">
        <v>4089</v>
      </c>
      <c r="G823" s="84" t="b">
        <v>0</v>
      </c>
      <c r="H823" s="84" t="b">
        <v>0</v>
      </c>
      <c r="I823" s="84" t="b">
        <v>0</v>
      </c>
      <c r="J823" s="84" t="b">
        <v>0</v>
      </c>
      <c r="K823" s="84" t="b">
        <v>0</v>
      </c>
      <c r="L823" s="84" t="b">
        <v>0</v>
      </c>
    </row>
    <row r="824" spans="1:12" ht="15">
      <c r="A824" s="84" t="s">
        <v>5145</v>
      </c>
      <c r="B824" s="84" t="s">
        <v>5146</v>
      </c>
      <c r="C824" s="84">
        <v>2</v>
      </c>
      <c r="D824" s="122">
        <v>0.004950877043966471</v>
      </c>
      <c r="E824" s="122">
        <v>1.9852767431792937</v>
      </c>
      <c r="F824" s="84" t="s">
        <v>4089</v>
      </c>
      <c r="G824" s="84" t="b">
        <v>0</v>
      </c>
      <c r="H824" s="84" t="b">
        <v>1</v>
      </c>
      <c r="I824" s="84" t="b">
        <v>0</v>
      </c>
      <c r="J824" s="84" t="b">
        <v>0</v>
      </c>
      <c r="K824" s="84" t="b">
        <v>1</v>
      </c>
      <c r="L824" s="84" t="b">
        <v>0</v>
      </c>
    </row>
    <row r="825" spans="1:12" ht="15">
      <c r="A825" s="84" t="s">
        <v>4301</v>
      </c>
      <c r="B825" s="84" t="s">
        <v>4302</v>
      </c>
      <c r="C825" s="84">
        <v>10</v>
      </c>
      <c r="D825" s="122">
        <v>0.011215495891103188</v>
      </c>
      <c r="E825" s="122">
        <v>1.3781959504762804</v>
      </c>
      <c r="F825" s="84" t="s">
        <v>4090</v>
      </c>
      <c r="G825" s="84" t="b">
        <v>0</v>
      </c>
      <c r="H825" s="84" t="b">
        <v>0</v>
      </c>
      <c r="I825" s="84" t="b">
        <v>0</v>
      </c>
      <c r="J825" s="84" t="b">
        <v>0</v>
      </c>
      <c r="K825" s="84" t="b">
        <v>0</v>
      </c>
      <c r="L825" s="84" t="b">
        <v>0</v>
      </c>
    </row>
    <row r="826" spans="1:12" ht="15">
      <c r="A826" s="84" t="s">
        <v>4302</v>
      </c>
      <c r="B826" s="84" t="s">
        <v>4219</v>
      </c>
      <c r="C826" s="84">
        <v>10</v>
      </c>
      <c r="D826" s="122">
        <v>0.011215495891103188</v>
      </c>
      <c r="E826" s="122">
        <v>1.3434338442170686</v>
      </c>
      <c r="F826" s="84" t="s">
        <v>4090</v>
      </c>
      <c r="G826" s="84" t="b">
        <v>0</v>
      </c>
      <c r="H826" s="84" t="b">
        <v>0</v>
      </c>
      <c r="I826" s="84" t="b">
        <v>0</v>
      </c>
      <c r="J826" s="84" t="b">
        <v>0</v>
      </c>
      <c r="K826" s="84" t="b">
        <v>0</v>
      </c>
      <c r="L826" s="84" t="b">
        <v>0</v>
      </c>
    </row>
    <row r="827" spans="1:12" ht="15">
      <c r="A827" s="84" t="s">
        <v>4219</v>
      </c>
      <c r="B827" s="84" t="s">
        <v>4304</v>
      </c>
      <c r="C827" s="84">
        <v>10</v>
      </c>
      <c r="D827" s="122">
        <v>0.011215495891103188</v>
      </c>
      <c r="E827" s="122">
        <v>1.4226150902646935</v>
      </c>
      <c r="F827" s="84" t="s">
        <v>4090</v>
      </c>
      <c r="G827" s="84" t="b">
        <v>0</v>
      </c>
      <c r="H827" s="84" t="b">
        <v>0</v>
      </c>
      <c r="I827" s="84" t="b">
        <v>0</v>
      </c>
      <c r="J827" s="84" t="b">
        <v>0</v>
      </c>
      <c r="K827" s="84" t="b">
        <v>0</v>
      </c>
      <c r="L827" s="84" t="b">
        <v>0</v>
      </c>
    </row>
    <row r="828" spans="1:12" ht="15">
      <c r="A828" s="84" t="s">
        <v>4304</v>
      </c>
      <c r="B828" s="84" t="s">
        <v>4305</v>
      </c>
      <c r="C828" s="84">
        <v>10</v>
      </c>
      <c r="D828" s="122">
        <v>0.011215495891103188</v>
      </c>
      <c r="E828" s="122">
        <v>1.5365584425715302</v>
      </c>
      <c r="F828" s="84" t="s">
        <v>4090</v>
      </c>
      <c r="G828" s="84" t="b">
        <v>0</v>
      </c>
      <c r="H828" s="84" t="b">
        <v>0</v>
      </c>
      <c r="I828" s="84" t="b">
        <v>0</v>
      </c>
      <c r="J828" s="84" t="b">
        <v>0</v>
      </c>
      <c r="K828" s="84" t="b">
        <v>0</v>
      </c>
      <c r="L828" s="84" t="b">
        <v>0</v>
      </c>
    </row>
    <row r="829" spans="1:12" ht="15">
      <c r="A829" s="84" t="s">
        <v>4305</v>
      </c>
      <c r="B829" s="84" t="s">
        <v>474</v>
      </c>
      <c r="C829" s="84">
        <v>10</v>
      </c>
      <c r="D829" s="122">
        <v>0.011215495891103188</v>
      </c>
      <c r="E829" s="122">
        <v>1.4226150902646935</v>
      </c>
      <c r="F829" s="84" t="s">
        <v>4090</v>
      </c>
      <c r="G829" s="84" t="b">
        <v>0</v>
      </c>
      <c r="H829" s="84" t="b">
        <v>0</v>
      </c>
      <c r="I829" s="84" t="b">
        <v>0</v>
      </c>
      <c r="J829" s="84" t="b">
        <v>0</v>
      </c>
      <c r="K829" s="84" t="b">
        <v>0</v>
      </c>
      <c r="L829" s="84" t="b">
        <v>0</v>
      </c>
    </row>
    <row r="830" spans="1:12" ht="15">
      <c r="A830" s="84" t="s">
        <v>474</v>
      </c>
      <c r="B830" s="84" t="s">
        <v>4303</v>
      </c>
      <c r="C830" s="84">
        <v>10</v>
      </c>
      <c r="D830" s="122">
        <v>0.011215495891103188</v>
      </c>
      <c r="E830" s="122">
        <v>1.3434338442170686</v>
      </c>
      <c r="F830" s="84" t="s">
        <v>4090</v>
      </c>
      <c r="G830" s="84" t="b">
        <v>0</v>
      </c>
      <c r="H830" s="84" t="b">
        <v>0</v>
      </c>
      <c r="I830" s="84" t="b">
        <v>0</v>
      </c>
      <c r="J830" s="84" t="b">
        <v>0</v>
      </c>
      <c r="K830" s="84" t="b">
        <v>0</v>
      </c>
      <c r="L830" s="84" t="b">
        <v>0</v>
      </c>
    </row>
    <row r="831" spans="1:12" ht="15">
      <c r="A831" s="84" t="s">
        <v>4303</v>
      </c>
      <c r="B831" s="84" t="s">
        <v>4966</v>
      </c>
      <c r="C831" s="84">
        <v>10</v>
      </c>
      <c r="D831" s="122">
        <v>0.011215495891103188</v>
      </c>
      <c r="E831" s="122">
        <v>1.4573771965239053</v>
      </c>
      <c r="F831" s="84" t="s">
        <v>4090</v>
      </c>
      <c r="G831" s="84" t="b">
        <v>0</v>
      </c>
      <c r="H831" s="84" t="b">
        <v>0</v>
      </c>
      <c r="I831" s="84" t="b">
        <v>0</v>
      </c>
      <c r="J831" s="84" t="b">
        <v>0</v>
      </c>
      <c r="K831" s="84" t="b">
        <v>0</v>
      </c>
      <c r="L831" s="84" t="b">
        <v>0</v>
      </c>
    </row>
    <row r="832" spans="1:12" ht="15">
      <c r="A832" s="84" t="s">
        <v>4966</v>
      </c>
      <c r="B832" s="84" t="s">
        <v>4277</v>
      </c>
      <c r="C832" s="84">
        <v>10</v>
      </c>
      <c r="D832" s="122">
        <v>0.011215495891103188</v>
      </c>
      <c r="E832" s="122">
        <v>1.4226150902646935</v>
      </c>
      <c r="F832" s="84" t="s">
        <v>4090</v>
      </c>
      <c r="G832" s="84" t="b">
        <v>0</v>
      </c>
      <c r="H832" s="84" t="b">
        <v>0</v>
      </c>
      <c r="I832" s="84" t="b">
        <v>0</v>
      </c>
      <c r="J832" s="84" t="b">
        <v>0</v>
      </c>
      <c r="K832" s="84" t="b">
        <v>0</v>
      </c>
      <c r="L832" s="84" t="b">
        <v>0</v>
      </c>
    </row>
    <row r="833" spans="1:12" ht="15">
      <c r="A833" s="84" t="s">
        <v>473</v>
      </c>
      <c r="B833" s="84" t="s">
        <v>4301</v>
      </c>
      <c r="C833" s="84">
        <v>9</v>
      </c>
      <c r="D833" s="122">
        <v>0.01120696634265794</v>
      </c>
      <c r="E833" s="122">
        <v>1.44940826685263</v>
      </c>
      <c r="F833" s="84" t="s">
        <v>4090</v>
      </c>
      <c r="G833" s="84" t="b">
        <v>0</v>
      </c>
      <c r="H833" s="84" t="b">
        <v>0</v>
      </c>
      <c r="I833" s="84" t="b">
        <v>0</v>
      </c>
      <c r="J833" s="84" t="b">
        <v>0</v>
      </c>
      <c r="K833" s="84" t="b">
        <v>0</v>
      </c>
      <c r="L833" s="84" t="b">
        <v>0</v>
      </c>
    </row>
    <row r="834" spans="1:12" ht="15">
      <c r="A834" s="84" t="s">
        <v>5222</v>
      </c>
      <c r="B834" s="84" t="s">
        <v>5223</v>
      </c>
      <c r="C834" s="84">
        <v>3</v>
      </c>
      <c r="D834" s="122">
        <v>0.007604206161495855</v>
      </c>
      <c r="E834" s="122">
        <v>2.059437187851868</v>
      </c>
      <c r="F834" s="84" t="s">
        <v>4090</v>
      </c>
      <c r="G834" s="84" t="b">
        <v>0</v>
      </c>
      <c r="H834" s="84" t="b">
        <v>0</v>
      </c>
      <c r="I834" s="84" t="b">
        <v>0</v>
      </c>
      <c r="J834" s="84" t="b">
        <v>0</v>
      </c>
      <c r="K834" s="84" t="b">
        <v>0</v>
      </c>
      <c r="L834" s="84" t="b">
        <v>0</v>
      </c>
    </row>
    <row r="835" spans="1:12" ht="15">
      <c r="A835" s="84" t="s">
        <v>5223</v>
      </c>
      <c r="B835" s="84" t="s">
        <v>4976</v>
      </c>
      <c r="C835" s="84">
        <v>3</v>
      </c>
      <c r="D835" s="122">
        <v>0.007604206161495855</v>
      </c>
      <c r="E835" s="122">
        <v>2.059437187851868</v>
      </c>
      <c r="F835" s="84" t="s">
        <v>4090</v>
      </c>
      <c r="G835" s="84" t="b">
        <v>0</v>
      </c>
      <c r="H835" s="84" t="b">
        <v>0</v>
      </c>
      <c r="I835" s="84" t="b">
        <v>0</v>
      </c>
      <c r="J835" s="84" t="b">
        <v>0</v>
      </c>
      <c r="K835" s="84" t="b">
        <v>0</v>
      </c>
      <c r="L835" s="84" t="b">
        <v>0</v>
      </c>
    </row>
    <row r="836" spans="1:12" ht="15">
      <c r="A836" s="84" t="s">
        <v>4976</v>
      </c>
      <c r="B836" s="84" t="s">
        <v>4997</v>
      </c>
      <c r="C836" s="84">
        <v>3</v>
      </c>
      <c r="D836" s="122">
        <v>0.007604206161495855</v>
      </c>
      <c r="E836" s="122">
        <v>2.059437187851868</v>
      </c>
      <c r="F836" s="84" t="s">
        <v>4090</v>
      </c>
      <c r="G836" s="84" t="b">
        <v>0</v>
      </c>
      <c r="H836" s="84" t="b">
        <v>0</v>
      </c>
      <c r="I836" s="84" t="b">
        <v>0</v>
      </c>
      <c r="J836" s="84" t="b">
        <v>0</v>
      </c>
      <c r="K836" s="84" t="b">
        <v>0</v>
      </c>
      <c r="L836" s="84" t="b">
        <v>0</v>
      </c>
    </row>
    <row r="837" spans="1:12" ht="15">
      <c r="A837" s="84" t="s">
        <v>4997</v>
      </c>
      <c r="B837" s="84" t="s">
        <v>833</v>
      </c>
      <c r="C837" s="84">
        <v>3</v>
      </c>
      <c r="D837" s="122">
        <v>0.007604206161495855</v>
      </c>
      <c r="E837" s="122">
        <v>1.3324384599156054</v>
      </c>
      <c r="F837" s="84" t="s">
        <v>4090</v>
      </c>
      <c r="G837" s="84" t="b">
        <v>0</v>
      </c>
      <c r="H837" s="84" t="b">
        <v>0</v>
      </c>
      <c r="I837" s="84" t="b">
        <v>0</v>
      </c>
      <c r="J837" s="84" t="b">
        <v>0</v>
      </c>
      <c r="K837" s="84" t="b">
        <v>0</v>
      </c>
      <c r="L837" s="84" t="b">
        <v>0</v>
      </c>
    </row>
    <row r="838" spans="1:12" ht="15">
      <c r="A838" s="84" t="s">
        <v>833</v>
      </c>
      <c r="B838" s="84" t="s">
        <v>4277</v>
      </c>
      <c r="C838" s="84">
        <v>3</v>
      </c>
      <c r="D838" s="122">
        <v>0.007604206161495855</v>
      </c>
      <c r="E838" s="122">
        <v>1.1215850946007122</v>
      </c>
      <c r="F838" s="84" t="s">
        <v>4090</v>
      </c>
      <c r="G838" s="84" t="b">
        <v>0</v>
      </c>
      <c r="H838" s="84" t="b">
        <v>0</v>
      </c>
      <c r="I838" s="84" t="b">
        <v>0</v>
      </c>
      <c r="J838" s="84" t="b">
        <v>0</v>
      </c>
      <c r="K838" s="84" t="b">
        <v>0</v>
      </c>
      <c r="L838" s="84" t="b">
        <v>0</v>
      </c>
    </row>
    <row r="839" spans="1:12" ht="15">
      <c r="A839" s="84" t="s">
        <v>4277</v>
      </c>
      <c r="B839" s="84" t="s">
        <v>5224</v>
      </c>
      <c r="C839" s="84">
        <v>3</v>
      </c>
      <c r="D839" s="122">
        <v>0.007604206161495855</v>
      </c>
      <c r="E839" s="122">
        <v>1.9344984512435677</v>
      </c>
      <c r="F839" s="84" t="s">
        <v>4090</v>
      </c>
      <c r="G839" s="84" t="b">
        <v>0</v>
      </c>
      <c r="H839" s="84" t="b">
        <v>0</v>
      </c>
      <c r="I839" s="84" t="b">
        <v>0</v>
      </c>
      <c r="J839" s="84" t="b">
        <v>0</v>
      </c>
      <c r="K839" s="84" t="b">
        <v>0</v>
      </c>
      <c r="L839" s="84" t="b">
        <v>0</v>
      </c>
    </row>
    <row r="840" spans="1:12" ht="15">
      <c r="A840" s="84" t="s">
        <v>5224</v>
      </c>
      <c r="B840" s="84" t="s">
        <v>5101</v>
      </c>
      <c r="C840" s="84">
        <v>3</v>
      </c>
      <c r="D840" s="122">
        <v>0.007604206161495855</v>
      </c>
      <c r="E840" s="122">
        <v>2.059437187851868</v>
      </c>
      <c r="F840" s="84" t="s">
        <v>4090</v>
      </c>
      <c r="G840" s="84" t="b">
        <v>0</v>
      </c>
      <c r="H840" s="84" t="b">
        <v>0</v>
      </c>
      <c r="I840" s="84" t="b">
        <v>0</v>
      </c>
      <c r="J840" s="84" t="b">
        <v>0</v>
      </c>
      <c r="K840" s="84" t="b">
        <v>0</v>
      </c>
      <c r="L840" s="84" t="b">
        <v>0</v>
      </c>
    </row>
    <row r="841" spans="1:12" ht="15">
      <c r="A841" s="84" t="s">
        <v>5101</v>
      </c>
      <c r="B841" s="84" t="s">
        <v>4946</v>
      </c>
      <c r="C841" s="84">
        <v>3</v>
      </c>
      <c r="D841" s="122">
        <v>0.007604206161495855</v>
      </c>
      <c r="E841" s="122">
        <v>1.9344984512435677</v>
      </c>
      <c r="F841" s="84" t="s">
        <v>4090</v>
      </c>
      <c r="G841" s="84" t="b">
        <v>0</v>
      </c>
      <c r="H841" s="84" t="b">
        <v>0</v>
      </c>
      <c r="I841" s="84" t="b">
        <v>0</v>
      </c>
      <c r="J841" s="84" t="b">
        <v>0</v>
      </c>
      <c r="K841" s="84" t="b">
        <v>0</v>
      </c>
      <c r="L841" s="84" t="b">
        <v>0</v>
      </c>
    </row>
    <row r="842" spans="1:12" ht="15">
      <c r="A842" s="84" t="s">
        <v>4946</v>
      </c>
      <c r="B842" s="84" t="s">
        <v>5062</v>
      </c>
      <c r="C842" s="84">
        <v>3</v>
      </c>
      <c r="D842" s="122">
        <v>0.007604206161495855</v>
      </c>
      <c r="E842" s="122">
        <v>1.9344984512435677</v>
      </c>
      <c r="F842" s="84" t="s">
        <v>4090</v>
      </c>
      <c r="G842" s="84" t="b">
        <v>0</v>
      </c>
      <c r="H842" s="84" t="b">
        <v>0</v>
      </c>
      <c r="I842" s="84" t="b">
        <v>0</v>
      </c>
      <c r="J842" s="84" t="b">
        <v>0</v>
      </c>
      <c r="K842" s="84" t="b">
        <v>0</v>
      </c>
      <c r="L842" s="84" t="b">
        <v>0</v>
      </c>
    </row>
    <row r="843" spans="1:12" ht="15">
      <c r="A843" s="84" t="s">
        <v>5062</v>
      </c>
      <c r="B843" s="84" t="s">
        <v>5225</v>
      </c>
      <c r="C843" s="84">
        <v>3</v>
      </c>
      <c r="D843" s="122">
        <v>0.007604206161495855</v>
      </c>
      <c r="E843" s="122">
        <v>2.059437187851868</v>
      </c>
      <c r="F843" s="84" t="s">
        <v>4090</v>
      </c>
      <c r="G843" s="84" t="b">
        <v>0</v>
      </c>
      <c r="H843" s="84" t="b">
        <v>0</v>
      </c>
      <c r="I843" s="84" t="b">
        <v>0</v>
      </c>
      <c r="J843" s="84" t="b">
        <v>0</v>
      </c>
      <c r="K843" s="84" t="b">
        <v>0</v>
      </c>
      <c r="L843" s="84" t="b">
        <v>0</v>
      </c>
    </row>
    <row r="844" spans="1:12" ht="15">
      <c r="A844" s="84" t="s">
        <v>4310</v>
      </c>
      <c r="B844" s="84" t="s">
        <v>5332</v>
      </c>
      <c r="C844" s="84">
        <v>2</v>
      </c>
      <c r="D844" s="122">
        <v>0.006021315417874793</v>
      </c>
      <c r="E844" s="122">
        <v>2.235528446907549</v>
      </c>
      <c r="F844" s="84" t="s">
        <v>4090</v>
      </c>
      <c r="G844" s="84" t="b">
        <v>0</v>
      </c>
      <c r="H844" s="84" t="b">
        <v>0</v>
      </c>
      <c r="I844" s="84" t="b">
        <v>0</v>
      </c>
      <c r="J844" s="84" t="b">
        <v>0</v>
      </c>
      <c r="K844" s="84" t="b">
        <v>0</v>
      </c>
      <c r="L844" s="84" t="b">
        <v>0</v>
      </c>
    </row>
    <row r="845" spans="1:12" ht="15">
      <c r="A845" s="84" t="s">
        <v>5332</v>
      </c>
      <c r="B845" s="84" t="s">
        <v>5039</v>
      </c>
      <c r="C845" s="84">
        <v>2</v>
      </c>
      <c r="D845" s="122">
        <v>0.006021315417874793</v>
      </c>
      <c r="E845" s="122">
        <v>2.235528446907549</v>
      </c>
      <c r="F845" s="84" t="s">
        <v>4090</v>
      </c>
      <c r="G845" s="84" t="b">
        <v>0</v>
      </c>
      <c r="H845" s="84" t="b">
        <v>0</v>
      </c>
      <c r="I845" s="84" t="b">
        <v>0</v>
      </c>
      <c r="J845" s="84" t="b">
        <v>0</v>
      </c>
      <c r="K845" s="84" t="b">
        <v>0</v>
      </c>
      <c r="L845" s="84" t="b">
        <v>0</v>
      </c>
    </row>
    <row r="846" spans="1:12" ht="15">
      <c r="A846" s="84" t="s">
        <v>5039</v>
      </c>
      <c r="B846" s="84" t="s">
        <v>5333</v>
      </c>
      <c r="C846" s="84">
        <v>2</v>
      </c>
      <c r="D846" s="122">
        <v>0.006021315417874793</v>
      </c>
      <c r="E846" s="122">
        <v>2.235528446907549</v>
      </c>
      <c r="F846" s="84" t="s">
        <v>4090</v>
      </c>
      <c r="G846" s="84" t="b">
        <v>0</v>
      </c>
      <c r="H846" s="84" t="b">
        <v>0</v>
      </c>
      <c r="I846" s="84" t="b">
        <v>0</v>
      </c>
      <c r="J846" s="84" t="b">
        <v>0</v>
      </c>
      <c r="K846" s="84" t="b">
        <v>0</v>
      </c>
      <c r="L846" s="84" t="b">
        <v>0</v>
      </c>
    </row>
    <row r="847" spans="1:12" ht="15">
      <c r="A847" s="84" t="s">
        <v>5333</v>
      </c>
      <c r="B847" s="84" t="s">
        <v>5083</v>
      </c>
      <c r="C847" s="84">
        <v>2</v>
      </c>
      <c r="D847" s="122">
        <v>0.006021315417874793</v>
      </c>
      <c r="E847" s="122">
        <v>2.235528446907549</v>
      </c>
      <c r="F847" s="84" t="s">
        <v>4090</v>
      </c>
      <c r="G847" s="84" t="b">
        <v>0</v>
      </c>
      <c r="H847" s="84" t="b">
        <v>0</v>
      </c>
      <c r="I847" s="84" t="b">
        <v>0</v>
      </c>
      <c r="J847" s="84" t="b">
        <v>0</v>
      </c>
      <c r="K847" s="84" t="b">
        <v>0</v>
      </c>
      <c r="L847" s="84" t="b">
        <v>0</v>
      </c>
    </row>
    <row r="848" spans="1:12" ht="15">
      <c r="A848" s="84" t="s">
        <v>5083</v>
      </c>
      <c r="B848" s="84" t="s">
        <v>4301</v>
      </c>
      <c r="C848" s="84">
        <v>2</v>
      </c>
      <c r="D848" s="122">
        <v>0.006021315417874793</v>
      </c>
      <c r="E848" s="122">
        <v>1.495165757413305</v>
      </c>
      <c r="F848" s="84" t="s">
        <v>4090</v>
      </c>
      <c r="G848" s="84" t="b">
        <v>0</v>
      </c>
      <c r="H848" s="84" t="b">
        <v>0</v>
      </c>
      <c r="I848" s="84" t="b">
        <v>0</v>
      </c>
      <c r="J848" s="84" t="b">
        <v>0</v>
      </c>
      <c r="K848" s="84" t="b">
        <v>0</v>
      </c>
      <c r="L848" s="84" t="b">
        <v>0</v>
      </c>
    </row>
    <row r="849" spans="1:12" ht="15">
      <c r="A849" s="84" t="s">
        <v>4301</v>
      </c>
      <c r="B849" s="84" t="s">
        <v>5178</v>
      </c>
      <c r="C849" s="84">
        <v>2</v>
      </c>
      <c r="D849" s="122">
        <v>0.006021315417874793</v>
      </c>
      <c r="E849" s="122">
        <v>1.4573771965239053</v>
      </c>
      <c r="F849" s="84" t="s">
        <v>4090</v>
      </c>
      <c r="G849" s="84" t="b">
        <v>0</v>
      </c>
      <c r="H849" s="84" t="b">
        <v>0</v>
      </c>
      <c r="I849" s="84" t="b">
        <v>0</v>
      </c>
      <c r="J849" s="84" t="b">
        <v>0</v>
      </c>
      <c r="K849" s="84" t="b">
        <v>0</v>
      </c>
      <c r="L849" s="84" t="b">
        <v>0</v>
      </c>
    </row>
    <row r="850" spans="1:12" ht="15">
      <c r="A850" s="84" t="s">
        <v>5178</v>
      </c>
      <c r="B850" s="84" t="s">
        <v>5334</v>
      </c>
      <c r="C850" s="84">
        <v>2</v>
      </c>
      <c r="D850" s="122">
        <v>0.006021315417874793</v>
      </c>
      <c r="E850" s="122">
        <v>2.235528446907549</v>
      </c>
      <c r="F850" s="84" t="s">
        <v>4090</v>
      </c>
      <c r="G850" s="84" t="b">
        <v>0</v>
      </c>
      <c r="H850" s="84" t="b">
        <v>0</v>
      </c>
      <c r="I850" s="84" t="b">
        <v>0</v>
      </c>
      <c r="J850" s="84" t="b">
        <v>1</v>
      </c>
      <c r="K850" s="84" t="b">
        <v>0</v>
      </c>
      <c r="L850" s="84" t="b">
        <v>0</v>
      </c>
    </row>
    <row r="851" spans="1:12" ht="15">
      <c r="A851" s="84" t="s">
        <v>5334</v>
      </c>
      <c r="B851" s="84" t="s">
        <v>5335</v>
      </c>
      <c r="C851" s="84">
        <v>2</v>
      </c>
      <c r="D851" s="122">
        <v>0.006021315417874793</v>
      </c>
      <c r="E851" s="122">
        <v>2.235528446907549</v>
      </c>
      <c r="F851" s="84" t="s">
        <v>4090</v>
      </c>
      <c r="G851" s="84" t="b">
        <v>1</v>
      </c>
      <c r="H851" s="84" t="b">
        <v>0</v>
      </c>
      <c r="I851" s="84" t="b">
        <v>0</v>
      </c>
      <c r="J851" s="84" t="b">
        <v>0</v>
      </c>
      <c r="K851" s="84" t="b">
        <v>0</v>
      </c>
      <c r="L851" s="84" t="b">
        <v>0</v>
      </c>
    </row>
    <row r="852" spans="1:12" ht="15">
      <c r="A852" s="84" t="s">
        <v>5335</v>
      </c>
      <c r="B852" s="84" t="s">
        <v>5336</v>
      </c>
      <c r="C852" s="84">
        <v>2</v>
      </c>
      <c r="D852" s="122">
        <v>0.006021315417874793</v>
      </c>
      <c r="E852" s="122">
        <v>2.235528446907549</v>
      </c>
      <c r="F852" s="84" t="s">
        <v>4090</v>
      </c>
      <c r="G852" s="84" t="b">
        <v>0</v>
      </c>
      <c r="H852" s="84" t="b">
        <v>0</v>
      </c>
      <c r="I852" s="84" t="b">
        <v>0</v>
      </c>
      <c r="J852" s="84" t="b">
        <v>0</v>
      </c>
      <c r="K852" s="84" t="b">
        <v>0</v>
      </c>
      <c r="L852" s="84" t="b">
        <v>0</v>
      </c>
    </row>
    <row r="853" spans="1:12" ht="15">
      <c r="A853" s="84" t="s">
        <v>5336</v>
      </c>
      <c r="B853" s="84" t="s">
        <v>4943</v>
      </c>
      <c r="C853" s="84">
        <v>2</v>
      </c>
      <c r="D853" s="122">
        <v>0.006021315417874793</v>
      </c>
      <c r="E853" s="122">
        <v>2.235528446907549</v>
      </c>
      <c r="F853" s="84" t="s">
        <v>4090</v>
      </c>
      <c r="G853" s="84" t="b">
        <v>0</v>
      </c>
      <c r="H853" s="84" t="b">
        <v>0</v>
      </c>
      <c r="I853" s="84" t="b">
        <v>0</v>
      </c>
      <c r="J853" s="84" t="b">
        <v>0</v>
      </c>
      <c r="K853" s="84" t="b">
        <v>0</v>
      </c>
      <c r="L853" s="84" t="b">
        <v>0</v>
      </c>
    </row>
    <row r="854" spans="1:12" ht="15">
      <c r="A854" s="84" t="s">
        <v>4943</v>
      </c>
      <c r="B854" s="84" t="s">
        <v>5337</v>
      </c>
      <c r="C854" s="84">
        <v>2</v>
      </c>
      <c r="D854" s="122">
        <v>0.006021315417874793</v>
      </c>
      <c r="E854" s="122">
        <v>2.235528446907549</v>
      </c>
      <c r="F854" s="84" t="s">
        <v>4090</v>
      </c>
      <c r="G854" s="84" t="b">
        <v>0</v>
      </c>
      <c r="H854" s="84" t="b">
        <v>0</v>
      </c>
      <c r="I854" s="84" t="b">
        <v>0</v>
      </c>
      <c r="J854" s="84" t="b">
        <v>0</v>
      </c>
      <c r="K854" s="84" t="b">
        <v>0</v>
      </c>
      <c r="L854" s="84" t="b">
        <v>0</v>
      </c>
    </row>
    <row r="855" spans="1:12" ht="15">
      <c r="A855" s="84" t="s">
        <v>5337</v>
      </c>
      <c r="B855" s="84" t="s">
        <v>5338</v>
      </c>
      <c r="C855" s="84">
        <v>2</v>
      </c>
      <c r="D855" s="122">
        <v>0.006021315417874793</v>
      </c>
      <c r="E855" s="122">
        <v>2.235528446907549</v>
      </c>
      <c r="F855" s="84" t="s">
        <v>4090</v>
      </c>
      <c r="G855" s="84" t="b">
        <v>0</v>
      </c>
      <c r="H855" s="84" t="b">
        <v>0</v>
      </c>
      <c r="I855" s="84" t="b">
        <v>0</v>
      </c>
      <c r="J855" s="84" t="b">
        <v>0</v>
      </c>
      <c r="K855" s="84" t="b">
        <v>0</v>
      </c>
      <c r="L855" s="84" t="b">
        <v>0</v>
      </c>
    </row>
    <row r="856" spans="1:12" ht="15">
      <c r="A856" s="84" t="s">
        <v>5179</v>
      </c>
      <c r="B856" s="84" t="s">
        <v>5180</v>
      </c>
      <c r="C856" s="84">
        <v>2</v>
      </c>
      <c r="D856" s="122">
        <v>0.006021315417874793</v>
      </c>
      <c r="E856" s="122">
        <v>2.235528446907549</v>
      </c>
      <c r="F856" s="84" t="s">
        <v>4090</v>
      </c>
      <c r="G856" s="84" t="b">
        <v>0</v>
      </c>
      <c r="H856" s="84" t="b">
        <v>0</v>
      </c>
      <c r="I856" s="84" t="b">
        <v>0</v>
      </c>
      <c r="J856" s="84" t="b">
        <v>0</v>
      </c>
      <c r="K856" s="84" t="b">
        <v>0</v>
      </c>
      <c r="L856" s="84" t="b">
        <v>0</v>
      </c>
    </row>
    <row r="857" spans="1:12" ht="15">
      <c r="A857" s="84" t="s">
        <v>5180</v>
      </c>
      <c r="B857" s="84" t="s">
        <v>4303</v>
      </c>
      <c r="C857" s="84">
        <v>2</v>
      </c>
      <c r="D857" s="122">
        <v>0.006021315417874793</v>
      </c>
      <c r="E857" s="122">
        <v>1.4573771965239053</v>
      </c>
      <c r="F857" s="84" t="s">
        <v>4090</v>
      </c>
      <c r="G857" s="84" t="b">
        <v>0</v>
      </c>
      <c r="H857" s="84" t="b">
        <v>0</v>
      </c>
      <c r="I857" s="84" t="b">
        <v>0</v>
      </c>
      <c r="J857" s="84" t="b">
        <v>0</v>
      </c>
      <c r="K857" s="84" t="b">
        <v>0</v>
      </c>
      <c r="L857" s="84" t="b">
        <v>0</v>
      </c>
    </row>
    <row r="858" spans="1:12" ht="15">
      <c r="A858" s="84" t="s">
        <v>4303</v>
      </c>
      <c r="B858" s="84" t="s">
        <v>5085</v>
      </c>
      <c r="C858" s="84">
        <v>2</v>
      </c>
      <c r="D858" s="122">
        <v>0.006021315417874793</v>
      </c>
      <c r="E858" s="122">
        <v>1.4573771965239053</v>
      </c>
      <c r="F858" s="84" t="s">
        <v>4090</v>
      </c>
      <c r="G858" s="84" t="b">
        <v>0</v>
      </c>
      <c r="H858" s="84" t="b">
        <v>0</v>
      </c>
      <c r="I858" s="84" t="b">
        <v>0</v>
      </c>
      <c r="J858" s="84" t="b">
        <v>0</v>
      </c>
      <c r="K858" s="84" t="b">
        <v>0</v>
      </c>
      <c r="L858" s="84" t="b">
        <v>0</v>
      </c>
    </row>
    <row r="859" spans="1:12" ht="15">
      <c r="A859" s="84" t="s">
        <v>5085</v>
      </c>
      <c r="B859" s="84" t="s">
        <v>5040</v>
      </c>
      <c r="C859" s="84">
        <v>2</v>
      </c>
      <c r="D859" s="122">
        <v>0.006021315417874793</v>
      </c>
      <c r="E859" s="122">
        <v>2.235528446907549</v>
      </c>
      <c r="F859" s="84" t="s">
        <v>4090</v>
      </c>
      <c r="G859" s="84" t="b">
        <v>0</v>
      </c>
      <c r="H859" s="84" t="b">
        <v>0</v>
      </c>
      <c r="I859" s="84" t="b">
        <v>0</v>
      </c>
      <c r="J859" s="84" t="b">
        <v>0</v>
      </c>
      <c r="K859" s="84" t="b">
        <v>0</v>
      </c>
      <c r="L859" s="84" t="b">
        <v>0</v>
      </c>
    </row>
    <row r="860" spans="1:12" ht="15">
      <c r="A860" s="84" t="s">
        <v>5040</v>
      </c>
      <c r="B860" s="84" t="s">
        <v>833</v>
      </c>
      <c r="C860" s="84">
        <v>2</v>
      </c>
      <c r="D860" s="122">
        <v>0.006021315417874793</v>
      </c>
      <c r="E860" s="122">
        <v>1.3324384599156054</v>
      </c>
      <c r="F860" s="84" t="s">
        <v>4090</v>
      </c>
      <c r="G860" s="84" t="b">
        <v>0</v>
      </c>
      <c r="H860" s="84" t="b">
        <v>0</v>
      </c>
      <c r="I860" s="84" t="b">
        <v>0</v>
      </c>
      <c r="J860" s="84" t="b">
        <v>0</v>
      </c>
      <c r="K860" s="84" t="b">
        <v>0</v>
      </c>
      <c r="L860" s="84" t="b">
        <v>0</v>
      </c>
    </row>
    <row r="861" spans="1:12" ht="15">
      <c r="A861" s="84" t="s">
        <v>833</v>
      </c>
      <c r="B861" s="84" t="s">
        <v>5181</v>
      </c>
      <c r="C861" s="84">
        <v>2</v>
      </c>
      <c r="D861" s="122">
        <v>0.006021315417874793</v>
      </c>
      <c r="E861" s="122">
        <v>1.7584071921878865</v>
      </c>
      <c r="F861" s="84" t="s">
        <v>4090</v>
      </c>
      <c r="G861" s="84" t="b">
        <v>0</v>
      </c>
      <c r="H861" s="84" t="b">
        <v>0</v>
      </c>
      <c r="I861" s="84" t="b">
        <v>0</v>
      </c>
      <c r="J861" s="84" t="b">
        <v>0</v>
      </c>
      <c r="K861" s="84" t="b">
        <v>0</v>
      </c>
      <c r="L861" s="84" t="b">
        <v>0</v>
      </c>
    </row>
    <row r="862" spans="1:12" ht="15">
      <c r="A862" s="84" t="s">
        <v>5181</v>
      </c>
      <c r="B862" s="84" t="s">
        <v>5182</v>
      </c>
      <c r="C862" s="84">
        <v>2</v>
      </c>
      <c r="D862" s="122">
        <v>0.006021315417874793</v>
      </c>
      <c r="E862" s="122">
        <v>2.235528446907549</v>
      </c>
      <c r="F862" s="84" t="s">
        <v>4090</v>
      </c>
      <c r="G862" s="84" t="b">
        <v>0</v>
      </c>
      <c r="H862" s="84" t="b">
        <v>0</v>
      </c>
      <c r="I862" s="84" t="b">
        <v>0</v>
      </c>
      <c r="J862" s="84" t="b">
        <v>0</v>
      </c>
      <c r="K862" s="84" t="b">
        <v>0</v>
      </c>
      <c r="L862" s="84" t="b">
        <v>0</v>
      </c>
    </row>
    <row r="863" spans="1:12" ht="15">
      <c r="A863" s="84" t="s">
        <v>5182</v>
      </c>
      <c r="B863" s="84" t="s">
        <v>5183</v>
      </c>
      <c r="C863" s="84">
        <v>2</v>
      </c>
      <c r="D863" s="122">
        <v>0.006021315417874793</v>
      </c>
      <c r="E863" s="122">
        <v>2.235528446907549</v>
      </c>
      <c r="F863" s="84" t="s">
        <v>4090</v>
      </c>
      <c r="G863" s="84" t="b">
        <v>0</v>
      </c>
      <c r="H863" s="84" t="b">
        <v>0</v>
      </c>
      <c r="I863" s="84" t="b">
        <v>0</v>
      </c>
      <c r="J863" s="84" t="b">
        <v>0</v>
      </c>
      <c r="K863" s="84" t="b">
        <v>0</v>
      </c>
      <c r="L863" s="84" t="b">
        <v>0</v>
      </c>
    </row>
    <row r="864" spans="1:12" ht="15">
      <c r="A864" s="84" t="s">
        <v>5183</v>
      </c>
      <c r="B864" s="84" t="s">
        <v>5184</v>
      </c>
      <c r="C864" s="84">
        <v>2</v>
      </c>
      <c r="D864" s="122">
        <v>0.006021315417874793</v>
      </c>
      <c r="E864" s="122">
        <v>2.235528446907549</v>
      </c>
      <c r="F864" s="84" t="s">
        <v>4090</v>
      </c>
      <c r="G864" s="84" t="b">
        <v>0</v>
      </c>
      <c r="H864" s="84" t="b">
        <v>0</v>
      </c>
      <c r="I864" s="84" t="b">
        <v>0</v>
      </c>
      <c r="J864" s="84" t="b">
        <v>0</v>
      </c>
      <c r="K864" s="84" t="b">
        <v>0</v>
      </c>
      <c r="L864" s="84" t="b">
        <v>0</v>
      </c>
    </row>
    <row r="865" spans="1:12" ht="15">
      <c r="A865" s="84" t="s">
        <v>5184</v>
      </c>
      <c r="B865" s="84" t="s">
        <v>5185</v>
      </c>
      <c r="C865" s="84">
        <v>2</v>
      </c>
      <c r="D865" s="122">
        <v>0.006021315417874793</v>
      </c>
      <c r="E865" s="122">
        <v>2.235528446907549</v>
      </c>
      <c r="F865" s="84" t="s">
        <v>4090</v>
      </c>
      <c r="G865" s="84" t="b">
        <v>0</v>
      </c>
      <c r="H865" s="84" t="b">
        <v>0</v>
      </c>
      <c r="I865" s="84" t="b">
        <v>0</v>
      </c>
      <c r="J865" s="84" t="b">
        <v>0</v>
      </c>
      <c r="K865" s="84" t="b">
        <v>0</v>
      </c>
      <c r="L865" s="84" t="b">
        <v>0</v>
      </c>
    </row>
    <row r="866" spans="1:12" ht="15">
      <c r="A866" s="84" t="s">
        <v>5185</v>
      </c>
      <c r="B866" s="84" t="s">
        <v>4219</v>
      </c>
      <c r="C866" s="84">
        <v>2</v>
      </c>
      <c r="D866" s="122">
        <v>0.006021315417874793</v>
      </c>
      <c r="E866" s="122">
        <v>1.4226150902646935</v>
      </c>
      <c r="F866" s="84" t="s">
        <v>4090</v>
      </c>
      <c r="G866" s="84" t="b">
        <v>0</v>
      </c>
      <c r="H866" s="84" t="b">
        <v>0</v>
      </c>
      <c r="I866" s="84" t="b">
        <v>0</v>
      </c>
      <c r="J866" s="84" t="b">
        <v>0</v>
      </c>
      <c r="K866" s="84" t="b">
        <v>0</v>
      </c>
      <c r="L866" s="84" t="b">
        <v>0</v>
      </c>
    </row>
    <row r="867" spans="1:12" ht="15">
      <c r="A867" s="84" t="s">
        <v>4219</v>
      </c>
      <c r="B867" s="84" t="s">
        <v>474</v>
      </c>
      <c r="C867" s="84">
        <v>2</v>
      </c>
      <c r="D867" s="122">
        <v>0.006021315417874793</v>
      </c>
      <c r="E867" s="122">
        <v>0.6097017336218378</v>
      </c>
      <c r="F867" s="84" t="s">
        <v>4090</v>
      </c>
      <c r="G867" s="84" t="b">
        <v>0</v>
      </c>
      <c r="H867" s="84" t="b">
        <v>0</v>
      </c>
      <c r="I867" s="84" t="b">
        <v>0</v>
      </c>
      <c r="J867" s="84" t="b">
        <v>0</v>
      </c>
      <c r="K867" s="84" t="b">
        <v>0</v>
      </c>
      <c r="L867" s="84" t="b">
        <v>0</v>
      </c>
    </row>
    <row r="868" spans="1:12" ht="15">
      <c r="A868" s="84" t="s">
        <v>5129</v>
      </c>
      <c r="B868" s="84" t="s">
        <v>5242</v>
      </c>
      <c r="C868" s="84">
        <v>2</v>
      </c>
      <c r="D868" s="122">
        <v>0.006021315417874793</v>
      </c>
      <c r="E868" s="122">
        <v>1.7584071921878865</v>
      </c>
      <c r="F868" s="84" t="s">
        <v>4090</v>
      </c>
      <c r="G868" s="84" t="b">
        <v>0</v>
      </c>
      <c r="H868" s="84" t="b">
        <v>0</v>
      </c>
      <c r="I868" s="84" t="b">
        <v>0</v>
      </c>
      <c r="J868" s="84" t="b">
        <v>0</v>
      </c>
      <c r="K868" s="84" t="b">
        <v>0</v>
      </c>
      <c r="L868" s="84" t="b">
        <v>0</v>
      </c>
    </row>
    <row r="869" spans="1:12" ht="15">
      <c r="A869" s="84" t="s">
        <v>5242</v>
      </c>
      <c r="B869" s="84" t="s">
        <v>5239</v>
      </c>
      <c r="C869" s="84">
        <v>2</v>
      </c>
      <c r="D869" s="122">
        <v>0.006021315417874793</v>
      </c>
      <c r="E869" s="122">
        <v>1.8833459287961865</v>
      </c>
      <c r="F869" s="84" t="s">
        <v>4090</v>
      </c>
      <c r="G869" s="84" t="b">
        <v>0</v>
      </c>
      <c r="H869" s="84" t="b">
        <v>0</v>
      </c>
      <c r="I869" s="84" t="b">
        <v>0</v>
      </c>
      <c r="J869" s="84" t="b">
        <v>0</v>
      </c>
      <c r="K869" s="84" t="b">
        <v>0</v>
      </c>
      <c r="L869" s="84" t="b">
        <v>0</v>
      </c>
    </row>
    <row r="870" spans="1:12" ht="15">
      <c r="A870" s="84" t="s">
        <v>5239</v>
      </c>
      <c r="B870" s="84" t="s">
        <v>5243</v>
      </c>
      <c r="C870" s="84">
        <v>2</v>
      </c>
      <c r="D870" s="122">
        <v>0.006021315417874793</v>
      </c>
      <c r="E870" s="122">
        <v>2.059437187851868</v>
      </c>
      <c r="F870" s="84" t="s">
        <v>4090</v>
      </c>
      <c r="G870" s="84" t="b">
        <v>0</v>
      </c>
      <c r="H870" s="84" t="b">
        <v>0</v>
      </c>
      <c r="I870" s="84" t="b">
        <v>0</v>
      </c>
      <c r="J870" s="84" t="b">
        <v>0</v>
      </c>
      <c r="K870" s="84" t="b">
        <v>0</v>
      </c>
      <c r="L870" s="84" t="b">
        <v>0</v>
      </c>
    </row>
    <row r="871" spans="1:12" ht="15">
      <c r="A871" s="84" t="s">
        <v>5243</v>
      </c>
      <c r="B871" s="84" t="s">
        <v>4983</v>
      </c>
      <c r="C871" s="84">
        <v>2</v>
      </c>
      <c r="D871" s="122">
        <v>0.006021315417874793</v>
      </c>
      <c r="E871" s="122">
        <v>2.235528446907549</v>
      </c>
      <c r="F871" s="84" t="s">
        <v>4090</v>
      </c>
      <c r="G871" s="84" t="b">
        <v>0</v>
      </c>
      <c r="H871" s="84" t="b">
        <v>0</v>
      </c>
      <c r="I871" s="84" t="b">
        <v>0</v>
      </c>
      <c r="J871" s="84" t="b">
        <v>0</v>
      </c>
      <c r="K871" s="84" t="b">
        <v>0</v>
      </c>
      <c r="L871" s="84" t="b">
        <v>0</v>
      </c>
    </row>
    <row r="872" spans="1:12" ht="15">
      <c r="A872" s="84" t="s">
        <v>4983</v>
      </c>
      <c r="B872" s="84" t="s">
        <v>5479</v>
      </c>
      <c r="C872" s="84">
        <v>2</v>
      </c>
      <c r="D872" s="122">
        <v>0.006021315417874793</v>
      </c>
      <c r="E872" s="122">
        <v>2.235528446907549</v>
      </c>
      <c r="F872" s="84" t="s">
        <v>4090</v>
      </c>
      <c r="G872" s="84" t="b">
        <v>0</v>
      </c>
      <c r="H872" s="84" t="b">
        <v>0</v>
      </c>
      <c r="I872" s="84" t="b">
        <v>0</v>
      </c>
      <c r="J872" s="84" t="b">
        <v>0</v>
      </c>
      <c r="K872" s="84" t="b">
        <v>1</v>
      </c>
      <c r="L872" s="84" t="b">
        <v>0</v>
      </c>
    </row>
    <row r="873" spans="1:12" ht="15">
      <c r="A873" s="84" t="s">
        <v>5479</v>
      </c>
      <c r="B873" s="84" t="s">
        <v>5129</v>
      </c>
      <c r="C873" s="84">
        <v>2</v>
      </c>
      <c r="D873" s="122">
        <v>0.006021315417874793</v>
      </c>
      <c r="E873" s="122">
        <v>2.059437187851868</v>
      </c>
      <c r="F873" s="84" t="s">
        <v>4090</v>
      </c>
      <c r="G873" s="84" t="b">
        <v>0</v>
      </c>
      <c r="H873" s="84" t="b">
        <v>1</v>
      </c>
      <c r="I873" s="84" t="b">
        <v>0</v>
      </c>
      <c r="J873" s="84" t="b">
        <v>0</v>
      </c>
      <c r="K873" s="84" t="b">
        <v>0</v>
      </c>
      <c r="L873" s="84" t="b">
        <v>0</v>
      </c>
    </row>
    <row r="874" spans="1:12" ht="15">
      <c r="A874" s="84" t="s">
        <v>5129</v>
      </c>
      <c r="B874" s="84" t="s">
        <v>5480</v>
      </c>
      <c r="C874" s="84">
        <v>2</v>
      </c>
      <c r="D874" s="122">
        <v>0.006021315417874793</v>
      </c>
      <c r="E874" s="122">
        <v>1.934498451243568</v>
      </c>
      <c r="F874" s="84" t="s">
        <v>4090</v>
      </c>
      <c r="G874" s="84" t="b">
        <v>0</v>
      </c>
      <c r="H874" s="84" t="b">
        <v>0</v>
      </c>
      <c r="I874" s="84" t="b">
        <v>0</v>
      </c>
      <c r="J874" s="84" t="b">
        <v>0</v>
      </c>
      <c r="K874" s="84" t="b">
        <v>0</v>
      </c>
      <c r="L874" s="84" t="b">
        <v>0</v>
      </c>
    </row>
    <row r="875" spans="1:12" ht="15">
      <c r="A875" s="84" t="s">
        <v>5480</v>
      </c>
      <c r="B875" s="84" t="s">
        <v>5481</v>
      </c>
      <c r="C875" s="84">
        <v>2</v>
      </c>
      <c r="D875" s="122">
        <v>0.006021315417874793</v>
      </c>
      <c r="E875" s="122">
        <v>2.235528446907549</v>
      </c>
      <c r="F875" s="84" t="s">
        <v>4090</v>
      </c>
      <c r="G875" s="84" t="b">
        <v>0</v>
      </c>
      <c r="H875" s="84" t="b">
        <v>0</v>
      </c>
      <c r="I875" s="84" t="b">
        <v>0</v>
      </c>
      <c r="J875" s="84" t="b">
        <v>0</v>
      </c>
      <c r="K875" s="84" t="b">
        <v>0</v>
      </c>
      <c r="L875" s="84" t="b">
        <v>0</v>
      </c>
    </row>
    <row r="876" spans="1:12" ht="15">
      <c r="A876" s="84" t="s">
        <v>5481</v>
      </c>
      <c r="B876" s="84" t="s">
        <v>5482</v>
      </c>
      <c r="C876" s="84">
        <v>2</v>
      </c>
      <c r="D876" s="122">
        <v>0.006021315417874793</v>
      </c>
      <c r="E876" s="122">
        <v>2.235528446907549</v>
      </c>
      <c r="F876" s="84" t="s">
        <v>4090</v>
      </c>
      <c r="G876" s="84" t="b">
        <v>0</v>
      </c>
      <c r="H876" s="84" t="b">
        <v>0</v>
      </c>
      <c r="I876" s="84" t="b">
        <v>0</v>
      </c>
      <c r="J876" s="84" t="b">
        <v>0</v>
      </c>
      <c r="K876" s="84" t="b">
        <v>1</v>
      </c>
      <c r="L876" s="84" t="b">
        <v>0</v>
      </c>
    </row>
    <row r="877" spans="1:12" ht="15">
      <c r="A877" s="84" t="s">
        <v>5482</v>
      </c>
      <c r="B877" s="84" t="s">
        <v>5240</v>
      </c>
      <c r="C877" s="84">
        <v>2</v>
      </c>
      <c r="D877" s="122">
        <v>0.006021315417874793</v>
      </c>
      <c r="E877" s="122">
        <v>2.059437187851868</v>
      </c>
      <c r="F877" s="84" t="s">
        <v>4090</v>
      </c>
      <c r="G877" s="84" t="b">
        <v>0</v>
      </c>
      <c r="H877" s="84" t="b">
        <v>1</v>
      </c>
      <c r="I877" s="84" t="b">
        <v>0</v>
      </c>
      <c r="J877" s="84" t="b">
        <v>0</v>
      </c>
      <c r="K877" s="84" t="b">
        <v>0</v>
      </c>
      <c r="L877" s="84" t="b">
        <v>0</v>
      </c>
    </row>
    <row r="878" spans="1:12" ht="15">
      <c r="A878" s="84" t="s">
        <v>5240</v>
      </c>
      <c r="B878" s="84" t="s">
        <v>5483</v>
      </c>
      <c r="C878" s="84">
        <v>2</v>
      </c>
      <c r="D878" s="122">
        <v>0.006021315417874793</v>
      </c>
      <c r="E878" s="122">
        <v>2.059437187851868</v>
      </c>
      <c r="F878" s="84" t="s">
        <v>4090</v>
      </c>
      <c r="G878" s="84" t="b">
        <v>0</v>
      </c>
      <c r="H878" s="84" t="b">
        <v>0</v>
      </c>
      <c r="I878" s="84" t="b">
        <v>0</v>
      </c>
      <c r="J878" s="84" t="b">
        <v>0</v>
      </c>
      <c r="K878" s="84" t="b">
        <v>0</v>
      </c>
      <c r="L878" s="84" t="b">
        <v>0</v>
      </c>
    </row>
    <row r="879" spans="1:12" ht="15">
      <c r="A879" s="84" t="s">
        <v>5483</v>
      </c>
      <c r="B879" s="84" t="s">
        <v>5484</v>
      </c>
      <c r="C879" s="84">
        <v>2</v>
      </c>
      <c r="D879" s="122">
        <v>0.006021315417874793</v>
      </c>
      <c r="E879" s="122">
        <v>2.235528446907549</v>
      </c>
      <c r="F879" s="84" t="s">
        <v>4090</v>
      </c>
      <c r="G879" s="84" t="b">
        <v>0</v>
      </c>
      <c r="H879" s="84" t="b">
        <v>0</v>
      </c>
      <c r="I879" s="84" t="b">
        <v>0</v>
      </c>
      <c r="J879" s="84" t="b">
        <v>0</v>
      </c>
      <c r="K879" s="84" t="b">
        <v>0</v>
      </c>
      <c r="L879" s="84" t="b">
        <v>0</v>
      </c>
    </row>
    <row r="880" spans="1:12" ht="15">
      <c r="A880" s="84" t="s">
        <v>5484</v>
      </c>
      <c r="B880" s="84" t="s">
        <v>5485</v>
      </c>
      <c r="C880" s="84">
        <v>2</v>
      </c>
      <c r="D880" s="122">
        <v>0.006021315417874793</v>
      </c>
      <c r="E880" s="122">
        <v>2.235528446907549</v>
      </c>
      <c r="F880" s="84" t="s">
        <v>4090</v>
      </c>
      <c r="G880" s="84" t="b">
        <v>0</v>
      </c>
      <c r="H880" s="84" t="b">
        <v>0</v>
      </c>
      <c r="I880" s="84" t="b">
        <v>0</v>
      </c>
      <c r="J880" s="84" t="b">
        <v>0</v>
      </c>
      <c r="K880" s="84" t="b">
        <v>0</v>
      </c>
      <c r="L880" s="84" t="b">
        <v>0</v>
      </c>
    </row>
    <row r="881" spans="1:12" ht="15">
      <c r="A881" s="84" t="s">
        <v>5485</v>
      </c>
      <c r="B881" s="84" t="s">
        <v>5241</v>
      </c>
      <c r="C881" s="84">
        <v>2</v>
      </c>
      <c r="D881" s="122">
        <v>0.006021315417874793</v>
      </c>
      <c r="E881" s="122">
        <v>2.059437187851868</v>
      </c>
      <c r="F881" s="84" t="s">
        <v>4090</v>
      </c>
      <c r="G881" s="84" t="b">
        <v>0</v>
      </c>
      <c r="H881" s="84" t="b">
        <v>0</v>
      </c>
      <c r="I881" s="84" t="b">
        <v>0</v>
      </c>
      <c r="J881" s="84" t="b">
        <v>0</v>
      </c>
      <c r="K881" s="84" t="b">
        <v>0</v>
      </c>
      <c r="L881" s="84" t="b">
        <v>0</v>
      </c>
    </row>
    <row r="882" spans="1:12" ht="15">
      <c r="A882" s="84" t="s">
        <v>5241</v>
      </c>
      <c r="B882" s="84" t="s">
        <v>833</v>
      </c>
      <c r="C882" s="84">
        <v>2</v>
      </c>
      <c r="D882" s="122">
        <v>0.006021315417874793</v>
      </c>
      <c r="E882" s="122">
        <v>1.156347200859924</v>
      </c>
      <c r="F882" s="84" t="s">
        <v>4090</v>
      </c>
      <c r="G882" s="84" t="b">
        <v>0</v>
      </c>
      <c r="H882" s="84" t="b">
        <v>0</v>
      </c>
      <c r="I882" s="84" t="b">
        <v>0</v>
      </c>
      <c r="J882" s="84" t="b">
        <v>0</v>
      </c>
      <c r="K882" s="84" t="b">
        <v>0</v>
      </c>
      <c r="L882" s="84" t="b">
        <v>0</v>
      </c>
    </row>
    <row r="883" spans="1:12" ht="15">
      <c r="A883" s="84" t="s">
        <v>4998</v>
      </c>
      <c r="B883" s="84" t="s">
        <v>5470</v>
      </c>
      <c r="C883" s="84">
        <v>2</v>
      </c>
      <c r="D883" s="122">
        <v>0.006021315417874793</v>
      </c>
      <c r="E883" s="122">
        <v>2.235528446907549</v>
      </c>
      <c r="F883" s="84" t="s">
        <v>4090</v>
      </c>
      <c r="G883" s="84" t="b">
        <v>0</v>
      </c>
      <c r="H883" s="84" t="b">
        <v>0</v>
      </c>
      <c r="I883" s="84" t="b">
        <v>0</v>
      </c>
      <c r="J883" s="84" t="b">
        <v>0</v>
      </c>
      <c r="K883" s="84" t="b">
        <v>0</v>
      </c>
      <c r="L883" s="84" t="b">
        <v>0</v>
      </c>
    </row>
    <row r="884" spans="1:12" ht="15">
      <c r="A884" s="84" t="s">
        <v>5470</v>
      </c>
      <c r="B884" s="84" t="s">
        <v>5471</v>
      </c>
      <c r="C884" s="84">
        <v>2</v>
      </c>
      <c r="D884" s="122">
        <v>0.006021315417874793</v>
      </c>
      <c r="E884" s="122">
        <v>2.235528446907549</v>
      </c>
      <c r="F884" s="84" t="s">
        <v>4090</v>
      </c>
      <c r="G884" s="84" t="b">
        <v>0</v>
      </c>
      <c r="H884" s="84" t="b">
        <v>0</v>
      </c>
      <c r="I884" s="84" t="b">
        <v>0</v>
      </c>
      <c r="J884" s="84" t="b">
        <v>0</v>
      </c>
      <c r="K884" s="84" t="b">
        <v>0</v>
      </c>
      <c r="L884" s="84" t="b">
        <v>0</v>
      </c>
    </row>
    <row r="885" spans="1:12" ht="15">
      <c r="A885" s="84" t="s">
        <v>5471</v>
      </c>
      <c r="B885" s="84" t="s">
        <v>5472</v>
      </c>
      <c r="C885" s="84">
        <v>2</v>
      </c>
      <c r="D885" s="122">
        <v>0.006021315417874793</v>
      </c>
      <c r="E885" s="122">
        <v>2.235528446907549</v>
      </c>
      <c r="F885" s="84" t="s">
        <v>4090</v>
      </c>
      <c r="G885" s="84" t="b">
        <v>0</v>
      </c>
      <c r="H885" s="84" t="b">
        <v>0</v>
      </c>
      <c r="I885" s="84" t="b">
        <v>0</v>
      </c>
      <c r="J885" s="84" t="b">
        <v>0</v>
      </c>
      <c r="K885" s="84" t="b">
        <v>0</v>
      </c>
      <c r="L885" s="84" t="b">
        <v>0</v>
      </c>
    </row>
    <row r="886" spans="1:12" ht="15">
      <c r="A886" s="84" t="s">
        <v>5472</v>
      </c>
      <c r="B886" s="84" t="s">
        <v>5473</v>
      </c>
      <c r="C886" s="84">
        <v>2</v>
      </c>
      <c r="D886" s="122">
        <v>0.006021315417874793</v>
      </c>
      <c r="E886" s="122">
        <v>2.235528446907549</v>
      </c>
      <c r="F886" s="84" t="s">
        <v>4090</v>
      </c>
      <c r="G886" s="84" t="b">
        <v>0</v>
      </c>
      <c r="H886" s="84" t="b">
        <v>0</v>
      </c>
      <c r="I886" s="84" t="b">
        <v>0</v>
      </c>
      <c r="J886" s="84" t="b">
        <v>0</v>
      </c>
      <c r="K886" s="84" t="b">
        <v>0</v>
      </c>
      <c r="L886" s="84" t="b">
        <v>0</v>
      </c>
    </row>
    <row r="887" spans="1:12" ht="15">
      <c r="A887" s="84" t="s">
        <v>5473</v>
      </c>
      <c r="B887" s="84" t="s">
        <v>4973</v>
      </c>
      <c r="C887" s="84">
        <v>2</v>
      </c>
      <c r="D887" s="122">
        <v>0.006021315417874793</v>
      </c>
      <c r="E887" s="122">
        <v>2.059437187851868</v>
      </c>
      <c r="F887" s="84" t="s">
        <v>4090</v>
      </c>
      <c r="G887" s="84" t="b">
        <v>0</v>
      </c>
      <c r="H887" s="84" t="b">
        <v>0</v>
      </c>
      <c r="I887" s="84" t="b">
        <v>0</v>
      </c>
      <c r="J887" s="84" t="b">
        <v>0</v>
      </c>
      <c r="K887" s="84" t="b">
        <v>0</v>
      </c>
      <c r="L887" s="84" t="b">
        <v>0</v>
      </c>
    </row>
    <row r="888" spans="1:12" ht="15">
      <c r="A888" s="84" t="s">
        <v>4973</v>
      </c>
      <c r="B888" s="84" t="s">
        <v>4323</v>
      </c>
      <c r="C888" s="84">
        <v>2</v>
      </c>
      <c r="D888" s="122">
        <v>0.006021315417874793</v>
      </c>
      <c r="E888" s="122">
        <v>2.235528446907549</v>
      </c>
      <c r="F888" s="84" t="s">
        <v>4090</v>
      </c>
      <c r="G888" s="84" t="b">
        <v>0</v>
      </c>
      <c r="H888" s="84" t="b">
        <v>0</v>
      </c>
      <c r="I888" s="84" t="b">
        <v>0</v>
      </c>
      <c r="J888" s="84" t="b">
        <v>0</v>
      </c>
      <c r="K888" s="84" t="b">
        <v>0</v>
      </c>
      <c r="L888" s="84" t="b">
        <v>0</v>
      </c>
    </row>
    <row r="889" spans="1:12" ht="15">
      <c r="A889" s="84" t="s">
        <v>4323</v>
      </c>
      <c r="B889" s="84" t="s">
        <v>5128</v>
      </c>
      <c r="C889" s="84">
        <v>2</v>
      </c>
      <c r="D889" s="122">
        <v>0.006021315417874793</v>
      </c>
      <c r="E889" s="122">
        <v>1.934498451243568</v>
      </c>
      <c r="F889" s="84" t="s">
        <v>4090</v>
      </c>
      <c r="G889" s="84" t="b">
        <v>0</v>
      </c>
      <c r="H889" s="84" t="b">
        <v>0</v>
      </c>
      <c r="I889" s="84" t="b">
        <v>0</v>
      </c>
      <c r="J889" s="84" t="b">
        <v>0</v>
      </c>
      <c r="K889" s="84" t="b">
        <v>0</v>
      </c>
      <c r="L889" s="84" t="b">
        <v>0</v>
      </c>
    </row>
    <row r="890" spans="1:12" ht="15">
      <c r="A890" s="84" t="s">
        <v>5128</v>
      </c>
      <c r="B890" s="84" t="s">
        <v>5128</v>
      </c>
      <c r="C890" s="84">
        <v>2</v>
      </c>
      <c r="D890" s="122">
        <v>0.006021315417874793</v>
      </c>
      <c r="E890" s="122">
        <v>1.6334684555795866</v>
      </c>
      <c r="F890" s="84" t="s">
        <v>4090</v>
      </c>
      <c r="G890" s="84" t="b">
        <v>0</v>
      </c>
      <c r="H890" s="84" t="b">
        <v>0</v>
      </c>
      <c r="I890" s="84" t="b">
        <v>0</v>
      </c>
      <c r="J890" s="84" t="b">
        <v>0</v>
      </c>
      <c r="K890" s="84" t="b">
        <v>0</v>
      </c>
      <c r="L890" s="84" t="b">
        <v>0</v>
      </c>
    </row>
    <row r="891" spans="1:12" ht="15">
      <c r="A891" s="84" t="s">
        <v>5128</v>
      </c>
      <c r="B891" s="84" t="s">
        <v>5474</v>
      </c>
      <c r="C891" s="84">
        <v>2</v>
      </c>
      <c r="D891" s="122">
        <v>0.006021315417874793</v>
      </c>
      <c r="E891" s="122">
        <v>1.934498451243568</v>
      </c>
      <c r="F891" s="84" t="s">
        <v>4090</v>
      </c>
      <c r="G891" s="84" t="b">
        <v>0</v>
      </c>
      <c r="H891" s="84" t="b">
        <v>0</v>
      </c>
      <c r="I891" s="84" t="b">
        <v>0</v>
      </c>
      <c r="J891" s="84" t="b">
        <v>0</v>
      </c>
      <c r="K891" s="84" t="b">
        <v>0</v>
      </c>
      <c r="L891" s="84" t="b">
        <v>0</v>
      </c>
    </row>
    <row r="892" spans="1:12" ht="15">
      <c r="A892" s="84" t="s">
        <v>5474</v>
      </c>
      <c r="B892" s="84" t="s">
        <v>5475</v>
      </c>
      <c r="C892" s="84">
        <v>2</v>
      </c>
      <c r="D892" s="122">
        <v>0.006021315417874793</v>
      </c>
      <c r="E892" s="122">
        <v>2.235528446907549</v>
      </c>
      <c r="F892" s="84" t="s">
        <v>4090</v>
      </c>
      <c r="G892" s="84" t="b">
        <v>0</v>
      </c>
      <c r="H892" s="84" t="b">
        <v>0</v>
      </c>
      <c r="I892" s="84" t="b">
        <v>0</v>
      </c>
      <c r="J892" s="84" t="b">
        <v>0</v>
      </c>
      <c r="K892" s="84" t="b">
        <v>0</v>
      </c>
      <c r="L892" s="84" t="b">
        <v>0</v>
      </c>
    </row>
    <row r="893" spans="1:12" ht="15">
      <c r="A893" s="84" t="s">
        <v>5475</v>
      </c>
      <c r="B893" s="84" t="s">
        <v>5476</v>
      </c>
      <c r="C893" s="84">
        <v>2</v>
      </c>
      <c r="D893" s="122">
        <v>0.006021315417874793</v>
      </c>
      <c r="E893" s="122">
        <v>2.235528446907549</v>
      </c>
      <c r="F893" s="84" t="s">
        <v>4090</v>
      </c>
      <c r="G893" s="84" t="b">
        <v>0</v>
      </c>
      <c r="H893" s="84" t="b">
        <v>0</v>
      </c>
      <c r="I893" s="84" t="b">
        <v>0</v>
      </c>
      <c r="J893" s="84" t="b">
        <v>0</v>
      </c>
      <c r="K893" s="84" t="b">
        <v>0</v>
      </c>
      <c r="L893" s="84" t="b">
        <v>0</v>
      </c>
    </row>
    <row r="894" spans="1:12" ht="15">
      <c r="A894" s="84" t="s">
        <v>5476</v>
      </c>
      <c r="B894" s="84" t="s">
        <v>5477</v>
      </c>
      <c r="C894" s="84">
        <v>2</v>
      </c>
      <c r="D894" s="122">
        <v>0.006021315417874793</v>
      </c>
      <c r="E894" s="122">
        <v>2.235528446907549</v>
      </c>
      <c r="F894" s="84" t="s">
        <v>4090</v>
      </c>
      <c r="G894" s="84" t="b">
        <v>0</v>
      </c>
      <c r="H894" s="84" t="b">
        <v>0</v>
      </c>
      <c r="I894" s="84" t="b">
        <v>0</v>
      </c>
      <c r="J894" s="84" t="b">
        <v>0</v>
      </c>
      <c r="K894" s="84" t="b">
        <v>0</v>
      </c>
      <c r="L894" s="84" t="b">
        <v>0</v>
      </c>
    </row>
    <row r="895" spans="1:12" ht="15">
      <c r="A895" s="84" t="s">
        <v>5477</v>
      </c>
      <c r="B895" s="84" t="s">
        <v>5478</v>
      </c>
      <c r="C895" s="84">
        <v>2</v>
      </c>
      <c r="D895" s="122">
        <v>0.006021315417874793</v>
      </c>
      <c r="E895" s="122">
        <v>2.235528446907549</v>
      </c>
      <c r="F895" s="84" t="s">
        <v>4090</v>
      </c>
      <c r="G895" s="84" t="b">
        <v>0</v>
      </c>
      <c r="H895" s="84" t="b">
        <v>0</v>
      </c>
      <c r="I895" s="84" t="b">
        <v>0</v>
      </c>
      <c r="J895" s="84" t="b">
        <v>0</v>
      </c>
      <c r="K895" s="84" t="b">
        <v>0</v>
      </c>
      <c r="L895" s="84" t="b">
        <v>0</v>
      </c>
    </row>
    <row r="896" spans="1:12" ht="15">
      <c r="A896" s="84" t="s">
        <v>5478</v>
      </c>
      <c r="B896" s="84" t="s">
        <v>833</v>
      </c>
      <c r="C896" s="84">
        <v>2</v>
      </c>
      <c r="D896" s="122">
        <v>0.006021315417874793</v>
      </c>
      <c r="E896" s="122">
        <v>1.3324384599156054</v>
      </c>
      <c r="F896" s="84" t="s">
        <v>4090</v>
      </c>
      <c r="G896" s="84" t="b">
        <v>0</v>
      </c>
      <c r="H896" s="84" t="b">
        <v>0</v>
      </c>
      <c r="I896" s="84" t="b">
        <v>0</v>
      </c>
      <c r="J896" s="84" t="b">
        <v>0</v>
      </c>
      <c r="K896" s="84" t="b">
        <v>0</v>
      </c>
      <c r="L896" s="84" t="b">
        <v>0</v>
      </c>
    </row>
    <row r="897" spans="1:12" ht="15">
      <c r="A897" s="84" t="s">
        <v>440</v>
      </c>
      <c r="B897" s="84" t="s">
        <v>5222</v>
      </c>
      <c r="C897" s="84">
        <v>2</v>
      </c>
      <c r="D897" s="122">
        <v>0.006021315417874793</v>
      </c>
      <c r="E897" s="122">
        <v>1.8375884382355112</v>
      </c>
      <c r="F897" s="84" t="s">
        <v>4090</v>
      </c>
      <c r="G897" s="84" t="b">
        <v>0</v>
      </c>
      <c r="H897" s="84" t="b">
        <v>0</v>
      </c>
      <c r="I897" s="84" t="b">
        <v>0</v>
      </c>
      <c r="J897" s="84" t="b">
        <v>0</v>
      </c>
      <c r="K897" s="84" t="b">
        <v>0</v>
      </c>
      <c r="L897" s="84" t="b">
        <v>0</v>
      </c>
    </row>
    <row r="898" spans="1:12" ht="15">
      <c r="A898" s="84" t="s">
        <v>4202</v>
      </c>
      <c r="B898" s="84" t="s">
        <v>833</v>
      </c>
      <c r="C898" s="84">
        <v>10</v>
      </c>
      <c r="D898" s="122">
        <v>0.012593038249115115</v>
      </c>
      <c r="E898" s="122">
        <v>1.0836817472743012</v>
      </c>
      <c r="F898" s="84" t="s">
        <v>4091</v>
      </c>
      <c r="G898" s="84" t="b">
        <v>0</v>
      </c>
      <c r="H898" s="84" t="b">
        <v>0</v>
      </c>
      <c r="I898" s="84" t="b">
        <v>0</v>
      </c>
      <c r="J898" s="84" t="b">
        <v>0</v>
      </c>
      <c r="K898" s="84" t="b">
        <v>0</v>
      </c>
      <c r="L898" s="84" t="b">
        <v>0</v>
      </c>
    </row>
    <row r="899" spans="1:12" ht="15">
      <c r="A899" s="84" t="s">
        <v>4308</v>
      </c>
      <c r="B899" s="84" t="s">
        <v>4309</v>
      </c>
      <c r="C899" s="84">
        <v>6</v>
      </c>
      <c r="D899" s="122">
        <v>0.011768140980159379</v>
      </c>
      <c r="E899" s="122">
        <v>1.6857417386022637</v>
      </c>
      <c r="F899" s="84" t="s">
        <v>4091</v>
      </c>
      <c r="G899" s="84" t="b">
        <v>0</v>
      </c>
      <c r="H899" s="84" t="b">
        <v>0</v>
      </c>
      <c r="I899" s="84" t="b">
        <v>0</v>
      </c>
      <c r="J899" s="84" t="b">
        <v>0</v>
      </c>
      <c r="K899" s="84" t="b">
        <v>0</v>
      </c>
      <c r="L899" s="84" t="b">
        <v>0</v>
      </c>
    </row>
    <row r="900" spans="1:12" ht="15">
      <c r="A900" s="84" t="s">
        <v>4309</v>
      </c>
      <c r="B900" s="84" t="s">
        <v>4310</v>
      </c>
      <c r="C900" s="84">
        <v>6</v>
      </c>
      <c r="D900" s="122">
        <v>0.011768140980159379</v>
      </c>
      <c r="E900" s="122">
        <v>1.6857417386022637</v>
      </c>
      <c r="F900" s="84" t="s">
        <v>4091</v>
      </c>
      <c r="G900" s="84" t="b">
        <v>0</v>
      </c>
      <c r="H900" s="84" t="b">
        <v>0</v>
      </c>
      <c r="I900" s="84" t="b">
        <v>0</v>
      </c>
      <c r="J900" s="84" t="b">
        <v>0</v>
      </c>
      <c r="K900" s="84" t="b">
        <v>0</v>
      </c>
      <c r="L900" s="84" t="b">
        <v>0</v>
      </c>
    </row>
    <row r="901" spans="1:12" ht="15">
      <c r="A901" s="84" t="s">
        <v>4311</v>
      </c>
      <c r="B901" s="84" t="s">
        <v>4312</v>
      </c>
      <c r="C901" s="84">
        <v>6</v>
      </c>
      <c r="D901" s="122">
        <v>0.011768140980159379</v>
      </c>
      <c r="E901" s="122">
        <v>1.6857417386022637</v>
      </c>
      <c r="F901" s="84" t="s">
        <v>4091</v>
      </c>
      <c r="G901" s="84" t="b">
        <v>1</v>
      </c>
      <c r="H901" s="84" t="b">
        <v>0</v>
      </c>
      <c r="I901" s="84" t="b">
        <v>0</v>
      </c>
      <c r="J901" s="84" t="b">
        <v>0</v>
      </c>
      <c r="K901" s="84" t="b">
        <v>0</v>
      </c>
      <c r="L901" s="84" t="b">
        <v>0</v>
      </c>
    </row>
    <row r="902" spans="1:12" ht="15">
      <c r="A902" s="84" t="s">
        <v>5001</v>
      </c>
      <c r="B902" s="84" t="s">
        <v>5019</v>
      </c>
      <c r="C902" s="84">
        <v>5</v>
      </c>
      <c r="D902" s="122">
        <v>0.011059651967342071</v>
      </c>
      <c r="E902" s="122">
        <v>1.7649229846498884</v>
      </c>
      <c r="F902" s="84" t="s">
        <v>4091</v>
      </c>
      <c r="G902" s="84" t="b">
        <v>0</v>
      </c>
      <c r="H902" s="84" t="b">
        <v>0</v>
      </c>
      <c r="I902" s="84" t="b">
        <v>0</v>
      </c>
      <c r="J902" s="84" t="b">
        <v>0</v>
      </c>
      <c r="K902" s="84" t="b">
        <v>0</v>
      </c>
      <c r="L902" s="84" t="b">
        <v>0</v>
      </c>
    </row>
    <row r="903" spans="1:12" ht="15">
      <c r="A903" s="84" t="s">
        <v>5019</v>
      </c>
      <c r="B903" s="84" t="s">
        <v>5020</v>
      </c>
      <c r="C903" s="84">
        <v>5</v>
      </c>
      <c r="D903" s="122">
        <v>0.011059651967342071</v>
      </c>
      <c r="E903" s="122">
        <v>1.7649229846498884</v>
      </c>
      <c r="F903" s="84" t="s">
        <v>4091</v>
      </c>
      <c r="G903" s="84" t="b">
        <v>0</v>
      </c>
      <c r="H903" s="84" t="b">
        <v>0</v>
      </c>
      <c r="I903" s="84" t="b">
        <v>0</v>
      </c>
      <c r="J903" s="84" t="b">
        <v>0</v>
      </c>
      <c r="K903" s="84" t="b">
        <v>0</v>
      </c>
      <c r="L903" s="84" t="b">
        <v>0</v>
      </c>
    </row>
    <row r="904" spans="1:12" ht="15">
      <c r="A904" s="84" t="s">
        <v>5020</v>
      </c>
      <c r="B904" s="84" t="s">
        <v>5021</v>
      </c>
      <c r="C904" s="84">
        <v>5</v>
      </c>
      <c r="D904" s="122">
        <v>0.011059651967342071</v>
      </c>
      <c r="E904" s="122">
        <v>1.7649229846498884</v>
      </c>
      <c r="F904" s="84" t="s">
        <v>4091</v>
      </c>
      <c r="G904" s="84" t="b">
        <v>0</v>
      </c>
      <c r="H904" s="84" t="b">
        <v>0</v>
      </c>
      <c r="I904" s="84" t="b">
        <v>0</v>
      </c>
      <c r="J904" s="84" t="b">
        <v>0</v>
      </c>
      <c r="K904" s="84" t="b">
        <v>1</v>
      </c>
      <c r="L904" s="84" t="b">
        <v>0</v>
      </c>
    </row>
    <row r="905" spans="1:12" ht="15">
      <c r="A905" s="84" t="s">
        <v>5021</v>
      </c>
      <c r="B905" s="84" t="s">
        <v>5022</v>
      </c>
      <c r="C905" s="84">
        <v>5</v>
      </c>
      <c r="D905" s="122">
        <v>0.011059651967342071</v>
      </c>
      <c r="E905" s="122">
        <v>1.7649229846498884</v>
      </c>
      <c r="F905" s="84" t="s">
        <v>4091</v>
      </c>
      <c r="G905" s="84" t="b">
        <v>0</v>
      </c>
      <c r="H905" s="84" t="b">
        <v>1</v>
      </c>
      <c r="I905" s="84" t="b">
        <v>0</v>
      </c>
      <c r="J905" s="84" t="b">
        <v>0</v>
      </c>
      <c r="K905" s="84" t="b">
        <v>0</v>
      </c>
      <c r="L905" s="84" t="b">
        <v>0</v>
      </c>
    </row>
    <row r="906" spans="1:12" ht="15">
      <c r="A906" s="84" t="s">
        <v>5022</v>
      </c>
      <c r="B906" s="84" t="s">
        <v>4980</v>
      </c>
      <c r="C906" s="84">
        <v>5</v>
      </c>
      <c r="D906" s="122">
        <v>0.011059651967342071</v>
      </c>
      <c r="E906" s="122">
        <v>1.7649229846498884</v>
      </c>
      <c r="F906" s="84" t="s">
        <v>4091</v>
      </c>
      <c r="G906" s="84" t="b">
        <v>0</v>
      </c>
      <c r="H906" s="84" t="b">
        <v>0</v>
      </c>
      <c r="I906" s="84" t="b">
        <v>0</v>
      </c>
      <c r="J906" s="84" t="b">
        <v>0</v>
      </c>
      <c r="K906" s="84" t="b">
        <v>0</v>
      </c>
      <c r="L906" s="84" t="b">
        <v>0</v>
      </c>
    </row>
    <row r="907" spans="1:12" ht="15">
      <c r="A907" s="84" t="s">
        <v>4980</v>
      </c>
      <c r="B907" s="84" t="s">
        <v>5023</v>
      </c>
      <c r="C907" s="84">
        <v>5</v>
      </c>
      <c r="D907" s="122">
        <v>0.011059651967342071</v>
      </c>
      <c r="E907" s="122">
        <v>1.7649229846498884</v>
      </c>
      <c r="F907" s="84" t="s">
        <v>4091</v>
      </c>
      <c r="G907" s="84" t="b">
        <v>0</v>
      </c>
      <c r="H907" s="84" t="b">
        <v>0</v>
      </c>
      <c r="I907" s="84" t="b">
        <v>0</v>
      </c>
      <c r="J907" s="84" t="b">
        <v>0</v>
      </c>
      <c r="K907" s="84" t="b">
        <v>0</v>
      </c>
      <c r="L907" s="84" t="b">
        <v>0</v>
      </c>
    </row>
    <row r="908" spans="1:12" ht="15">
      <c r="A908" s="84" t="s">
        <v>5023</v>
      </c>
      <c r="B908" s="84" t="s">
        <v>505</v>
      </c>
      <c r="C908" s="84">
        <v>5</v>
      </c>
      <c r="D908" s="122">
        <v>0.011059651967342071</v>
      </c>
      <c r="E908" s="122">
        <v>1.7649229846498884</v>
      </c>
      <c r="F908" s="84" t="s">
        <v>4091</v>
      </c>
      <c r="G908" s="84" t="b">
        <v>0</v>
      </c>
      <c r="H908" s="84" t="b">
        <v>0</v>
      </c>
      <c r="I908" s="84" t="b">
        <v>0</v>
      </c>
      <c r="J908" s="84" t="b">
        <v>0</v>
      </c>
      <c r="K908" s="84" t="b">
        <v>0</v>
      </c>
      <c r="L908" s="84" t="b">
        <v>0</v>
      </c>
    </row>
    <row r="909" spans="1:12" ht="15">
      <c r="A909" s="84" t="s">
        <v>505</v>
      </c>
      <c r="B909" s="84" t="s">
        <v>4348</v>
      </c>
      <c r="C909" s="84">
        <v>5</v>
      </c>
      <c r="D909" s="122">
        <v>0.011059651967342071</v>
      </c>
      <c r="E909" s="122">
        <v>1.7649229846498884</v>
      </c>
      <c r="F909" s="84" t="s">
        <v>4091</v>
      </c>
      <c r="G909" s="84" t="b">
        <v>0</v>
      </c>
      <c r="H909" s="84" t="b">
        <v>0</v>
      </c>
      <c r="I909" s="84" t="b">
        <v>0</v>
      </c>
      <c r="J909" s="84" t="b">
        <v>1</v>
      </c>
      <c r="K909" s="84" t="b">
        <v>0</v>
      </c>
      <c r="L909" s="84" t="b">
        <v>0</v>
      </c>
    </row>
    <row r="910" spans="1:12" ht="15">
      <c r="A910" s="84" t="s">
        <v>4348</v>
      </c>
      <c r="B910" s="84" t="s">
        <v>4972</v>
      </c>
      <c r="C910" s="84">
        <v>5</v>
      </c>
      <c r="D910" s="122">
        <v>0.011059651967342071</v>
      </c>
      <c r="E910" s="122">
        <v>1.7649229846498884</v>
      </c>
      <c r="F910" s="84" t="s">
        <v>4091</v>
      </c>
      <c r="G910" s="84" t="b">
        <v>1</v>
      </c>
      <c r="H910" s="84" t="b">
        <v>0</v>
      </c>
      <c r="I910" s="84" t="b">
        <v>0</v>
      </c>
      <c r="J910" s="84" t="b">
        <v>0</v>
      </c>
      <c r="K910" s="84" t="b">
        <v>0</v>
      </c>
      <c r="L910" s="84" t="b">
        <v>0</v>
      </c>
    </row>
    <row r="911" spans="1:12" ht="15">
      <c r="A911" s="84" t="s">
        <v>4972</v>
      </c>
      <c r="B911" s="84" t="s">
        <v>833</v>
      </c>
      <c r="C911" s="84">
        <v>5</v>
      </c>
      <c r="D911" s="122">
        <v>0.011059651967342071</v>
      </c>
      <c r="E911" s="122">
        <v>1.0836817472743012</v>
      </c>
      <c r="F911" s="84" t="s">
        <v>4091</v>
      </c>
      <c r="G911" s="84" t="b">
        <v>0</v>
      </c>
      <c r="H911" s="84" t="b">
        <v>0</v>
      </c>
      <c r="I911" s="84" t="b">
        <v>0</v>
      </c>
      <c r="J911" s="84" t="b">
        <v>0</v>
      </c>
      <c r="K911" s="84" t="b">
        <v>0</v>
      </c>
      <c r="L911" s="84" t="b">
        <v>0</v>
      </c>
    </row>
    <row r="912" spans="1:12" ht="15">
      <c r="A912" s="84" t="s">
        <v>4978</v>
      </c>
      <c r="B912" s="84" t="s">
        <v>4287</v>
      </c>
      <c r="C912" s="84">
        <v>5</v>
      </c>
      <c r="D912" s="122">
        <v>0.011059651967342071</v>
      </c>
      <c r="E912" s="122">
        <v>1.6857417386022637</v>
      </c>
      <c r="F912" s="84" t="s">
        <v>4091</v>
      </c>
      <c r="G912" s="84" t="b">
        <v>0</v>
      </c>
      <c r="H912" s="84" t="b">
        <v>0</v>
      </c>
      <c r="I912" s="84" t="b">
        <v>0</v>
      </c>
      <c r="J912" s="84" t="b">
        <v>0</v>
      </c>
      <c r="K912" s="84" t="b">
        <v>0</v>
      </c>
      <c r="L912" s="84" t="b">
        <v>0</v>
      </c>
    </row>
    <row r="913" spans="1:12" ht="15">
      <c r="A913" s="84" t="s">
        <v>4287</v>
      </c>
      <c r="B913" s="84" t="s">
        <v>5055</v>
      </c>
      <c r="C913" s="84">
        <v>5</v>
      </c>
      <c r="D913" s="122">
        <v>0.011059651967342071</v>
      </c>
      <c r="E913" s="122">
        <v>1.6857417386022637</v>
      </c>
      <c r="F913" s="84" t="s">
        <v>4091</v>
      </c>
      <c r="G913" s="84" t="b">
        <v>0</v>
      </c>
      <c r="H913" s="84" t="b">
        <v>0</v>
      </c>
      <c r="I913" s="84" t="b">
        <v>0</v>
      </c>
      <c r="J913" s="84" t="b">
        <v>0</v>
      </c>
      <c r="K913" s="84" t="b">
        <v>0</v>
      </c>
      <c r="L913" s="84" t="b">
        <v>0</v>
      </c>
    </row>
    <row r="914" spans="1:12" ht="15">
      <c r="A914" s="84" t="s">
        <v>5055</v>
      </c>
      <c r="B914" s="84" t="s">
        <v>5015</v>
      </c>
      <c r="C914" s="84">
        <v>5</v>
      </c>
      <c r="D914" s="122">
        <v>0.011059651967342071</v>
      </c>
      <c r="E914" s="122">
        <v>1.7649229846498884</v>
      </c>
      <c r="F914" s="84" t="s">
        <v>4091</v>
      </c>
      <c r="G914" s="84" t="b">
        <v>0</v>
      </c>
      <c r="H914" s="84" t="b">
        <v>0</v>
      </c>
      <c r="I914" s="84" t="b">
        <v>0</v>
      </c>
      <c r="J914" s="84" t="b">
        <v>1</v>
      </c>
      <c r="K914" s="84" t="b">
        <v>0</v>
      </c>
      <c r="L914" s="84" t="b">
        <v>0</v>
      </c>
    </row>
    <row r="915" spans="1:12" ht="15">
      <c r="A915" s="84" t="s">
        <v>5015</v>
      </c>
      <c r="B915" s="84" t="s">
        <v>5056</v>
      </c>
      <c r="C915" s="84">
        <v>5</v>
      </c>
      <c r="D915" s="122">
        <v>0.011059651967342071</v>
      </c>
      <c r="E915" s="122">
        <v>1.7649229846498884</v>
      </c>
      <c r="F915" s="84" t="s">
        <v>4091</v>
      </c>
      <c r="G915" s="84" t="b">
        <v>1</v>
      </c>
      <c r="H915" s="84" t="b">
        <v>0</v>
      </c>
      <c r="I915" s="84" t="b">
        <v>0</v>
      </c>
      <c r="J915" s="84" t="b">
        <v>0</v>
      </c>
      <c r="K915" s="84" t="b">
        <v>0</v>
      </c>
      <c r="L915" s="84" t="b">
        <v>0</v>
      </c>
    </row>
    <row r="916" spans="1:12" ht="15">
      <c r="A916" s="84" t="s">
        <v>5056</v>
      </c>
      <c r="B916" s="84" t="s">
        <v>5057</v>
      </c>
      <c r="C916" s="84">
        <v>5</v>
      </c>
      <c r="D916" s="122">
        <v>0.011059651967342071</v>
      </c>
      <c r="E916" s="122">
        <v>1.7649229846498884</v>
      </c>
      <c r="F916" s="84" t="s">
        <v>4091</v>
      </c>
      <c r="G916" s="84" t="b">
        <v>0</v>
      </c>
      <c r="H916" s="84" t="b">
        <v>0</v>
      </c>
      <c r="I916" s="84" t="b">
        <v>0</v>
      </c>
      <c r="J916" s="84" t="b">
        <v>0</v>
      </c>
      <c r="K916" s="84" t="b">
        <v>0</v>
      </c>
      <c r="L916" s="84" t="b">
        <v>0</v>
      </c>
    </row>
    <row r="917" spans="1:12" ht="15">
      <c r="A917" s="84" t="s">
        <v>5057</v>
      </c>
      <c r="B917" s="84" t="s">
        <v>4202</v>
      </c>
      <c r="C917" s="84">
        <v>5</v>
      </c>
      <c r="D917" s="122">
        <v>0.011059651967342071</v>
      </c>
      <c r="E917" s="122">
        <v>1.4638929889859074</v>
      </c>
      <c r="F917" s="84" t="s">
        <v>4091</v>
      </c>
      <c r="G917" s="84" t="b">
        <v>0</v>
      </c>
      <c r="H917" s="84" t="b">
        <v>0</v>
      </c>
      <c r="I917" s="84" t="b">
        <v>0</v>
      </c>
      <c r="J917" s="84" t="b">
        <v>0</v>
      </c>
      <c r="K917" s="84" t="b">
        <v>0</v>
      </c>
      <c r="L917" s="84" t="b">
        <v>0</v>
      </c>
    </row>
    <row r="918" spans="1:12" ht="15">
      <c r="A918" s="84" t="s">
        <v>833</v>
      </c>
      <c r="B918" s="84" t="s">
        <v>5058</v>
      </c>
      <c r="C918" s="84">
        <v>5</v>
      </c>
      <c r="D918" s="122">
        <v>0.011059651967342071</v>
      </c>
      <c r="E918" s="122">
        <v>1.141673694251988</v>
      </c>
      <c r="F918" s="84" t="s">
        <v>4091</v>
      </c>
      <c r="G918" s="84" t="b">
        <v>0</v>
      </c>
      <c r="H918" s="84" t="b">
        <v>0</v>
      </c>
      <c r="I918" s="84" t="b">
        <v>0</v>
      </c>
      <c r="J918" s="84" t="b">
        <v>0</v>
      </c>
      <c r="K918" s="84" t="b">
        <v>0</v>
      </c>
      <c r="L918" s="84" t="b">
        <v>0</v>
      </c>
    </row>
    <row r="919" spans="1:12" ht="15">
      <c r="A919" s="84" t="s">
        <v>5058</v>
      </c>
      <c r="B919" s="84" t="s">
        <v>4959</v>
      </c>
      <c r="C919" s="84">
        <v>5</v>
      </c>
      <c r="D919" s="122">
        <v>0.011059651967342071</v>
      </c>
      <c r="E919" s="122">
        <v>1.7649229846498884</v>
      </c>
      <c r="F919" s="84" t="s">
        <v>4091</v>
      </c>
      <c r="G919" s="84" t="b">
        <v>0</v>
      </c>
      <c r="H919" s="84" t="b">
        <v>0</v>
      </c>
      <c r="I919" s="84" t="b">
        <v>0</v>
      </c>
      <c r="J919" s="84" t="b">
        <v>0</v>
      </c>
      <c r="K919" s="84" t="b">
        <v>0</v>
      </c>
      <c r="L919" s="84" t="b">
        <v>0</v>
      </c>
    </row>
    <row r="920" spans="1:12" ht="15">
      <c r="A920" s="84" t="s">
        <v>4959</v>
      </c>
      <c r="B920" s="84" t="s">
        <v>5059</v>
      </c>
      <c r="C920" s="84">
        <v>5</v>
      </c>
      <c r="D920" s="122">
        <v>0.011059651967342071</v>
      </c>
      <c r="E920" s="122">
        <v>1.7649229846498884</v>
      </c>
      <c r="F920" s="84" t="s">
        <v>4091</v>
      </c>
      <c r="G920" s="84" t="b">
        <v>0</v>
      </c>
      <c r="H920" s="84" t="b">
        <v>0</v>
      </c>
      <c r="I920" s="84" t="b">
        <v>0</v>
      </c>
      <c r="J920" s="84" t="b">
        <v>0</v>
      </c>
      <c r="K920" s="84" t="b">
        <v>0</v>
      </c>
      <c r="L920" s="84" t="b">
        <v>0</v>
      </c>
    </row>
    <row r="921" spans="1:12" ht="15">
      <c r="A921" s="84" t="s">
        <v>5059</v>
      </c>
      <c r="B921" s="84" t="s">
        <v>5060</v>
      </c>
      <c r="C921" s="84">
        <v>5</v>
      </c>
      <c r="D921" s="122">
        <v>0.011059651967342071</v>
      </c>
      <c r="E921" s="122">
        <v>1.7649229846498884</v>
      </c>
      <c r="F921" s="84" t="s">
        <v>4091</v>
      </c>
      <c r="G921" s="84" t="b">
        <v>0</v>
      </c>
      <c r="H921" s="84" t="b">
        <v>0</v>
      </c>
      <c r="I921" s="84" t="b">
        <v>0</v>
      </c>
      <c r="J921" s="84" t="b">
        <v>0</v>
      </c>
      <c r="K921" s="84" t="b">
        <v>0</v>
      </c>
      <c r="L921" s="84" t="b">
        <v>0</v>
      </c>
    </row>
    <row r="922" spans="1:12" ht="15">
      <c r="A922" s="84" t="s">
        <v>5044</v>
      </c>
      <c r="B922" s="84" t="s">
        <v>4950</v>
      </c>
      <c r="C922" s="84">
        <v>5</v>
      </c>
      <c r="D922" s="122">
        <v>0.011059651967342071</v>
      </c>
      <c r="E922" s="122">
        <v>1.7649229846498884</v>
      </c>
      <c r="F922" s="84" t="s">
        <v>4091</v>
      </c>
      <c r="G922" s="84" t="b">
        <v>0</v>
      </c>
      <c r="H922" s="84" t="b">
        <v>0</v>
      </c>
      <c r="I922" s="84" t="b">
        <v>0</v>
      </c>
      <c r="J922" s="84" t="b">
        <v>0</v>
      </c>
      <c r="K922" s="84" t="b">
        <v>0</v>
      </c>
      <c r="L922" s="84" t="b">
        <v>0</v>
      </c>
    </row>
    <row r="923" spans="1:12" ht="15">
      <c r="A923" s="84" t="s">
        <v>4950</v>
      </c>
      <c r="B923" s="84" t="s">
        <v>5045</v>
      </c>
      <c r="C923" s="84">
        <v>5</v>
      </c>
      <c r="D923" s="122">
        <v>0.011059651967342071</v>
      </c>
      <c r="E923" s="122">
        <v>1.7649229846498884</v>
      </c>
      <c r="F923" s="84" t="s">
        <v>4091</v>
      </c>
      <c r="G923" s="84" t="b">
        <v>0</v>
      </c>
      <c r="H923" s="84" t="b">
        <v>0</v>
      </c>
      <c r="I923" s="84" t="b">
        <v>0</v>
      </c>
      <c r="J923" s="84" t="b">
        <v>1</v>
      </c>
      <c r="K923" s="84" t="b">
        <v>0</v>
      </c>
      <c r="L923" s="84" t="b">
        <v>0</v>
      </c>
    </row>
    <row r="924" spans="1:12" ht="15">
      <c r="A924" s="84" t="s">
        <v>5045</v>
      </c>
      <c r="B924" s="84" t="s">
        <v>4202</v>
      </c>
      <c r="C924" s="84">
        <v>5</v>
      </c>
      <c r="D924" s="122">
        <v>0.011059651967342071</v>
      </c>
      <c r="E924" s="122">
        <v>1.4638929889859074</v>
      </c>
      <c r="F924" s="84" t="s">
        <v>4091</v>
      </c>
      <c r="G924" s="84" t="b">
        <v>1</v>
      </c>
      <c r="H924" s="84" t="b">
        <v>0</v>
      </c>
      <c r="I924" s="84" t="b">
        <v>0</v>
      </c>
      <c r="J924" s="84" t="b">
        <v>0</v>
      </c>
      <c r="K924" s="84" t="b">
        <v>0</v>
      </c>
      <c r="L924" s="84" t="b">
        <v>0</v>
      </c>
    </row>
    <row r="925" spans="1:12" ht="15">
      <c r="A925" s="84" t="s">
        <v>833</v>
      </c>
      <c r="B925" s="84" t="s">
        <v>4307</v>
      </c>
      <c r="C925" s="84">
        <v>5</v>
      </c>
      <c r="D925" s="122">
        <v>0.011059651967342071</v>
      </c>
      <c r="E925" s="122">
        <v>0.9375537115960634</v>
      </c>
      <c r="F925" s="84" t="s">
        <v>4091</v>
      </c>
      <c r="G925" s="84" t="b">
        <v>0</v>
      </c>
      <c r="H925" s="84" t="b">
        <v>0</v>
      </c>
      <c r="I925" s="84" t="b">
        <v>0</v>
      </c>
      <c r="J925" s="84" t="b">
        <v>0</v>
      </c>
      <c r="K925" s="84" t="b">
        <v>0</v>
      </c>
      <c r="L925" s="84" t="b">
        <v>0</v>
      </c>
    </row>
    <row r="926" spans="1:12" ht="15">
      <c r="A926" s="84" t="s">
        <v>487</v>
      </c>
      <c r="B926" s="84" t="s">
        <v>5001</v>
      </c>
      <c r="C926" s="84">
        <v>4</v>
      </c>
      <c r="D926" s="122">
        <v>0.01007443059929209</v>
      </c>
      <c r="E926" s="122">
        <v>1.2334440676076333</v>
      </c>
      <c r="F926" s="84" t="s">
        <v>4091</v>
      </c>
      <c r="G926" s="84" t="b">
        <v>0</v>
      </c>
      <c r="H926" s="84" t="b">
        <v>0</v>
      </c>
      <c r="I926" s="84" t="b">
        <v>0</v>
      </c>
      <c r="J926" s="84" t="b">
        <v>0</v>
      </c>
      <c r="K926" s="84" t="b">
        <v>0</v>
      </c>
      <c r="L926" s="84" t="b">
        <v>0</v>
      </c>
    </row>
    <row r="927" spans="1:12" ht="15">
      <c r="A927" s="84" t="s">
        <v>5113</v>
      </c>
      <c r="B927" s="84" t="s">
        <v>5114</v>
      </c>
      <c r="C927" s="84">
        <v>4</v>
      </c>
      <c r="D927" s="122">
        <v>0.01007443059929209</v>
      </c>
      <c r="E927" s="122">
        <v>1.8618329976579449</v>
      </c>
      <c r="F927" s="84" t="s">
        <v>4091</v>
      </c>
      <c r="G927" s="84" t="b">
        <v>0</v>
      </c>
      <c r="H927" s="84" t="b">
        <v>0</v>
      </c>
      <c r="I927" s="84" t="b">
        <v>0</v>
      </c>
      <c r="J927" s="84" t="b">
        <v>0</v>
      </c>
      <c r="K927" s="84" t="b">
        <v>0</v>
      </c>
      <c r="L927" s="84" t="b">
        <v>0</v>
      </c>
    </row>
    <row r="928" spans="1:12" ht="15">
      <c r="A928" s="84" t="s">
        <v>5114</v>
      </c>
      <c r="B928" s="84" t="s">
        <v>5115</v>
      </c>
      <c r="C928" s="84">
        <v>4</v>
      </c>
      <c r="D928" s="122">
        <v>0.01007443059929209</v>
      </c>
      <c r="E928" s="122">
        <v>1.8618329976579449</v>
      </c>
      <c r="F928" s="84" t="s">
        <v>4091</v>
      </c>
      <c r="G928" s="84" t="b">
        <v>0</v>
      </c>
      <c r="H928" s="84" t="b">
        <v>0</v>
      </c>
      <c r="I928" s="84" t="b">
        <v>0</v>
      </c>
      <c r="J928" s="84" t="b">
        <v>0</v>
      </c>
      <c r="K928" s="84" t="b">
        <v>1</v>
      </c>
      <c r="L928" s="84" t="b">
        <v>0</v>
      </c>
    </row>
    <row r="929" spans="1:12" ht="15">
      <c r="A929" s="84" t="s">
        <v>487</v>
      </c>
      <c r="B929" s="84" t="s">
        <v>5044</v>
      </c>
      <c r="C929" s="84">
        <v>4</v>
      </c>
      <c r="D929" s="122">
        <v>0.01007443059929209</v>
      </c>
      <c r="E929" s="122">
        <v>1.2334440676076333</v>
      </c>
      <c r="F929" s="84" t="s">
        <v>4091</v>
      </c>
      <c r="G929" s="84" t="b">
        <v>0</v>
      </c>
      <c r="H929" s="84" t="b">
        <v>0</v>
      </c>
      <c r="I929" s="84" t="b">
        <v>0</v>
      </c>
      <c r="J929" s="84" t="b">
        <v>0</v>
      </c>
      <c r="K929" s="84" t="b">
        <v>0</v>
      </c>
      <c r="L929" s="84" t="b">
        <v>0</v>
      </c>
    </row>
    <row r="930" spans="1:12" ht="15">
      <c r="A930" s="84" t="s">
        <v>487</v>
      </c>
      <c r="B930" s="84" t="s">
        <v>4978</v>
      </c>
      <c r="C930" s="84">
        <v>4</v>
      </c>
      <c r="D930" s="122">
        <v>0.01007443059929209</v>
      </c>
      <c r="E930" s="122">
        <v>1.2334440676076333</v>
      </c>
      <c r="F930" s="84" t="s">
        <v>4091</v>
      </c>
      <c r="G930" s="84" t="b">
        <v>0</v>
      </c>
      <c r="H930" s="84" t="b">
        <v>0</v>
      </c>
      <c r="I930" s="84" t="b">
        <v>0</v>
      </c>
      <c r="J930" s="84" t="b">
        <v>0</v>
      </c>
      <c r="K930" s="84" t="b">
        <v>0</v>
      </c>
      <c r="L930" s="84" t="b">
        <v>0</v>
      </c>
    </row>
    <row r="931" spans="1:12" ht="15">
      <c r="A931" s="84" t="s">
        <v>5060</v>
      </c>
      <c r="B931" s="84" t="s">
        <v>4999</v>
      </c>
      <c r="C931" s="84">
        <v>4</v>
      </c>
      <c r="D931" s="122">
        <v>0.01007443059929209</v>
      </c>
      <c r="E931" s="122">
        <v>1.7649229846498884</v>
      </c>
      <c r="F931" s="84" t="s">
        <v>4091</v>
      </c>
      <c r="G931" s="84" t="b">
        <v>0</v>
      </c>
      <c r="H931" s="84" t="b">
        <v>0</v>
      </c>
      <c r="I931" s="84" t="b">
        <v>0</v>
      </c>
      <c r="J931" s="84" t="b">
        <v>0</v>
      </c>
      <c r="K931" s="84" t="b">
        <v>0</v>
      </c>
      <c r="L931" s="84" t="b">
        <v>0</v>
      </c>
    </row>
    <row r="932" spans="1:12" ht="15">
      <c r="A932" s="84" t="s">
        <v>4310</v>
      </c>
      <c r="B932" s="84" t="s">
        <v>833</v>
      </c>
      <c r="C932" s="84">
        <v>3</v>
      </c>
      <c r="D932" s="122">
        <v>0.008741950195750399</v>
      </c>
      <c r="E932" s="122">
        <v>0.7826517516103201</v>
      </c>
      <c r="F932" s="84" t="s">
        <v>4091</v>
      </c>
      <c r="G932" s="84" t="b">
        <v>0</v>
      </c>
      <c r="H932" s="84" t="b">
        <v>0</v>
      </c>
      <c r="I932" s="84" t="b">
        <v>0</v>
      </c>
      <c r="J932" s="84" t="b">
        <v>0</v>
      </c>
      <c r="K932" s="84" t="b">
        <v>0</v>
      </c>
      <c r="L932" s="84" t="b">
        <v>0</v>
      </c>
    </row>
    <row r="933" spans="1:12" ht="15">
      <c r="A933" s="84" t="s">
        <v>833</v>
      </c>
      <c r="B933" s="84" t="s">
        <v>5112</v>
      </c>
      <c r="C933" s="84">
        <v>3</v>
      </c>
      <c r="D933" s="122">
        <v>0.008741950195750399</v>
      </c>
      <c r="E933" s="122">
        <v>1.141673694251988</v>
      </c>
      <c r="F933" s="84" t="s">
        <v>4091</v>
      </c>
      <c r="G933" s="84" t="b">
        <v>0</v>
      </c>
      <c r="H933" s="84" t="b">
        <v>0</v>
      </c>
      <c r="I933" s="84" t="b">
        <v>0</v>
      </c>
      <c r="J933" s="84" t="b">
        <v>0</v>
      </c>
      <c r="K933" s="84" t="b">
        <v>0</v>
      </c>
      <c r="L933" s="84" t="b">
        <v>0</v>
      </c>
    </row>
    <row r="934" spans="1:12" ht="15">
      <c r="A934" s="84" t="s">
        <v>5112</v>
      </c>
      <c r="B934" s="84" t="s">
        <v>4311</v>
      </c>
      <c r="C934" s="84">
        <v>3</v>
      </c>
      <c r="D934" s="122">
        <v>0.008741950195750399</v>
      </c>
      <c r="E934" s="122">
        <v>1.6857417386022637</v>
      </c>
      <c r="F934" s="84" t="s">
        <v>4091</v>
      </c>
      <c r="G934" s="84" t="b">
        <v>0</v>
      </c>
      <c r="H934" s="84" t="b">
        <v>0</v>
      </c>
      <c r="I934" s="84" t="b">
        <v>0</v>
      </c>
      <c r="J934" s="84" t="b">
        <v>1</v>
      </c>
      <c r="K934" s="84" t="b">
        <v>0</v>
      </c>
      <c r="L934" s="84" t="b">
        <v>0</v>
      </c>
    </row>
    <row r="935" spans="1:12" ht="15">
      <c r="A935" s="84" t="s">
        <v>4312</v>
      </c>
      <c r="B935" s="84" t="s">
        <v>4313</v>
      </c>
      <c r="C935" s="84">
        <v>3</v>
      </c>
      <c r="D935" s="122">
        <v>0.008741950195750399</v>
      </c>
      <c r="E935" s="122">
        <v>1.3847117429382825</v>
      </c>
      <c r="F935" s="84" t="s">
        <v>4091</v>
      </c>
      <c r="G935" s="84" t="b">
        <v>0</v>
      </c>
      <c r="H935" s="84" t="b">
        <v>0</v>
      </c>
      <c r="I935" s="84" t="b">
        <v>0</v>
      </c>
      <c r="J935" s="84" t="b">
        <v>0</v>
      </c>
      <c r="K935" s="84" t="b">
        <v>0</v>
      </c>
      <c r="L935" s="84" t="b">
        <v>0</v>
      </c>
    </row>
    <row r="936" spans="1:12" ht="15">
      <c r="A936" s="84" t="s">
        <v>4313</v>
      </c>
      <c r="B936" s="84" t="s">
        <v>5113</v>
      </c>
      <c r="C936" s="84">
        <v>3</v>
      </c>
      <c r="D936" s="122">
        <v>0.008741950195750399</v>
      </c>
      <c r="E936" s="122">
        <v>1.5608030019939636</v>
      </c>
      <c r="F936" s="84" t="s">
        <v>4091</v>
      </c>
      <c r="G936" s="84" t="b">
        <v>0</v>
      </c>
      <c r="H936" s="84" t="b">
        <v>0</v>
      </c>
      <c r="I936" s="84" t="b">
        <v>0</v>
      </c>
      <c r="J936" s="84" t="b">
        <v>0</v>
      </c>
      <c r="K936" s="84" t="b">
        <v>0</v>
      </c>
      <c r="L936" s="84" t="b">
        <v>0</v>
      </c>
    </row>
    <row r="937" spans="1:12" ht="15">
      <c r="A937" s="84" t="s">
        <v>833</v>
      </c>
      <c r="B937" s="84" t="s">
        <v>5042</v>
      </c>
      <c r="C937" s="84">
        <v>3</v>
      </c>
      <c r="D937" s="122">
        <v>0.008741950195750399</v>
      </c>
      <c r="E937" s="122">
        <v>1.141673694251988</v>
      </c>
      <c r="F937" s="84" t="s">
        <v>4091</v>
      </c>
      <c r="G937" s="84" t="b">
        <v>0</v>
      </c>
      <c r="H937" s="84" t="b">
        <v>0</v>
      </c>
      <c r="I937" s="84" t="b">
        <v>0</v>
      </c>
      <c r="J937" s="84" t="b">
        <v>0</v>
      </c>
      <c r="K937" s="84" t="b">
        <v>0</v>
      </c>
      <c r="L937" s="84" t="b">
        <v>0</v>
      </c>
    </row>
    <row r="938" spans="1:12" ht="15">
      <c r="A938" s="84" t="s">
        <v>5042</v>
      </c>
      <c r="B938" s="84" t="s">
        <v>4326</v>
      </c>
      <c r="C938" s="84">
        <v>3</v>
      </c>
      <c r="D938" s="122">
        <v>0.008741950195750399</v>
      </c>
      <c r="E938" s="122">
        <v>1.9867717342662448</v>
      </c>
      <c r="F938" s="84" t="s">
        <v>4091</v>
      </c>
      <c r="G938" s="84" t="b">
        <v>0</v>
      </c>
      <c r="H938" s="84" t="b">
        <v>0</v>
      </c>
      <c r="I938" s="84" t="b">
        <v>0</v>
      </c>
      <c r="J938" s="84" t="b">
        <v>1</v>
      </c>
      <c r="K938" s="84" t="b">
        <v>0</v>
      </c>
      <c r="L938" s="84" t="b">
        <v>0</v>
      </c>
    </row>
    <row r="939" spans="1:12" ht="15">
      <c r="A939" s="84" t="s">
        <v>4326</v>
      </c>
      <c r="B939" s="84" t="s">
        <v>4227</v>
      </c>
      <c r="C939" s="84">
        <v>3</v>
      </c>
      <c r="D939" s="122">
        <v>0.008741950195750399</v>
      </c>
      <c r="E939" s="122">
        <v>1.9867717342662448</v>
      </c>
      <c r="F939" s="84" t="s">
        <v>4091</v>
      </c>
      <c r="G939" s="84" t="b">
        <v>1</v>
      </c>
      <c r="H939" s="84" t="b">
        <v>0</v>
      </c>
      <c r="I939" s="84" t="b">
        <v>0</v>
      </c>
      <c r="J939" s="84" t="b">
        <v>0</v>
      </c>
      <c r="K939" s="84" t="b">
        <v>0</v>
      </c>
      <c r="L939" s="84" t="b">
        <v>0</v>
      </c>
    </row>
    <row r="940" spans="1:12" ht="15">
      <c r="A940" s="84" t="s">
        <v>4227</v>
      </c>
      <c r="B940" s="84" t="s">
        <v>5043</v>
      </c>
      <c r="C940" s="84">
        <v>3</v>
      </c>
      <c r="D940" s="122">
        <v>0.008741950195750399</v>
      </c>
      <c r="E940" s="122">
        <v>1.9867717342662448</v>
      </c>
      <c r="F940" s="84" t="s">
        <v>4091</v>
      </c>
      <c r="G940" s="84" t="b">
        <v>0</v>
      </c>
      <c r="H940" s="84" t="b">
        <v>0</v>
      </c>
      <c r="I940" s="84" t="b">
        <v>0</v>
      </c>
      <c r="J940" s="84" t="b">
        <v>0</v>
      </c>
      <c r="K940" s="84" t="b">
        <v>0</v>
      </c>
      <c r="L940" s="84" t="b">
        <v>0</v>
      </c>
    </row>
    <row r="941" spans="1:12" ht="15">
      <c r="A941" s="84" t="s">
        <v>5043</v>
      </c>
      <c r="B941" s="84" t="s">
        <v>4308</v>
      </c>
      <c r="C941" s="84">
        <v>3</v>
      </c>
      <c r="D941" s="122">
        <v>0.008741950195750399</v>
      </c>
      <c r="E941" s="122">
        <v>1.7649229846498884</v>
      </c>
      <c r="F941" s="84" t="s">
        <v>4091</v>
      </c>
      <c r="G941" s="84" t="b">
        <v>0</v>
      </c>
      <c r="H941" s="84" t="b">
        <v>0</v>
      </c>
      <c r="I941" s="84" t="b">
        <v>0</v>
      </c>
      <c r="J941" s="84" t="b">
        <v>0</v>
      </c>
      <c r="K941" s="84" t="b">
        <v>0</v>
      </c>
      <c r="L941" s="84" t="b">
        <v>0</v>
      </c>
    </row>
    <row r="942" spans="1:12" ht="15">
      <c r="A942" s="84" t="s">
        <v>4310</v>
      </c>
      <c r="B942" s="84" t="s">
        <v>4313</v>
      </c>
      <c r="C942" s="84">
        <v>3</v>
      </c>
      <c r="D942" s="122">
        <v>0.008741950195750399</v>
      </c>
      <c r="E942" s="122">
        <v>1.3847117429382825</v>
      </c>
      <c r="F942" s="84" t="s">
        <v>4091</v>
      </c>
      <c r="G942" s="84" t="b">
        <v>0</v>
      </c>
      <c r="H942" s="84" t="b">
        <v>0</v>
      </c>
      <c r="I942" s="84" t="b">
        <v>0</v>
      </c>
      <c r="J942" s="84" t="b">
        <v>0</v>
      </c>
      <c r="K942" s="84" t="b">
        <v>0</v>
      </c>
      <c r="L942" s="84" t="b">
        <v>0</v>
      </c>
    </row>
    <row r="943" spans="1:12" ht="15">
      <c r="A943" s="84" t="s">
        <v>4313</v>
      </c>
      <c r="B943" s="84" t="s">
        <v>4307</v>
      </c>
      <c r="C943" s="84">
        <v>3</v>
      </c>
      <c r="D943" s="122">
        <v>0.008741950195750399</v>
      </c>
      <c r="E943" s="122">
        <v>1.2597730063299826</v>
      </c>
      <c r="F943" s="84" t="s">
        <v>4091</v>
      </c>
      <c r="G943" s="84" t="b">
        <v>0</v>
      </c>
      <c r="H943" s="84" t="b">
        <v>0</v>
      </c>
      <c r="I943" s="84" t="b">
        <v>0</v>
      </c>
      <c r="J943" s="84" t="b">
        <v>0</v>
      </c>
      <c r="K943" s="84" t="b">
        <v>0</v>
      </c>
      <c r="L943" s="84" t="b">
        <v>0</v>
      </c>
    </row>
    <row r="944" spans="1:12" ht="15">
      <c r="A944" s="84" t="s">
        <v>4307</v>
      </c>
      <c r="B944" s="84" t="s">
        <v>4311</v>
      </c>
      <c r="C944" s="84">
        <v>3</v>
      </c>
      <c r="D944" s="122">
        <v>0.008741950195750399</v>
      </c>
      <c r="E944" s="122">
        <v>1.6857417386022637</v>
      </c>
      <c r="F944" s="84" t="s">
        <v>4091</v>
      </c>
      <c r="G944" s="84" t="b">
        <v>0</v>
      </c>
      <c r="H944" s="84" t="b">
        <v>0</v>
      </c>
      <c r="I944" s="84" t="b">
        <v>0</v>
      </c>
      <c r="J944" s="84" t="b">
        <v>1</v>
      </c>
      <c r="K944" s="84" t="b">
        <v>0</v>
      </c>
      <c r="L944" s="84" t="b">
        <v>0</v>
      </c>
    </row>
    <row r="945" spans="1:12" ht="15">
      <c r="A945" s="84" t="s">
        <v>487</v>
      </c>
      <c r="B945" s="84" t="s">
        <v>833</v>
      </c>
      <c r="C945" s="84">
        <v>3</v>
      </c>
      <c r="D945" s="122">
        <v>0.008741950195750399</v>
      </c>
      <c r="E945" s="122">
        <v>0.33035408061568977</v>
      </c>
      <c r="F945" s="84" t="s">
        <v>4091</v>
      </c>
      <c r="G945" s="84" t="b">
        <v>0</v>
      </c>
      <c r="H945" s="84" t="b">
        <v>0</v>
      </c>
      <c r="I945" s="84" t="b">
        <v>0</v>
      </c>
      <c r="J945" s="84" t="b">
        <v>0</v>
      </c>
      <c r="K945" s="84" t="b">
        <v>0</v>
      </c>
      <c r="L945" s="84" t="b">
        <v>0</v>
      </c>
    </row>
    <row r="946" spans="1:12" ht="15">
      <c r="A946" s="84" t="s">
        <v>4312</v>
      </c>
      <c r="B946" s="84" t="s">
        <v>5084</v>
      </c>
      <c r="C946" s="84">
        <v>2</v>
      </c>
      <c r="D946" s="122">
        <v>0.006942468436759851</v>
      </c>
      <c r="E946" s="122">
        <v>1.6857417386022637</v>
      </c>
      <c r="F946" s="84" t="s">
        <v>4091</v>
      </c>
      <c r="G946" s="84" t="b">
        <v>0</v>
      </c>
      <c r="H946" s="84" t="b">
        <v>0</v>
      </c>
      <c r="I946" s="84" t="b">
        <v>0</v>
      </c>
      <c r="J946" s="84" t="b">
        <v>0</v>
      </c>
      <c r="K946" s="84" t="b">
        <v>0</v>
      </c>
      <c r="L946" s="84" t="b">
        <v>0</v>
      </c>
    </row>
    <row r="947" spans="1:12" ht="15">
      <c r="A947" s="84" t="s">
        <v>487</v>
      </c>
      <c r="B947" s="84" t="s">
        <v>4308</v>
      </c>
      <c r="C947" s="84">
        <v>2</v>
      </c>
      <c r="D947" s="122">
        <v>0.006942468436759851</v>
      </c>
      <c r="E947" s="122">
        <v>0.8355040589355958</v>
      </c>
      <c r="F947" s="84" t="s">
        <v>4091</v>
      </c>
      <c r="G947" s="84" t="b">
        <v>0</v>
      </c>
      <c r="H947" s="84" t="b">
        <v>0</v>
      </c>
      <c r="I947" s="84" t="b">
        <v>0</v>
      </c>
      <c r="J947" s="84" t="b">
        <v>0</v>
      </c>
      <c r="K947" s="84" t="b">
        <v>0</v>
      </c>
      <c r="L947" s="84" t="b">
        <v>0</v>
      </c>
    </row>
    <row r="948" spans="1:12" ht="15">
      <c r="A948" s="84" t="s">
        <v>833</v>
      </c>
      <c r="B948" s="84" t="s">
        <v>4199</v>
      </c>
      <c r="C948" s="84">
        <v>29</v>
      </c>
      <c r="D948" s="122">
        <v>0.0033164942249449447</v>
      </c>
      <c r="E948" s="122">
        <v>1.5589672541363702</v>
      </c>
      <c r="F948" s="84" t="s">
        <v>4092</v>
      </c>
      <c r="G948" s="84" t="b">
        <v>0</v>
      </c>
      <c r="H948" s="84" t="b">
        <v>0</v>
      </c>
      <c r="I948" s="84" t="b">
        <v>0</v>
      </c>
      <c r="J948" s="84" t="b">
        <v>0</v>
      </c>
      <c r="K948" s="84" t="b">
        <v>0</v>
      </c>
      <c r="L948" s="84" t="b">
        <v>0</v>
      </c>
    </row>
    <row r="949" spans="1:12" ht="15">
      <c r="A949" s="84" t="s">
        <v>481</v>
      </c>
      <c r="B949" s="84" t="s">
        <v>854</v>
      </c>
      <c r="C949" s="84">
        <v>7</v>
      </c>
      <c r="D949" s="122">
        <v>0.004086540469154639</v>
      </c>
      <c r="E949" s="122">
        <v>2.0637767428411067</v>
      </c>
      <c r="F949" s="84" t="s">
        <v>4092</v>
      </c>
      <c r="G949" s="84" t="b">
        <v>0</v>
      </c>
      <c r="H949" s="84" t="b">
        <v>0</v>
      </c>
      <c r="I949" s="84" t="b">
        <v>0</v>
      </c>
      <c r="J949" s="84" t="b">
        <v>0</v>
      </c>
      <c r="K949" s="84" t="b">
        <v>0</v>
      </c>
      <c r="L949" s="84" t="b">
        <v>0</v>
      </c>
    </row>
    <row r="950" spans="1:12" ht="15">
      <c r="A950" s="84" t="s">
        <v>4320</v>
      </c>
      <c r="B950" s="84" t="s">
        <v>4960</v>
      </c>
      <c r="C950" s="84">
        <v>5</v>
      </c>
      <c r="D950" s="122">
        <v>0.0034745773854894173</v>
      </c>
      <c r="E950" s="122">
        <v>1.7249581862877257</v>
      </c>
      <c r="F950" s="84" t="s">
        <v>4092</v>
      </c>
      <c r="G950" s="84" t="b">
        <v>0</v>
      </c>
      <c r="H950" s="84" t="b">
        <v>0</v>
      </c>
      <c r="I950" s="84" t="b">
        <v>0</v>
      </c>
      <c r="J950" s="84" t="b">
        <v>0</v>
      </c>
      <c r="K950" s="84" t="b">
        <v>0</v>
      </c>
      <c r="L950" s="84" t="b">
        <v>0</v>
      </c>
    </row>
    <row r="951" spans="1:12" ht="15">
      <c r="A951" s="84" t="s">
        <v>5037</v>
      </c>
      <c r="B951" s="84" t="s">
        <v>4952</v>
      </c>
      <c r="C951" s="84">
        <v>5</v>
      </c>
      <c r="D951" s="122">
        <v>0.0034745773854894173</v>
      </c>
      <c r="E951" s="122">
        <v>2.025988181951707</v>
      </c>
      <c r="F951" s="84" t="s">
        <v>4092</v>
      </c>
      <c r="G951" s="84" t="b">
        <v>0</v>
      </c>
      <c r="H951" s="84" t="b">
        <v>0</v>
      </c>
      <c r="I951" s="84" t="b">
        <v>0</v>
      </c>
      <c r="J951" s="84" t="b">
        <v>0</v>
      </c>
      <c r="K951" s="84" t="b">
        <v>0</v>
      </c>
      <c r="L951" s="84" t="b">
        <v>0</v>
      </c>
    </row>
    <row r="952" spans="1:12" ht="15">
      <c r="A952" s="84" t="s">
        <v>5050</v>
      </c>
      <c r="B952" s="84" t="s">
        <v>5051</v>
      </c>
      <c r="C952" s="84">
        <v>5</v>
      </c>
      <c r="D952" s="122">
        <v>0.0034745773854894173</v>
      </c>
      <c r="E952" s="122">
        <v>2.406199423663313</v>
      </c>
      <c r="F952" s="84" t="s">
        <v>4092</v>
      </c>
      <c r="G952" s="84" t="b">
        <v>0</v>
      </c>
      <c r="H952" s="84" t="b">
        <v>0</v>
      </c>
      <c r="I952" s="84" t="b">
        <v>0</v>
      </c>
      <c r="J952" s="84" t="b">
        <v>0</v>
      </c>
      <c r="K952" s="84" t="b">
        <v>0</v>
      </c>
      <c r="L952" s="84" t="b">
        <v>0</v>
      </c>
    </row>
    <row r="953" spans="1:12" ht="15">
      <c r="A953" s="84" t="s">
        <v>5006</v>
      </c>
      <c r="B953" s="84" t="s">
        <v>5052</v>
      </c>
      <c r="C953" s="84">
        <v>5</v>
      </c>
      <c r="D953" s="122">
        <v>0.0038430565224021793</v>
      </c>
      <c r="E953" s="122">
        <v>2.327018177615688</v>
      </c>
      <c r="F953" s="84" t="s">
        <v>4092</v>
      </c>
      <c r="G953" s="84" t="b">
        <v>0</v>
      </c>
      <c r="H953" s="84" t="b">
        <v>0</v>
      </c>
      <c r="I953" s="84" t="b">
        <v>0</v>
      </c>
      <c r="J953" s="84" t="b">
        <v>0</v>
      </c>
      <c r="K953" s="84" t="b">
        <v>0</v>
      </c>
      <c r="L953" s="84" t="b">
        <v>0</v>
      </c>
    </row>
    <row r="954" spans="1:12" ht="15">
      <c r="A954" s="84" t="s">
        <v>5052</v>
      </c>
      <c r="B954" s="84" t="s">
        <v>5053</v>
      </c>
      <c r="C954" s="84">
        <v>5</v>
      </c>
      <c r="D954" s="122">
        <v>0.0038430565224021793</v>
      </c>
      <c r="E954" s="122">
        <v>2.406199423663313</v>
      </c>
      <c r="F954" s="84" t="s">
        <v>4092</v>
      </c>
      <c r="G954" s="84" t="b">
        <v>0</v>
      </c>
      <c r="H954" s="84" t="b">
        <v>0</v>
      </c>
      <c r="I954" s="84" t="b">
        <v>0</v>
      </c>
      <c r="J954" s="84" t="b">
        <v>0</v>
      </c>
      <c r="K954" s="84" t="b">
        <v>0</v>
      </c>
      <c r="L954" s="84" t="b">
        <v>0</v>
      </c>
    </row>
    <row r="955" spans="1:12" ht="15">
      <c r="A955" s="84" t="s">
        <v>854</v>
      </c>
      <c r="B955" s="84" t="s">
        <v>5037</v>
      </c>
      <c r="C955" s="84">
        <v>4</v>
      </c>
      <c r="D955" s="122">
        <v>0.0030744452179217435</v>
      </c>
      <c r="E955" s="122">
        <v>1.6280481732796692</v>
      </c>
      <c r="F955" s="84" t="s">
        <v>4092</v>
      </c>
      <c r="G955" s="84" t="b">
        <v>0</v>
      </c>
      <c r="H955" s="84" t="b">
        <v>0</v>
      </c>
      <c r="I955" s="84" t="b">
        <v>0</v>
      </c>
      <c r="J955" s="84" t="b">
        <v>0</v>
      </c>
      <c r="K955" s="84" t="b">
        <v>0</v>
      </c>
      <c r="L955" s="84" t="b">
        <v>0</v>
      </c>
    </row>
    <row r="956" spans="1:12" ht="15">
      <c r="A956" s="84" t="s">
        <v>4952</v>
      </c>
      <c r="B956" s="84" t="s">
        <v>4955</v>
      </c>
      <c r="C956" s="84">
        <v>4</v>
      </c>
      <c r="D956" s="122">
        <v>0.0030744452179217435</v>
      </c>
      <c r="E956" s="122">
        <v>1.5866554881214443</v>
      </c>
      <c r="F956" s="84" t="s">
        <v>4092</v>
      </c>
      <c r="G956" s="84" t="b">
        <v>0</v>
      </c>
      <c r="H956" s="84" t="b">
        <v>0</v>
      </c>
      <c r="I956" s="84" t="b">
        <v>0</v>
      </c>
      <c r="J956" s="84" t="b">
        <v>0</v>
      </c>
      <c r="K956" s="84" t="b">
        <v>0</v>
      </c>
      <c r="L956" s="84" t="b">
        <v>0</v>
      </c>
    </row>
    <row r="957" spans="1:12" ht="15">
      <c r="A957" s="84" t="s">
        <v>4955</v>
      </c>
      <c r="B957" s="84" t="s">
        <v>4951</v>
      </c>
      <c r="C957" s="84">
        <v>4</v>
      </c>
      <c r="D957" s="122">
        <v>0.0030744452179217435</v>
      </c>
      <c r="E957" s="122">
        <v>1.5866554881214443</v>
      </c>
      <c r="F957" s="84" t="s">
        <v>4092</v>
      </c>
      <c r="G957" s="84" t="b">
        <v>0</v>
      </c>
      <c r="H957" s="84" t="b">
        <v>0</v>
      </c>
      <c r="I957" s="84" t="b">
        <v>0</v>
      </c>
      <c r="J957" s="84" t="b">
        <v>0</v>
      </c>
      <c r="K957" s="84" t="b">
        <v>0</v>
      </c>
      <c r="L957" s="84" t="b">
        <v>0</v>
      </c>
    </row>
    <row r="958" spans="1:12" ht="15">
      <c r="A958" s="84" t="s">
        <v>4951</v>
      </c>
      <c r="B958" s="84" t="s">
        <v>5107</v>
      </c>
      <c r="C958" s="84">
        <v>4</v>
      </c>
      <c r="D958" s="122">
        <v>0.0030744452179217435</v>
      </c>
      <c r="E958" s="122">
        <v>2.025988181951707</v>
      </c>
      <c r="F958" s="84" t="s">
        <v>4092</v>
      </c>
      <c r="G958" s="84" t="b">
        <v>0</v>
      </c>
      <c r="H958" s="84" t="b">
        <v>0</v>
      </c>
      <c r="I958" s="84" t="b">
        <v>0</v>
      </c>
      <c r="J958" s="84" t="b">
        <v>0</v>
      </c>
      <c r="K958" s="84" t="b">
        <v>0</v>
      </c>
      <c r="L958" s="84" t="b">
        <v>0</v>
      </c>
    </row>
    <row r="959" spans="1:12" ht="15">
      <c r="A959" s="84" t="s">
        <v>5107</v>
      </c>
      <c r="B959" s="84" t="s">
        <v>5050</v>
      </c>
      <c r="C959" s="84">
        <v>4</v>
      </c>
      <c r="D959" s="122">
        <v>0.0030744452179217435</v>
      </c>
      <c r="E959" s="122">
        <v>2.406199423663313</v>
      </c>
      <c r="F959" s="84" t="s">
        <v>4092</v>
      </c>
      <c r="G959" s="84" t="b">
        <v>0</v>
      </c>
      <c r="H959" s="84" t="b">
        <v>0</v>
      </c>
      <c r="I959" s="84" t="b">
        <v>0</v>
      </c>
      <c r="J959" s="84" t="b">
        <v>0</v>
      </c>
      <c r="K959" s="84" t="b">
        <v>0</v>
      </c>
      <c r="L959" s="84" t="b">
        <v>0</v>
      </c>
    </row>
    <row r="960" spans="1:12" ht="15">
      <c r="A960" s="84" t="s">
        <v>5051</v>
      </c>
      <c r="B960" s="84" t="s">
        <v>5006</v>
      </c>
      <c r="C960" s="84">
        <v>4</v>
      </c>
      <c r="D960" s="122">
        <v>0.0030744452179217435</v>
      </c>
      <c r="E960" s="122">
        <v>2.2301081646076315</v>
      </c>
      <c r="F960" s="84" t="s">
        <v>4092</v>
      </c>
      <c r="G960" s="84" t="b">
        <v>0</v>
      </c>
      <c r="H960" s="84" t="b">
        <v>0</v>
      </c>
      <c r="I960" s="84" t="b">
        <v>0</v>
      </c>
      <c r="J960" s="84" t="b">
        <v>0</v>
      </c>
      <c r="K960" s="84" t="b">
        <v>0</v>
      </c>
      <c r="L960" s="84" t="b">
        <v>0</v>
      </c>
    </row>
    <row r="961" spans="1:12" ht="15">
      <c r="A961" s="84" t="s">
        <v>5053</v>
      </c>
      <c r="B961" s="84" t="s">
        <v>5108</v>
      </c>
      <c r="C961" s="84">
        <v>4</v>
      </c>
      <c r="D961" s="122">
        <v>0.0030744452179217435</v>
      </c>
      <c r="E961" s="122">
        <v>2.406199423663313</v>
      </c>
      <c r="F961" s="84" t="s">
        <v>4092</v>
      </c>
      <c r="G961" s="84" t="b">
        <v>0</v>
      </c>
      <c r="H961" s="84" t="b">
        <v>0</v>
      </c>
      <c r="I961" s="84" t="b">
        <v>0</v>
      </c>
      <c r="J961" s="84" t="b">
        <v>0</v>
      </c>
      <c r="K961" s="84" t="b">
        <v>0</v>
      </c>
      <c r="L961" s="84" t="b">
        <v>0</v>
      </c>
    </row>
    <row r="962" spans="1:12" ht="15">
      <c r="A962" s="84" t="s">
        <v>5108</v>
      </c>
      <c r="B962" s="84" t="s">
        <v>5029</v>
      </c>
      <c r="C962" s="84">
        <v>4</v>
      </c>
      <c r="D962" s="122">
        <v>0.0030744452179217435</v>
      </c>
      <c r="E962" s="122">
        <v>2.406199423663313</v>
      </c>
      <c r="F962" s="84" t="s">
        <v>4092</v>
      </c>
      <c r="G962" s="84" t="b">
        <v>0</v>
      </c>
      <c r="H962" s="84" t="b">
        <v>0</v>
      </c>
      <c r="I962" s="84" t="b">
        <v>0</v>
      </c>
      <c r="J962" s="84" t="b">
        <v>0</v>
      </c>
      <c r="K962" s="84" t="b">
        <v>0</v>
      </c>
      <c r="L962" s="84" t="b">
        <v>0</v>
      </c>
    </row>
    <row r="963" spans="1:12" ht="15">
      <c r="A963" s="84" t="s">
        <v>5029</v>
      </c>
      <c r="B963" s="84" t="s">
        <v>5109</v>
      </c>
      <c r="C963" s="84">
        <v>4</v>
      </c>
      <c r="D963" s="122">
        <v>0.0030744452179217435</v>
      </c>
      <c r="E963" s="122">
        <v>2.406199423663313</v>
      </c>
      <c r="F963" s="84" t="s">
        <v>4092</v>
      </c>
      <c r="G963" s="84" t="b">
        <v>0</v>
      </c>
      <c r="H963" s="84" t="b">
        <v>0</v>
      </c>
      <c r="I963" s="84" t="b">
        <v>0</v>
      </c>
      <c r="J963" s="84" t="b">
        <v>0</v>
      </c>
      <c r="K963" s="84" t="b">
        <v>0</v>
      </c>
      <c r="L963" s="84" t="b">
        <v>0</v>
      </c>
    </row>
    <row r="964" spans="1:12" ht="15">
      <c r="A964" s="84" t="s">
        <v>5109</v>
      </c>
      <c r="B964" s="84" t="s">
        <v>4315</v>
      </c>
      <c r="C964" s="84">
        <v>4</v>
      </c>
      <c r="D964" s="122">
        <v>0.0030744452179217435</v>
      </c>
      <c r="E964" s="122">
        <v>1.561101383649056</v>
      </c>
      <c r="F964" s="84" t="s">
        <v>4092</v>
      </c>
      <c r="G964" s="84" t="b">
        <v>0</v>
      </c>
      <c r="H964" s="84" t="b">
        <v>0</v>
      </c>
      <c r="I964" s="84" t="b">
        <v>0</v>
      </c>
      <c r="J964" s="84" t="b">
        <v>0</v>
      </c>
      <c r="K964" s="84" t="b">
        <v>0</v>
      </c>
      <c r="L964" s="84" t="b">
        <v>0</v>
      </c>
    </row>
    <row r="965" spans="1:12" ht="15">
      <c r="A965" s="84" t="s">
        <v>4315</v>
      </c>
      <c r="B965" s="84" t="s">
        <v>5110</v>
      </c>
      <c r="C965" s="84">
        <v>4</v>
      </c>
      <c r="D965" s="122">
        <v>0.0030744452179217435</v>
      </c>
      <c r="E965" s="122">
        <v>1.561101383649056</v>
      </c>
      <c r="F965" s="84" t="s">
        <v>4092</v>
      </c>
      <c r="G965" s="84" t="b">
        <v>0</v>
      </c>
      <c r="H965" s="84" t="b">
        <v>0</v>
      </c>
      <c r="I965" s="84" t="b">
        <v>0</v>
      </c>
      <c r="J965" s="84" t="b">
        <v>0</v>
      </c>
      <c r="K965" s="84" t="b">
        <v>1</v>
      </c>
      <c r="L965" s="84" t="b">
        <v>0</v>
      </c>
    </row>
    <row r="966" spans="1:12" ht="15">
      <c r="A966" s="84" t="s">
        <v>5110</v>
      </c>
      <c r="B966" s="84" t="s">
        <v>5030</v>
      </c>
      <c r="C966" s="84">
        <v>4</v>
      </c>
      <c r="D966" s="122">
        <v>0.0030744452179217435</v>
      </c>
      <c r="E966" s="122">
        <v>2.406199423663313</v>
      </c>
      <c r="F966" s="84" t="s">
        <v>4092</v>
      </c>
      <c r="G966" s="84" t="b">
        <v>0</v>
      </c>
      <c r="H966" s="84" t="b">
        <v>1</v>
      </c>
      <c r="I966" s="84" t="b">
        <v>0</v>
      </c>
      <c r="J966" s="84" t="b">
        <v>0</v>
      </c>
      <c r="K966" s="84" t="b">
        <v>0</v>
      </c>
      <c r="L966" s="84" t="b">
        <v>0</v>
      </c>
    </row>
    <row r="967" spans="1:12" ht="15">
      <c r="A967" s="84" t="s">
        <v>5030</v>
      </c>
      <c r="B967" s="84" t="s">
        <v>5032</v>
      </c>
      <c r="C967" s="84">
        <v>4</v>
      </c>
      <c r="D967" s="122">
        <v>0.0030744452179217435</v>
      </c>
      <c r="E967" s="122">
        <v>2.3092894106552566</v>
      </c>
      <c r="F967" s="84" t="s">
        <v>4092</v>
      </c>
      <c r="G967" s="84" t="b">
        <v>0</v>
      </c>
      <c r="H967" s="84" t="b">
        <v>0</v>
      </c>
      <c r="I967" s="84" t="b">
        <v>0</v>
      </c>
      <c r="J967" s="84" t="b">
        <v>0</v>
      </c>
      <c r="K967" s="84" t="b">
        <v>0</v>
      </c>
      <c r="L967" s="84" t="b">
        <v>0</v>
      </c>
    </row>
    <row r="968" spans="1:12" ht="15">
      <c r="A968" s="84" t="s">
        <v>5032</v>
      </c>
      <c r="B968" s="84" t="s">
        <v>5111</v>
      </c>
      <c r="C968" s="84">
        <v>4</v>
      </c>
      <c r="D968" s="122">
        <v>0.0030744452179217435</v>
      </c>
      <c r="E968" s="122">
        <v>2.406199423663313</v>
      </c>
      <c r="F968" s="84" t="s">
        <v>4092</v>
      </c>
      <c r="G968" s="84" t="b">
        <v>0</v>
      </c>
      <c r="H968" s="84" t="b">
        <v>0</v>
      </c>
      <c r="I968" s="84" t="b">
        <v>0</v>
      </c>
      <c r="J968" s="84" t="b">
        <v>0</v>
      </c>
      <c r="K968" s="84" t="b">
        <v>0</v>
      </c>
      <c r="L968" s="84" t="b">
        <v>0</v>
      </c>
    </row>
    <row r="969" spans="1:12" ht="15">
      <c r="A969" s="84" t="s">
        <v>5031</v>
      </c>
      <c r="B969" s="84" t="s">
        <v>5067</v>
      </c>
      <c r="C969" s="84">
        <v>4</v>
      </c>
      <c r="D969" s="122">
        <v>0.0034544870022815907</v>
      </c>
      <c r="E969" s="122">
        <v>2.3092894106552566</v>
      </c>
      <c r="F969" s="84" t="s">
        <v>4092</v>
      </c>
      <c r="G969" s="84" t="b">
        <v>0</v>
      </c>
      <c r="H969" s="84" t="b">
        <v>0</v>
      </c>
      <c r="I969" s="84" t="b">
        <v>0</v>
      </c>
      <c r="J969" s="84" t="b">
        <v>0</v>
      </c>
      <c r="K969" s="84" t="b">
        <v>0</v>
      </c>
      <c r="L969" s="84" t="b">
        <v>0</v>
      </c>
    </row>
    <row r="970" spans="1:12" ht="15">
      <c r="A970" s="84" t="s">
        <v>4961</v>
      </c>
      <c r="B970" s="84" t="s">
        <v>4316</v>
      </c>
      <c r="C970" s="84">
        <v>4</v>
      </c>
      <c r="D970" s="122">
        <v>0.0030744452179217435</v>
      </c>
      <c r="E970" s="122">
        <v>1.2922560713564761</v>
      </c>
      <c r="F970" s="84" t="s">
        <v>4092</v>
      </c>
      <c r="G970" s="84" t="b">
        <v>0</v>
      </c>
      <c r="H970" s="84" t="b">
        <v>0</v>
      </c>
      <c r="I970" s="84" t="b">
        <v>0</v>
      </c>
      <c r="J970" s="84" t="b">
        <v>0</v>
      </c>
      <c r="K970" s="84" t="b">
        <v>0</v>
      </c>
      <c r="L970" s="84" t="b">
        <v>0</v>
      </c>
    </row>
    <row r="971" spans="1:12" ht="15">
      <c r="A971" s="84" t="s">
        <v>4994</v>
      </c>
      <c r="B971" s="84" t="s">
        <v>5152</v>
      </c>
      <c r="C971" s="84">
        <v>3</v>
      </c>
      <c r="D971" s="122">
        <v>0.0025908652517111935</v>
      </c>
      <c r="E971" s="122">
        <v>2.2600713879850747</v>
      </c>
      <c r="F971" s="84" t="s">
        <v>4092</v>
      </c>
      <c r="G971" s="84" t="b">
        <v>0</v>
      </c>
      <c r="H971" s="84" t="b">
        <v>0</v>
      </c>
      <c r="I971" s="84" t="b">
        <v>0</v>
      </c>
      <c r="J971" s="84" t="b">
        <v>0</v>
      </c>
      <c r="K971" s="84" t="b">
        <v>0</v>
      </c>
      <c r="L971" s="84" t="b">
        <v>0</v>
      </c>
    </row>
    <row r="972" spans="1:12" ht="15">
      <c r="A972" s="84" t="s">
        <v>5276</v>
      </c>
      <c r="B972" s="84" t="s">
        <v>4316</v>
      </c>
      <c r="C972" s="84">
        <v>3</v>
      </c>
      <c r="D972" s="122">
        <v>0.0029925943598230133</v>
      </c>
      <c r="E972" s="122">
        <v>1.6901960800285136</v>
      </c>
      <c r="F972" s="84" t="s">
        <v>4092</v>
      </c>
      <c r="G972" s="84" t="b">
        <v>0</v>
      </c>
      <c r="H972" s="84" t="b">
        <v>0</v>
      </c>
      <c r="I972" s="84" t="b">
        <v>0</v>
      </c>
      <c r="J972" s="84" t="b">
        <v>0</v>
      </c>
      <c r="K972" s="84" t="b">
        <v>0</v>
      </c>
      <c r="L972" s="84" t="b">
        <v>0</v>
      </c>
    </row>
    <row r="973" spans="1:12" ht="15">
      <c r="A973" s="84" t="s">
        <v>855</v>
      </c>
      <c r="B973" s="84" t="s">
        <v>5066</v>
      </c>
      <c r="C973" s="84">
        <v>3</v>
      </c>
      <c r="D973" s="122">
        <v>0.0025908652517111935</v>
      </c>
      <c r="E973" s="122">
        <v>1.6528717570047013</v>
      </c>
      <c r="F973" s="84" t="s">
        <v>4092</v>
      </c>
      <c r="G973" s="84" t="b">
        <v>0</v>
      </c>
      <c r="H973" s="84" t="b">
        <v>0</v>
      </c>
      <c r="I973" s="84" t="b">
        <v>0</v>
      </c>
      <c r="J973" s="84" t="b">
        <v>0</v>
      </c>
      <c r="K973" s="84" t="b">
        <v>0</v>
      </c>
      <c r="L973" s="84" t="b">
        <v>0</v>
      </c>
    </row>
    <row r="974" spans="1:12" ht="15">
      <c r="A974" s="84" t="s">
        <v>5066</v>
      </c>
      <c r="B974" s="84" t="s">
        <v>5034</v>
      </c>
      <c r="C974" s="84">
        <v>3</v>
      </c>
      <c r="D974" s="122">
        <v>0.0025908652517111935</v>
      </c>
      <c r="E974" s="122">
        <v>2.1843506740469567</v>
      </c>
      <c r="F974" s="84" t="s">
        <v>4092</v>
      </c>
      <c r="G974" s="84" t="b">
        <v>0</v>
      </c>
      <c r="H974" s="84" t="b">
        <v>0</v>
      </c>
      <c r="I974" s="84" t="b">
        <v>0</v>
      </c>
      <c r="J974" s="84" t="b">
        <v>0</v>
      </c>
      <c r="K974" s="84" t="b">
        <v>0</v>
      </c>
      <c r="L974" s="84" t="b">
        <v>0</v>
      </c>
    </row>
    <row r="975" spans="1:12" ht="15">
      <c r="A975" s="84" t="s">
        <v>5034</v>
      </c>
      <c r="B975" s="84" t="s">
        <v>5017</v>
      </c>
      <c r="C975" s="84">
        <v>3</v>
      </c>
      <c r="D975" s="122">
        <v>0.0025908652517111935</v>
      </c>
      <c r="E975" s="122">
        <v>2.1051694279993316</v>
      </c>
      <c r="F975" s="84" t="s">
        <v>4092</v>
      </c>
      <c r="G975" s="84" t="b">
        <v>0</v>
      </c>
      <c r="H975" s="84" t="b">
        <v>0</v>
      </c>
      <c r="I975" s="84" t="b">
        <v>0</v>
      </c>
      <c r="J975" s="84" t="b">
        <v>0</v>
      </c>
      <c r="K975" s="84" t="b">
        <v>0</v>
      </c>
      <c r="L975" s="84" t="b">
        <v>0</v>
      </c>
    </row>
    <row r="976" spans="1:12" ht="15">
      <c r="A976" s="84" t="s">
        <v>5017</v>
      </c>
      <c r="B976" s="84" t="s">
        <v>5018</v>
      </c>
      <c r="C976" s="84">
        <v>3</v>
      </c>
      <c r="D976" s="122">
        <v>0.0025908652517111935</v>
      </c>
      <c r="E976" s="122">
        <v>2.025988181951707</v>
      </c>
      <c r="F976" s="84" t="s">
        <v>4092</v>
      </c>
      <c r="G976" s="84" t="b">
        <v>0</v>
      </c>
      <c r="H976" s="84" t="b">
        <v>0</v>
      </c>
      <c r="I976" s="84" t="b">
        <v>0</v>
      </c>
      <c r="J976" s="84" t="b">
        <v>0</v>
      </c>
      <c r="K976" s="84" t="b">
        <v>0</v>
      </c>
      <c r="L976" s="84" t="b">
        <v>0</v>
      </c>
    </row>
    <row r="977" spans="1:12" ht="15">
      <c r="A977" s="84" t="s">
        <v>5018</v>
      </c>
      <c r="B977" s="84" t="s">
        <v>5073</v>
      </c>
      <c r="C977" s="84">
        <v>3</v>
      </c>
      <c r="D977" s="122">
        <v>0.0025908652517111935</v>
      </c>
      <c r="E977" s="122">
        <v>2.202079441007388</v>
      </c>
      <c r="F977" s="84" t="s">
        <v>4092</v>
      </c>
      <c r="G977" s="84" t="b">
        <v>0</v>
      </c>
      <c r="H977" s="84" t="b">
        <v>0</v>
      </c>
      <c r="I977" s="84" t="b">
        <v>0</v>
      </c>
      <c r="J977" s="84" t="b">
        <v>0</v>
      </c>
      <c r="K977" s="84" t="b">
        <v>0</v>
      </c>
      <c r="L977" s="84" t="b">
        <v>0</v>
      </c>
    </row>
    <row r="978" spans="1:12" ht="15">
      <c r="A978" s="84" t="s">
        <v>5073</v>
      </c>
      <c r="B978" s="84" t="s">
        <v>5031</v>
      </c>
      <c r="C978" s="84">
        <v>3</v>
      </c>
      <c r="D978" s="122">
        <v>0.0025908652517111935</v>
      </c>
      <c r="E978" s="122">
        <v>2.281260687055013</v>
      </c>
      <c r="F978" s="84" t="s">
        <v>4092</v>
      </c>
      <c r="G978" s="84" t="b">
        <v>0</v>
      </c>
      <c r="H978" s="84" t="b">
        <v>0</v>
      </c>
      <c r="I978" s="84" t="b">
        <v>0</v>
      </c>
      <c r="J978" s="84" t="b">
        <v>0</v>
      </c>
      <c r="K978" s="84" t="b">
        <v>0</v>
      </c>
      <c r="L978" s="84" t="b">
        <v>0</v>
      </c>
    </row>
    <row r="979" spans="1:12" ht="15">
      <c r="A979" s="84" t="s">
        <v>5067</v>
      </c>
      <c r="B979" s="84" t="s">
        <v>5257</v>
      </c>
      <c r="C979" s="84">
        <v>3</v>
      </c>
      <c r="D979" s="122">
        <v>0.0025908652517111935</v>
      </c>
      <c r="E979" s="122">
        <v>2.406199423663313</v>
      </c>
      <c r="F979" s="84" t="s">
        <v>4092</v>
      </c>
      <c r="G979" s="84" t="b">
        <v>0</v>
      </c>
      <c r="H979" s="84" t="b">
        <v>0</v>
      </c>
      <c r="I979" s="84" t="b">
        <v>0</v>
      </c>
      <c r="J979" s="84" t="b">
        <v>0</v>
      </c>
      <c r="K979" s="84" t="b">
        <v>0</v>
      </c>
      <c r="L979" s="84" t="b">
        <v>0</v>
      </c>
    </row>
    <row r="980" spans="1:12" ht="15">
      <c r="A980" s="84" t="s">
        <v>5257</v>
      </c>
      <c r="B980" s="84" t="s">
        <v>5258</v>
      </c>
      <c r="C980" s="84">
        <v>3</v>
      </c>
      <c r="D980" s="122">
        <v>0.0025908652517111935</v>
      </c>
      <c r="E980" s="122">
        <v>2.628048173279669</v>
      </c>
      <c r="F980" s="84" t="s">
        <v>4092</v>
      </c>
      <c r="G980" s="84" t="b">
        <v>0</v>
      </c>
      <c r="H980" s="84" t="b">
        <v>0</v>
      </c>
      <c r="I980" s="84" t="b">
        <v>0</v>
      </c>
      <c r="J980" s="84" t="b">
        <v>0</v>
      </c>
      <c r="K980" s="84" t="b">
        <v>0</v>
      </c>
      <c r="L980" s="84" t="b">
        <v>0</v>
      </c>
    </row>
    <row r="981" spans="1:12" ht="15">
      <c r="A981" s="84" t="s">
        <v>5258</v>
      </c>
      <c r="B981" s="84" t="s">
        <v>5259</v>
      </c>
      <c r="C981" s="84">
        <v>3</v>
      </c>
      <c r="D981" s="122">
        <v>0.0025908652517111935</v>
      </c>
      <c r="E981" s="122">
        <v>2.628048173279669</v>
      </c>
      <c r="F981" s="84" t="s">
        <v>4092</v>
      </c>
      <c r="G981" s="84" t="b">
        <v>0</v>
      </c>
      <c r="H981" s="84" t="b">
        <v>0</v>
      </c>
      <c r="I981" s="84" t="b">
        <v>0</v>
      </c>
      <c r="J981" s="84" t="b">
        <v>0</v>
      </c>
      <c r="K981" s="84" t="b">
        <v>0</v>
      </c>
      <c r="L981" s="84" t="b">
        <v>0</v>
      </c>
    </row>
    <row r="982" spans="1:12" ht="15">
      <c r="A982" s="84" t="s">
        <v>5259</v>
      </c>
      <c r="B982" s="84" t="s">
        <v>5260</v>
      </c>
      <c r="C982" s="84">
        <v>3</v>
      </c>
      <c r="D982" s="122">
        <v>0.0025908652517111935</v>
      </c>
      <c r="E982" s="122">
        <v>2.628048173279669</v>
      </c>
      <c r="F982" s="84" t="s">
        <v>4092</v>
      </c>
      <c r="G982" s="84" t="b">
        <v>0</v>
      </c>
      <c r="H982" s="84" t="b">
        <v>0</v>
      </c>
      <c r="I982" s="84" t="b">
        <v>0</v>
      </c>
      <c r="J982" s="84" t="b">
        <v>0</v>
      </c>
      <c r="K982" s="84" t="b">
        <v>0</v>
      </c>
      <c r="L982" s="84" t="b">
        <v>0</v>
      </c>
    </row>
    <row r="983" spans="1:12" ht="15">
      <c r="A983" s="84" t="s">
        <v>5260</v>
      </c>
      <c r="B983" s="84" t="s">
        <v>5017</v>
      </c>
      <c r="C983" s="84">
        <v>3</v>
      </c>
      <c r="D983" s="122">
        <v>0.0025908652517111935</v>
      </c>
      <c r="E983" s="122">
        <v>2.327018177615688</v>
      </c>
      <c r="F983" s="84" t="s">
        <v>4092</v>
      </c>
      <c r="G983" s="84" t="b">
        <v>0</v>
      </c>
      <c r="H983" s="84" t="b">
        <v>0</v>
      </c>
      <c r="I983" s="84" t="b">
        <v>0</v>
      </c>
      <c r="J983" s="84" t="b">
        <v>0</v>
      </c>
      <c r="K983" s="84" t="b">
        <v>0</v>
      </c>
      <c r="L983" s="84" t="b">
        <v>0</v>
      </c>
    </row>
    <row r="984" spans="1:12" ht="15">
      <c r="A984" s="84" t="s">
        <v>5017</v>
      </c>
      <c r="B984" s="84" t="s">
        <v>4954</v>
      </c>
      <c r="C984" s="84">
        <v>3</v>
      </c>
      <c r="D984" s="122">
        <v>0.0025908652517111935</v>
      </c>
      <c r="E984" s="122">
        <v>1.7627467471771254</v>
      </c>
      <c r="F984" s="84" t="s">
        <v>4092</v>
      </c>
      <c r="G984" s="84" t="b">
        <v>0</v>
      </c>
      <c r="H984" s="84" t="b">
        <v>0</v>
      </c>
      <c r="I984" s="84" t="b">
        <v>0</v>
      </c>
      <c r="J984" s="84" t="b">
        <v>0</v>
      </c>
      <c r="K984" s="84" t="b">
        <v>0</v>
      </c>
      <c r="L984" s="84" t="b">
        <v>0</v>
      </c>
    </row>
    <row r="985" spans="1:12" ht="15">
      <c r="A985" s="84" t="s">
        <v>4954</v>
      </c>
      <c r="B985" s="84" t="s">
        <v>5261</v>
      </c>
      <c r="C985" s="84">
        <v>3</v>
      </c>
      <c r="D985" s="122">
        <v>0.0025908652517111935</v>
      </c>
      <c r="E985" s="122">
        <v>2.0637767428411067</v>
      </c>
      <c r="F985" s="84" t="s">
        <v>4092</v>
      </c>
      <c r="G985" s="84" t="b">
        <v>0</v>
      </c>
      <c r="H985" s="84" t="b">
        <v>0</v>
      </c>
      <c r="I985" s="84" t="b">
        <v>0</v>
      </c>
      <c r="J985" s="84" t="b">
        <v>0</v>
      </c>
      <c r="K985" s="84" t="b">
        <v>0</v>
      </c>
      <c r="L985" s="84" t="b">
        <v>0</v>
      </c>
    </row>
    <row r="986" spans="1:12" ht="15">
      <c r="A986" s="84" t="s">
        <v>5261</v>
      </c>
      <c r="B986" s="84" t="s">
        <v>855</v>
      </c>
      <c r="C986" s="84">
        <v>3</v>
      </c>
      <c r="D986" s="122">
        <v>0.0025908652517111935</v>
      </c>
      <c r="E986" s="122">
        <v>2.025988181951707</v>
      </c>
      <c r="F986" s="84" t="s">
        <v>4092</v>
      </c>
      <c r="G986" s="84" t="b">
        <v>0</v>
      </c>
      <c r="H986" s="84" t="b">
        <v>0</v>
      </c>
      <c r="I986" s="84" t="b">
        <v>0</v>
      </c>
      <c r="J986" s="84" t="b">
        <v>0</v>
      </c>
      <c r="K986" s="84" t="b">
        <v>0</v>
      </c>
      <c r="L986" s="84" t="b">
        <v>0</v>
      </c>
    </row>
    <row r="987" spans="1:12" ht="15">
      <c r="A987" s="84" t="s">
        <v>855</v>
      </c>
      <c r="B987" s="84" t="s">
        <v>5018</v>
      </c>
      <c r="C987" s="84">
        <v>3</v>
      </c>
      <c r="D987" s="122">
        <v>0.0025908652517111935</v>
      </c>
      <c r="E987" s="122">
        <v>1.5736905109570765</v>
      </c>
      <c r="F987" s="84" t="s">
        <v>4092</v>
      </c>
      <c r="G987" s="84" t="b">
        <v>0</v>
      </c>
      <c r="H987" s="84" t="b">
        <v>0</v>
      </c>
      <c r="I987" s="84" t="b">
        <v>0</v>
      </c>
      <c r="J987" s="84" t="b">
        <v>0</v>
      </c>
      <c r="K987" s="84" t="b">
        <v>0</v>
      </c>
      <c r="L987" s="84" t="b">
        <v>0</v>
      </c>
    </row>
    <row r="988" spans="1:12" ht="15">
      <c r="A988" s="84" t="s">
        <v>5018</v>
      </c>
      <c r="B988" s="84" t="s">
        <v>4996</v>
      </c>
      <c r="C988" s="84">
        <v>3</v>
      </c>
      <c r="D988" s="122">
        <v>0.0025908652517111935</v>
      </c>
      <c r="E988" s="122">
        <v>2.025988181951707</v>
      </c>
      <c r="F988" s="84" t="s">
        <v>4092</v>
      </c>
      <c r="G988" s="84" t="b">
        <v>0</v>
      </c>
      <c r="H988" s="84" t="b">
        <v>0</v>
      </c>
      <c r="I988" s="84" t="b">
        <v>0</v>
      </c>
      <c r="J988" s="84" t="b">
        <v>0</v>
      </c>
      <c r="K988" s="84" t="b">
        <v>0</v>
      </c>
      <c r="L988" s="84" t="b">
        <v>0</v>
      </c>
    </row>
    <row r="989" spans="1:12" ht="15">
      <c r="A989" s="84" t="s">
        <v>5080</v>
      </c>
      <c r="B989" s="84" t="s">
        <v>5209</v>
      </c>
      <c r="C989" s="84">
        <v>3</v>
      </c>
      <c r="D989" s="122">
        <v>0.0025908652517111935</v>
      </c>
      <c r="E989" s="122">
        <v>2.503109436671369</v>
      </c>
      <c r="F989" s="84" t="s">
        <v>4092</v>
      </c>
      <c r="G989" s="84" t="b">
        <v>0</v>
      </c>
      <c r="H989" s="84" t="b">
        <v>0</v>
      </c>
      <c r="I989" s="84" t="b">
        <v>0</v>
      </c>
      <c r="J989" s="84" t="b">
        <v>0</v>
      </c>
      <c r="K989" s="84" t="b">
        <v>0</v>
      </c>
      <c r="L989" s="84" t="b">
        <v>0</v>
      </c>
    </row>
    <row r="990" spans="1:12" ht="15">
      <c r="A990" s="84" t="s">
        <v>5169</v>
      </c>
      <c r="B990" s="84" t="s">
        <v>4320</v>
      </c>
      <c r="C990" s="84">
        <v>3</v>
      </c>
      <c r="D990" s="122">
        <v>0.0025908652517111935</v>
      </c>
      <c r="E990" s="122">
        <v>2.025988181951707</v>
      </c>
      <c r="F990" s="84" t="s">
        <v>4092</v>
      </c>
      <c r="G990" s="84" t="b">
        <v>0</v>
      </c>
      <c r="H990" s="84" t="b">
        <v>0</v>
      </c>
      <c r="I990" s="84" t="b">
        <v>0</v>
      </c>
      <c r="J990" s="84" t="b">
        <v>0</v>
      </c>
      <c r="K990" s="84" t="b">
        <v>0</v>
      </c>
      <c r="L990" s="84" t="b">
        <v>0</v>
      </c>
    </row>
    <row r="991" spans="1:12" ht="15">
      <c r="A991" s="84" t="s">
        <v>5035</v>
      </c>
      <c r="B991" s="84" t="s">
        <v>5076</v>
      </c>
      <c r="C991" s="84">
        <v>3</v>
      </c>
      <c r="D991" s="122">
        <v>0.0025908652517111935</v>
      </c>
      <c r="E991" s="122">
        <v>2.281260687055013</v>
      </c>
      <c r="F991" s="84" t="s">
        <v>4092</v>
      </c>
      <c r="G991" s="84" t="b">
        <v>0</v>
      </c>
      <c r="H991" s="84" t="b">
        <v>0</v>
      </c>
      <c r="I991" s="84" t="b">
        <v>0</v>
      </c>
      <c r="J991" s="84" t="b">
        <v>0</v>
      </c>
      <c r="K991" s="84" t="b">
        <v>0</v>
      </c>
      <c r="L991" s="84" t="b">
        <v>0</v>
      </c>
    </row>
    <row r="992" spans="1:12" ht="15">
      <c r="A992" s="84" t="s">
        <v>4965</v>
      </c>
      <c r="B992" s="84" t="s">
        <v>5072</v>
      </c>
      <c r="C992" s="84">
        <v>3</v>
      </c>
      <c r="D992" s="122">
        <v>0.0029925943598230133</v>
      </c>
      <c r="E992" s="122">
        <v>1.9802306913910317</v>
      </c>
      <c r="F992" s="84" t="s">
        <v>4092</v>
      </c>
      <c r="G992" s="84" t="b">
        <v>0</v>
      </c>
      <c r="H992" s="84" t="b">
        <v>0</v>
      </c>
      <c r="I992" s="84" t="b">
        <v>0</v>
      </c>
      <c r="J992" s="84" t="b">
        <v>0</v>
      </c>
      <c r="K992" s="84" t="b">
        <v>0</v>
      </c>
      <c r="L992" s="84" t="b">
        <v>0</v>
      </c>
    </row>
    <row r="993" spans="1:12" ht="15">
      <c r="A993" s="84" t="s">
        <v>4962</v>
      </c>
      <c r="B993" s="84" t="s">
        <v>5104</v>
      </c>
      <c r="C993" s="84">
        <v>3</v>
      </c>
      <c r="D993" s="122">
        <v>0.0025908652517111935</v>
      </c>
      <c r="E993" s="122">
        <v>2.0259881819517065</v>
      </c>
      <c r="F993" s="84" t="s">
        <v>4092</v>
      </c>
      <c r="G993" s="84" t="b">
        <v>0</v>
      </c>
      <c r="H993" s="84" t="b">
        <v>0</v>
      </c>
      <c r="I993" s="84" t="b">
        <v>0</v>
      </c>
      <c r="J993" s="84" t="b">
        <v>0</v>
      </c>
      <c r="K993" s="84" t="b">
        <v>0</v>
      </c>
      <c r="L993" s="84" t="b">
        <v>0</v>
      </c>
    </row>
    <row r="994" spans="1:12" ht="15">
      <c r="A994" s="84" t="s">
        <v>4963</v>
      </c>
      <c r="B994" s="84" t="s">
        <v>4319</v>
      </c>
      <c r="C994" s="84">
        <v>3</v>
      </c>
      <c r="D994" s="122">
        <v>0.0025908652517111935</v>
      </c>
      <c r="E994" s="122">
        <v>1.4683473304121573</v>
      </c>
      <c r="F994" s="84" t="s">
        <v>4092</v>
      </c>
      <c r="G994" s="84" t="b">
        <v>0</v>
      </c>
      <c r="H994" s="84" t="b">
        <v>0</v>
      </c>
      <c r="I994" s="84" t="b">
        <v>0</v>
      </c>
      <c r="J994" s="84" t="b">
        <v>0</v>
      </c>
      <c r="K994" s="84" t="b">
        <v>0</v>
      </c>
      <c r="L994" s="84" t="b">
        <v>0</v>
      </c>
    </row>
    <row r="995" spans="1:12" ht="15">
      <c r="A995" s="84" t="s">
        <v>4316</v>
      </c>
      <c r="B995" s="84" t="s">
        <v>5166</v>
      </c>
      <c r="C995" s="84">
        <v>3</v>
      </c>
      <c r="D995" s="122">
        <v>0.0025908652517111935</v>
      </c>
      <c r="E995" s="122">
        <v>1.6901960800285136</v>
      </c>
      <c r="F995" s="84" t="s">
        <v>4092</v>
      </c>
      <c r="G995" s="84" t="b">
        <v>0</v>
      </c>
      <c r="H995" s="84" t="b">
        <v>0</v>
      </c>
      <c r="I995" s="84" t="b">
        <v>0</v>
      </c>
      <c r="J995" s="84" t="b">
        <v>0</v>
      </c>
      <c r="K995" s="84" t="b">
        <v>0</v>
      </c>
      <c r="L995" s="84" t="b">
        <v>0</v>
      </c>
    </row>
    <row r="996" spans="1:12" ht="15">
      <c r="A996" s="84" t="s">
        <v>4951</v>
      </c>
      <c r="B996" s="84" t="s">
        <v>5154</v>
      </c>
      <c r="C996" s="84">
        <v>3</v>
      </c>
      <c r="D996" s="122">
        <v>0.0025908652517111935</v>
      </c>
      <c r="E996" s="122">
        <v>2.025988181951707</v>
      </c>
      <c r="F996" s="84" t="s">
        <v>4092</v>
      </c>
      <c r="G996" s="84" t="b">
        <v>0</v>
      </c>
      <c r="H996" s="84" t="b">
        <v>0</v>
      </c>
      <c r="I996" s="84" t="b">
        <v>0</v>
      </c>
      <c r="J996" s="84" t="b">
        <v>0</v>
      </c>
      <c r="K996" s="84" t="b">
        <v>0</v>
      </c>
      <c r="L996" s="84" t="b">
        <v>0</v>
      </c>
    </row>
    <row r="997" spans="1:12" ht="15">
      <c r="A997" s="84" t="s">
        <v>5154</v>
      </c>
      <c r="B997" s="84" t="s">
        <v>5033</v>
      </c>
      <c r="C997" s="84">
        <v>3</v>
      </c>
      <c r="D997" s="122">
        <v>0.0025908652517111935</v>
      </c>
      <c r="E997" s="122">
        <v>2.406199423663313</v>
      </c>
      <c r="F997" s="84" t="s">
        <v>4092</v>
      </c>
      <c r="G997" s="84" t="b">
        <v>0</v>
      </c>
      <c r="H997" s="84" t="b">
        <v>0</v>
      </c>
      <c r="I997" s="84" t="b">
        <v>0</v>
      </c>
      <c r="J997" s="84" t="b">
        <v>0</v>
      </c>
      <c r="K997" s="84" t="b">
        <v>0</v>
      </c>
      <c r="L997" s="84" t="b">
        <v>0</v>
      </c>
    </row>
    <row r="998" spans="1:12" ht="15">
      <c r="A998" s="84" t="s">
        <v>4954</v>
      </c>
      <c r="B998" s="84" t="s">
        <v>855</v>
      </c>
      <c r="C998" s="84">
        <v>3</v>
      </c>
      <c r="D998" s="122">
        <v>0.0025908652517111935</v>
      </c>
      <c r="E998" s="122">
        <v>1.4617167515131442</v>
      </c>
      <c r="F998" s="84" t="s">
        <v>4092</v>
      </c>
      <c r="G998" s="84" t="b">
        <v>0</v>
      </c>
      <c r="H998" s="84" t="b">
        <v>0</v>
      </c>
      <c r="I998" s="84" t="b">
        <v>0</v>
      </c>
      <c r="J998" s="84" t="b">
        <v>0</v>
      </c>
      <c r="K998" s="84" t="b">
        <v>0</v>
      </c>
      <c r="L998" s="84" t="b">
        <v>0</v>
      </c>
    </row>
    <row r="999" spans="1:12" ht="15">
      <c r="A999" s="84" t="s">
        <v>855</v>
      </c>
      <c r="B999" s="84" t="s">
        <v>4320</v>
      </c>
      <c r="C999" s="84">
        <v>3</v>
      </c>
      <c r="D999" s="122">
        <v>0.0025908652517111935</v>
      </c>
      <c r="E999" s="122">
        <v>1.2726605152930952</v>
      </c>
      <c r="F999" s="84" t="s">
        <v>4092</v>
      </c>
      <c r="G999" s="84" t="b">
        <v>0</v>
      </c>
      <c r="H999" s="84" t="b">
        <v>0</v>
      </c>
      <c r="I999" s="84" t="b">
        <v>0</v>
      </c>
      <c r="J999" s="84" t="b">
        <v>0</v>
      </c>
      <c r="K999" s="84" t="b">
        <v>0</v>
      </c>
      <c r="L999" s="84" t="b">
        <v>0</v>
      </c>
    </row>
    <row r="1000" spans="1:12" ht="15">
      <c r="A1000" s="84" t="s">
        <v>4316</v>
      </c>
      <c r="B1000" s="84" t="s">
        <v>5153</v>
      </c>
      <c r="C1000" s="84">
        <v>3</v>
      </c>
      <c r="D1000" s="122">
        <v>0.0029925943598230133</v>
      </c>
      <c r="E1000" s="122">
        <v>1.6901960800285136</v>
      </c>
      <c r="F1000" s="84" t="s">
        <v>4092</v>
      </c>
      <c r="G1000" s="84" t="b">
        <v>0</v>
      </c>
      <c r="H1000" s="84" t="b">
        <v>0</v>
      </c>
      <c r="I1000" s="84" t="b">
        <v>0</v>
      </c>
      <c r="J1000" s="84" t="b">
        <v>0</v>
      </c>
      <c r="K1000" s="84" t="b">
        <v>0</v>
      </c>
      <c r="L1000" s="84" t="b">
        <v>0</v>
      </c>
    </row>
    <row r="1001" spans="1:12" ht="15">
      <c r="A1001" s="84" t="s">
        <v>481</v>
      </c>
      <c r="B1001" s="84" t="s">
        <v>855</v>
      </c>
      <c r="C1001" s="84">
        <v>3</v>
      </c>
      <c r="D1001" s="122">
        <v>0.0025908652517111935</v>
      </c>
      <c r="E1001" s="122">
        <v>1.4617167515131442</v>
      </c>
      <c r="F1001" s="84" t="s">
        <v>4092</v>
      </c>
      <c r="G1001" s="84" t="b">
        <v>0</v>
      </c>
      <c r="H1001" s="84" t="b">
        <v>0</v>
      </c>
      <c r="I1001" s="84" t="b">
        <v>0</v>
      </c>
      <c r="J1001" s="84" t="b">
        <v>0</v>
      </c>
      <c r="K1001" s="84" t="b">
        <v>0</v>
      </c>
      <c r="L1001" s="84" t="b">
        <v>0</v>
      </c>
    </row>
    <row r="1002" spans="1:12" ht="15">
      <c r="A1002" s="84" t="s">
        <v>543</v>
      </c>
      <c r="B1002" s="84" t="s">
        <v>4315</v>
      </c>
      <c r="C1002" s="84">
        <v>2</v>
      </c>
      <c r="D1002" s="122">
        <v>0.0019950629065486757</v>
      </c>
      <c r="E1002" s="122">
        <v>0.8621313793130373</v>
      </c>
      <c r="F1002" s="84" t="s">
        <v>4092</v>
      </c>
      <c r="G1002" s="84" t="b">
        <v>0</v>
      </c>
      <c r="H1002" s="84" t="b">
        <v>0</v>
      </c>
      <c r="I1002" s="84" t="b">
        <v>0</v>
      </c>
      <c r="J1002" s="84" t="b">
        <v>0</v>
      </c>
      <c r="K1002" s="84" t="b">
        <v>0</v>
      </c>
      <c r="L1002" s="84" t="b">
        <v>0</v>
      </c>
    </row>
    <row r="1003" spans="1:12" ht="15">
      <c r="A1003" s="84" t="s">
        <v>855</v>
      </c>
      <c r="B1003" s="84" t="s">
        <v>833</v>
      </c>
      <c r="C1003" s="84">
        <v>2</v>
      </c>
      <c r="D1003" s="122">
        <v>0.0019950629065486757</v>
      </c>
      <c r="E1003" s="122">
        <v>0.6986292475653765</v>
      </c>
      <c r="F1003" s="84" t="s">
        <v>4092</v>
      </c>
      <c r="G1003" s="84" t="b">
        <v>0</v>
      </c>
      <c r="H1003" s="84" t="b">
        <v>0</v>
      </c>
      <c r="I1003" s="84" t="b">
        <v>0</v>
      </c>
      <c r="J1003" s="84" t="b">
        <v>0</v>
      </c>
      <c r="K1003" s="84" t="b">
        <v>0</v>
      </c>
      <c r="L1003" s="84" t="b">
        <v>0</v>
      </c>
    </row>
    <row r="1004" spans="1:12" ht="15">
      <c r="A1004" s="84" t="s">
        <v>4239</v>
      </c>
      <c r="B1004" s="84" t="s">
        <v>4236</v>
      </c>
      <c r="C1004" s="84">
        <v>2</v>
      </c>
      <c r="D1004" s="122">
        <v>0.0019950629065486757</v>
      </c>
      <c r="E1004" s="122">
        <v>1.8498969228960256</v>
      </c>
      <c r="F1004" s="84" t="s">
        <v>4092</v>
      </c>
      <c r="G1004" s="84" t="b">
        <v>0</v>
      </c>
      <c r="H1004" s="84" t="b">
        <v>0</v>
      </c>
      <c r="I1004" s="84" t="b">
        <v>0</v>
      </c>
      <c r="J1004" s="84" t="b">
        <v>0</v>
      </c>
      <c r="K1004" s="84" t="b">
        <v>0</v>
      </c>
      <c r="L1004" s="84" t="b">
        <v>0</v>
      </c>
    </row>
    <row r="1005" spans="1:12" ht="15">
      <c r="A1005" s="84" t="s">
        <v>4236</v>
      </c>
      <c r="B1005" s="84" t="s">
        <v>4239</v>
      </c>
      <c r="C1005" s="84">
        <v>2</v>
      </c>
      <c r="D1005" s="122">
        <v>0.0019950629065486757</v>
      </c>
      <c r="E1005" s="122">
        <v>1.9290781689436505</v>
      </c>
      <c r="F1005" s="84" t="s">
        <v>4092</v>
      </c>
      <c r="G1005" s="84" t="b">
        <v>0</v>
      </c>
      <c r="H1005" s="84" t="b">
        <v>0</v>
      </c>
      <c r="I1005" s="84" t="b">
        <v>0</v>
      </c>
      <c r="J1005" s="84" t="b">
        <v>0</v>
      </c>
      <c r="K1005" s="84" t="b">
        <v>0</v>
      </c>
      <c r="L1005" s="84" t="b">
        <v>0</v>
      </c>
    </row>
    <row r="1006" spans="1:12" ht="15">
      <c r="A1006" s="84" t="s">
        <v>4239</v>
      </c>
      <c r="B1006" s="84" t="s">
        <v>5546</v>
      </c>
      <c r="C1006" s="84">
        <v>2</v>
      </c>
      <c r="D1006" s="122">
        <v>0.0019950629065486757</v>
      </c>
      <c r="E1006" s="122">
        <v>2.327018177615688</v>
      </c>
      <c r="F1006" s="84" t="s">
        <v>4092</v>
      </c>
      <c r="G1006" s="84" t="b">
        <v>0</v>
      </c>
      <c r="H1006" s="84" t="b">
        <v>0</v>
      </c>
      <c r="I1006" s="84" t="b">
        <v>0</v>
      </c>
      <c r="J1006" s="84" t="b">
        <v>0</v>
      </c>
      <c r="K1006" s="84" t="b">
        <v>0</v>
      </c>
      <c r="L1006" s="84" t="b">
        <v>0</v>
      </c>
    </row>
    <row r="1007" spans="1:12" ht="15">
      <c r="A1007" s="84" t="s">
        <v>5546</v>
      </c>
      <c r="B1007" s="84" t="s">
        <v>5013</v>
      </c>
      <c r="C1007" s="84">
        <v>2</v>
      </c>
      <c r="D1007" s="122">
        <v>0.0019950629065486757</v>
      </c>
      <c r="E1007" s="122">
        <v>2.406199423663313</v>
      </c>
      <c r="F1007" s="84" t="s">
        <v>4092</v>
      </c>
      <c r="G1007" s="84" t="b">
        <v>0</v>
      </c>
      <c r="H1007" s="84" t="b">
        <v>0</v>
      </c>
      <c r="I1007" s="84" t="b">
        <v>0</v>
      </c>
      <c r="J1007" s="84" t="b">
        <v>0</v>
      </c>
      <c r="K1007" s="84" t="b">
        <v>0</v>
      </c>
      <c r="L1007" s="84" t="b">
        <v>0</v>
      </c>
    </row>
    <row r="1008" spans="1:12" ht="15">
      <c r="A1008" s="84" t="s">
        <v>5013</v>
      </c>
      <c r="B1008" s="84" t="s">
        <v>5547</v>
      </c>
      <c r="C1008" s="84">
        <v>2</v>
      </c>
      <c r="D1008" s="122">
        <v>0.0019950629065486757</v>
      </c>
      <c r="E1008" s="122">
        <v>2.406199423663313</v>
      </c>
      <c r="F1008" s="84" t="s">
        <v>4092</v>
      </c>
      <c r="G1008" s="84" t="b">
        <v>0</v>
      </c>
      <c r="H1008" s="84" t="b">
        <v>0</v>
      </c>
      <c r="I1008" s="84" t="b">
        <v>0</v>
      </c>
      <c r="J1008" s="84" t="b">
        <v>0</v>
      </c>
      <c r="K1008" s="84" t="b">
        <v>0</v>
      </c>
      <c r="L1008" s="84" t="b">
        <v>0</v>
      </c>
    </row>
    <row r="1009" spans="1:12" ht="15">
      <c r="A1009" s="84" t="s">
        <v>5547</v>
      </c>
      <c r="B1009" s="84" t="s">
        <v>5548</v>
      </c>
      <c r="C1009" s="84">
        <v>2</v>
      </c>
      <c r="D1009" s="122">
        <v>0.0019950629065486757</v>
      </c>
      <c r="E1009" s="122">
        <v>2.8041394323353503</v>
      </c>
      <c r="F1009" s="84" t="s">
        <v>4092</v>
      </c>
      <c r="G1009" s="84" t="b">
        <v>0</v>
      </c>
      <c r="H1009" s="84" t="b">
        <v>0</v>
      </c>
      <c r="I1009" s="84" t="b">
        <v>0</v>
      </c>
      <c r="J1009" s="84" t="b">
        <v>0</v>
      </c>
      <c r="K1009" s="84" t="b">
        <v>0</v>
      </c>
      <c r="L1009" s="84" t="b">
        <v>0</v>
      </c>
    </row>
    <row r="1010" spans="1:12" ht="15">
      <c r="A1010" s="84" t="s">
        <v>5548</v>
      </c>
      <c r="B1010" s="84" t="s">
        <v>5276</v>
      </c>
      <c r="C1010" s="84">
        <v>2</v>
      </c>
      <c r="D1010" s="122">
        <v>0.0019950629065486757</v>
      </c>
      <c r="E1010" s="122">
        <v>2.6280481732796694</v>
      </c>
      <c r="F1010" s="84" t="s">
        <v>4092</v>
      </c>
      <c r="G1010" s="84" t="b">
        <v>0</v>
      </c>
      <c r="H1010" s="84" t="b">
        <v>0</v>
      </c>
      <c r="I1010" s="84" t="b">
        <v>0</v>
      </c>
      <c r="J1010" s="84" t="b">
        <v>0</v>
      </c>
      <c r="K1010" s="84" t="b">
        <v>0</v>
      </c>
      <c r="L1010" s="84" t="b">
        <v>0</v>
      </c>
    </row>
    <row r="1011" spans="1:12" ht="15">
      <c r="A1011" s="84" t="s">
        <v>4316</v>
      </c>
      <c r="B1011" s="84" t="s">
        <v>5549</v>
      </c>
      <c r="C1011" s="84">
        <v>2</v>
      </c>
      <c r="D1011" s="122">
        <v>0.0019950629065486757</v>
      </c>
      <c r="E1011" s="122">
        <v>1.6901960800285136</v>
      </c>
      <c r="F1011" s="84" t="s">
        <v>4092</v>
      </c>
      <c r="G1011" s="84" t="b">
        <v>0</v>
      </c>
      <c r="H1011" s="84" t="b">
        <v>0</v>
      </c>
      <c r="I1011" s="84" t="b">
        <v>0</v>
      </c>
      <c r="J1011" s="84" t="b">
        <v>0</v>
      </c>
      <c r="K1011" s="84" t="b">
        <v>0</v>
      </c>
      <c r="L1011" s="84" t="b">
        <v>0</v>
      </c>
    </row>
    <row r="1012" spans="1:12" ht="15">
      <c r="A1012" s="84" t="s">
        <v>5549</v>
      </c>
      <c r="B1012" s="84" t="s">
        <v>5118</v>
      </c>
      <c r="C1012" s="84">
        <v>2</v>
      </c>
      <c r="D1012" s="122">
        <v>0.0019950629065486757</v>
      </c>
      <c r="E1012" s="122">
        <v>2.503109436671369</v>
      </c>
      <c r="F1012" s="84" t="s">
        <v>4092</v>
      </c>
      <c r="G1012" s="84" t="b">
        <v>0</v>
      </c>
      <c r="H1012" s="84" t="b">
        <v>0</v>
      </c>
      <c r="I1012" s="84" t="b">
        <v>0</v>
      </c>
      <c r="J1012" s="84" t="b">
        <v>0</v>
      </c>
      <c r="K1012" s="84" t="b">
        <v>0</v>
      </c>
      <c r="L1012" s="84" t="b">
        <v>0</v>
      </c>
    </row>
    <row r="1013" spans="1:12" ht="15">
      <c r="A1013" s="84" t="s">
        <v>5118</v>
      </c>
      <c r="B1013" s="84" t="s">
        <v>5550</v>
      </c>
      <c r="C1013" s="84">
        <v>2</v>
      </c>
      <c r="D1013" s="122">
        <v>0.0019950629065486757</v>
      </c>
      <c r="E1013" s="122">
        <v>2.503109436671369</v>
      </c>
      <c r="F1013" s="84" t="s">
        <v>4092</v>
      </c>
      <c r="G1013" s="84" t="b">
        <v>0</v>
      </c>
      <c r="H1013" s="84" t="b">
        <v>0</v>
      </c>
      <c r="I1013" s="84" t="b">
        <v>0</v>
      </c>
      <c r="J1013" s="84" t="b">
        <v>0</v>
      </c>
      <c r="K1013" s="84" t="b">
        <v>0</v>
      </c>
      <c r="L1013" s="84" t="b">
        <v>0</v>
      </c>
    </row>
    <row r="1014" spans="1:12" ht="15">
      <c r="A1014" s="84" t="s">
        <v>5550</v>
      </c>
      <c r="B1014" s="84" t="s">
        <v>5271</v>
      </c>
      <c r="C1014" s="84">
        <v>2</v>
      </c>
      <c r="D1014" s="122">
        <v>0.0019950629065486757</v>
      </c>
      <c r="E1014" s="122">
        <v>2.6280481732796694</v>
      </c>
      <c r="F1014" s="84" t="s">
        <v>4092</v>
      </c>
      <c r="G1014" s="84" t="b">
        <v>0</v>
      </c>
      <c r="H1014" s="84" t="b">
        <v>0</v>
      </c>
      <c r="I1014" s="84" t="b">
        <v>0</v>
      </c>
      <c r="J1014" s="84" t="b">
        <v>0</v>
      </c>
      <c r="K1014" s="84" t="b">
        <v>0</v>
      </c>
      <c r="L1014" s="84" t="b">
        <v>0</v>
      </c>
    </row>
    <row r="1015" spans="1:12" ht="15">
      <c r="A1015" s="84" t="s">
        <v>5271</v>
      </c>
      <c r="B1015" s="84" t="s">
        <v>5551</v>
      </c>
      <c r="C1015" s="84">
        <v>2</v>
      </c>
      <c r="D1015" s="122">
        <v>0.0019950629065486757</v>
      </c>
      <c r="E1015" s="122">
        <v>2.6280481732796694</v>
      </c>
      <c r="F1015" s="84" t="s">
        <v>4092</v>
      </c>
      <c r="G1015" s="84" t="b">
        <v>0</v>
      </c>
      <c r="H1015" s="84" t="b">
        <v>0</v>
      </c>
      <c r="I1015" s="84" t="b">
        <v>0</v>
      </c>
      <c r="J1015" s="84" t="b">
        <v>0</v>
      </c>
      <c r="K1015" s="84" t="b">
        <v>0</v>
      </c>
      <c r="L1015" s="84" t="b">
        <v>0</v>
      </c>
    </row>
    <row r="1016" spans="1:12" ht="15">
      <c r="A1016" s="84" t="s">
        <v>5551</v>
      </c>
      <c r="B1016" s="84" t="s">
        <v>5275</v>
      </c>
      <c r="C1016" s="84">
        <v>2</v>
      </c>
      <c r="D1016" s="122">
        <v>0.0019950629065486757</v>
      </c>
      <c r="E1016" s="122">
        <v>2.6280481732796694</v>
      </c>
      <c r="F1016" s="84" t="s">
        <v>4092</v>
      </c>
      <c r="G1016" s="84" t="b">
        <v>0</v>
      </c>
      <c r="H1016" s="84" t="b">
        <v>0</v>
      </c>
      <c r="I1016" s="84" t="b">
        <v>0</v>
      </c>
      <c r="J1016" s="84" t="b">
        <v>0</v>
      </c>
      <c r="K1016" s="84" t="b">
        <v>0</v>
      </c>
      <c r="L1016" s="84" t="b">
        <v>0</v>
      </c>
    </row>
    <row r="1017" spans="1:12" ht="15">
      <c r="A1017" s="84" t="s">
        <v>5275</v>
      </c>
      <c r="B1017" s="84" t="s">
        <v>5552</v>
      </c>
      <c r="C1017" s="84">
        <v>2</v>
      </c>
      <c r="D1017" s="122">
        <v>0.0019950629065486757</v>
      </c>
      <c r="E1017" s="122">
        <v>2.6280481732796694</v>
      </c>
      <c r="F1017" s="84" t="s">
        <v>4092</v>
      </c>
      <c r="G1017" s="84" t="b">
        <v>0</v>
      </c>
      <c r="H1017" s="84" t="b">
        <v>0</v>
      </c>
      <c r="I1017" s="84" t="b">
        <v>0</v>
      </c>
      <c r="J1017" s="84" t="b">
        <v>0</v>
      </c>
      <c r="K1017" s="84" t="b">
        <v>0</v>
      </c>
      <c r="L1017" s="84" t="b">
        <v>0</v>
      </c>
    </row>
    <row r="1018" spans="1:12" ht="15">
      <c r="A1018" s="84" t="s">
        <v>5552</v>
      </c>
      <c r="B1018" s="84" t="s">
        <v>4315</v>
      </c>
      <c r="C1018" s="84">
        <v>2</v>
      </c>
      <c r="D1018" s="122">
        <v>0.0019950629065486757</v>
      </c>
      <c r="E1018" s="122">
        <v>1.561101383649056</v>
      </c>
      <c r="F1018" s="84" t="s">
        <v>4092</v>
      </c>
      <c r="G1018" s="84" t="b">
        <v>0</v>
      </c>
      <c r="H1018" s="84" t="b">
        <v>0</v>
      </c>
      <c r="I1018" s="84" t="b">
        <v>0</v>
      </c>
      <c r="J1018" s="84" t="b">
        <v>0</v>
      </c>
      <c r="K1018" s="84" t="b">
        <v>0</v>
      </c>
      <c r="L1018" s="84" t="b">
        <v>0</v>
      </c>
    </row>
    <row r="1019" spans="1:12" ht="15">
      <c r="A1019" s="84" t="s">
        <v>4315</v>
      </c>
      <c r="B1019" s="84" t="s">
        <v>5272</v>
      </c>
      <c r="C1019" s="84">
        <v>2</v>
      </c>
      <c r="D1019" s="122">
        <v>0.0019950629065486757</v>
      </c>
      <c r="E1019" s="122">
        <v>1.3850101245933748</v>
      </c>
      <c r="F1019" s="84" t="s">
        <v>4092</v>
      </c>
      <c r="G1019" s="84" t="b">
        <v>0</v>
      </c>
      <c r="H1019" s="84" t="b">
        <v>0</v>
      </c>
      <c r="I1019" s="84" t="b">
        <v>0</v>
      </c>
      <c r="J1019" s="84" t="b">
        <v>0</v>
      </c>
      <c r="K1019" s="84" t="b">
        <v>0</v>
      </c>
      <c r="L1019" s="84" t="b">
        <v>0</v>
      </c>
    </row>
    <row r="1020" spans="1:12" ht="15">
      <c r="A1020" s="84" t="s">
        <v>5272</v>
      </c>
      <c r="B1020" s="84" t="s">
        <v>4318</v>
      </c>
      <c r="C1020" s="84">
        <v>2</v>
      </c>
      <c r="D1020" s="122">
        <v>0.0019950629065486757</v>
      </c>
      <c r="E1020" s="122">
        <v>1.7829501332654123</v>
      </c>
      <c r="F1020" s="84" t="s">
        <v>4092</v>
      </c>
      <c r="G1020" s="84" t="b">
        <v>0</v>
      </c>
      <c r="H1020" s="84" t="b">
        <v>0</v>
      </c>
      <c r="I1020" s="84" t="b">
        <v>0</v>
      </c>
      <c r="J1020" s="84" t="b">
        <v>0</v>
      </c>
      <c r="K1020" s="84" t="b">
        <v>0</v>
      </c>
      <c r="L1020" s="84" t="b">
        <v>0</v>
      </c>
    </row>
    <row r="1021" spans="1:12" ht="15">
      <c r="A1021" s="84" t="s">
        <v>4318</v>
      </c>
      <c r="B1021" s="84" t="s">
        <v>5538</v>
      </c>
      <c r="C1021" s="84">
        <v>2</v>
      </c>
      <c r="D1021" s="122">
        <v>0.0019950629065486757</v>
      </c>
      <c r="E1021" s="122">
        <v>1.9912260756924949</v>
      </c>
      <c r="F1021" s="84" t="s">
        <v>4092</v>
      </c>
      <c r="G1021" s="84" t="b">
        <v>0</v>
      </c>
      <c r="H1021" s="84" t="b">
        <v>0</v>
      </c>
      <c r="I1021" s="84" t="b">
        <v>0</v>
      </c>
      <c r="J1021" s="84" t="b">
        <v>0</v>
      </c>
      <c r="K1021" s="84" t="b">
        <v>0</v>
      </c>
      <c r="L1021" s="84" t="b">
        <v>0</v>
      </c>
    </row>
    <row r="1022" spans="1:12" ht="15">
      <c r="A1022" s="84" t="s">
        <v>5538</v>
      </c>
      <c r="B1022" s="84" t="s">
        <v>4954</v>
      </c>
      <c r="C1022" s="84">
        <v>2</v>
      </c>
      <c r="D1022" s="122">
        <v>0.0019950629065486757</v>
      </c>
      <c r="E1022" s="122">
        <v>2.0637767428411067</v>
      </c>
      <c r="F1022" s="84" t="s">
        <v>4092</v>
      </c>
      <c r="G1022" s="84" t="b">
        <v>0</v>
      </c>
      <c r="H1022" s="84" t="b">
        <v>0</v>
      </c>
      <c r="I1022" s="84" t="b">
        <v>0</v>
      </c>
      <c r="J1022" s="84" t="b">
        <v>0</v>
      </c>
      <c r="K1022" s="84" t="b">
        <v>0</v>
      </c>
      <c r="L1022" s="84" t="b">
        <v>0</v>
      </c>
    </row>
    <row r="1023" spans="1:12" ht="15">
      <c r="A1023" s="84" t="s">
        <v>4954</v>
      </c>
      <c r="B1023" s="84" t="s">
        <v>5273</v>
      </c>
      <c r="C1023" s="84">
        <v>2</v>
      </c>
      <c r="D1023" s="122">
        <v>0.0019950629065486757</v>
      </c>
      <c r="E1023" s="122">
        <v>1.8876854837854256</v>
      </c>
      <c r="F1023" s="84" t="s">
        <v>4092</v>
      </c>
      <c r="G1023" s="84" t="b">
        <v>0</v>
      </c>
      <c r="H1023" s="84" t="b">
        <v>0</v>
      </c>
      <c r="I1023" s="84" t="b">
        <v>0</v>
      </c>
      <c r="J1023" s="84" t="b">
        <v>0</v>
      </c>
      <c r="K1023" s="84" t="b">
        <v>0</v>
      </c>
      <c r="L1023" s="84" t="b">
        <v>0</v>
      </c>
    </row>
    <row r="1024" spans="1:12" ht="15">
      <c r="A1024" s="84" t="s">
        <v>5273</v>
      </c>
      <c r="B1024" s="84" t="s">
        <v>5539</v>
      </c>
      <c r="C1024" s="84">
        <v>2</v>
      </c>
      <c r="D1024" s="122">
        <v>0.0019950629065486757</v>
      </c>
      <c r="E1024" s="122">
        <v>2.6280481732796694</v>
      </c>
      <c r="F1024" s="84" t="s">
        <v>4092</v>
      </c>
      <c r="G1024" s="84" t="b">
        <v>0</v>
      </c>
      <c r="H1024" s="84" t="b">
        <v>0</v>
      </c>
      <c r="I1024" s="84" t="b">
        <v>0</v>
      </c>
      <c r="J1024" s="84" t="b">
        <v>0</v>
      </c>
      <c r="K1024" s="84" t="b">
        <v>0</v>
      </c>
      <c r="L1024" s="84" t="b">
        <v>0</v>
      </c>
    </row>
    <row r="1025" spans="1:12" ht="15">
      <c r="A1025" s="84" t="s">
        <v>5321</v>
      </c>
      <c r="B1025" s="84" t="s">
        <v>4199</v>
      </c>
      <c r="C1025" s="84">
        <v>2</v>
      </c>
      <c r="D1025" s="122">
        <v>0.0019950629065486757</v>
      </c>
      <c r="E1025" s="122">
        <v>1.5736905109570765</v>
      </c>
      <c r="F1025" s="84" t="s">
        <v>4092</v>
      </c>
      <c r="G1025" s="84" t="b">
        <v>0</v>
      </c>
      <c r="H1025" s="84" t="b">
        <v>0</v>
      </c>
      <c r="I1025" s="84" t="b">
        <v>0</v>
      </c>
      <c r="J1025" s="84" t="b">
        <v>0</v>
      </c>
      <c r="K1025" s="84" t="b">
        <v>0</v>
      </c>
      <c r="L1025" s="84" t="b">
        <v>0</v>
      </c>
    </row>
    <row r="1026" spans="1:12" ht="15">
      <c r="A1026" s="84" t="s">
        <v>4199</v>
      </c>
      <c r="B1026" s="84" t="s">
        <v>5322</v>
      </c>
      <c r="C1026" s="84">
        <v>2</v>
      </c>
      <c r="D1026" s="122">
        <v>0.0019950629065486757</v>
      </c>
      <c r="E1026" s="122">
        <v>2.406199423663313</v>
      </c>
      <c r="F1026" s="84" t="s">
        <v>4092</v>
      </c>
      <c r="G1026" s="84" t="b">
        <v>0</v>
      </c>
      <c r="H1026" s="84" t="b">
        <v>0</v>
      </c>
      <c r="I1026" s="84" t="b">
        <v>0</v>
      </c>
      <c r="J1026" s="84" t="b">
        <v>0</v>
      </c>
      <c r="K1026" s="84" t="b">
        <v>0</v>
      </c>
      <c r="L1026" s="84" t="b">
        <v>0</v>
      </c>
    </row>
    <row r="1027" spans="1:12" ht="15">
      <c r="A1027" s="84" t="s">
        <v>5326</v>
      </c>
      <c r="B1027" s="84" t="s">
        <v>5165</v>
      </c>
      <c r="C1027" s="84">
        <v>2</v>
      </c>
      <c r="D1027" s="122">
        <v>0.0019950629065486757</v>
      </c>
      <c r="E1027" s="122">
        <v>2.6280481732796694</v>
      </c>
      <c r="F1027" s="84" t="s">
        <v>4092</v>
      </c>
      <c r="G1027" s="84" t="b">
        <v>0</v>
      </c>
      <c r="H1027" s="84" t="b">
        <v>0</v>
      </c>
      <c r="I1027" s="84" t="b">
        <v>0</v>
      </c>
      <c r="J1027" s="84" t="b">
        <v>0</v>
      </c>
      <c r="K1027" s="84" t="b">
        <v>0</v>
      </c>
      <c r="L1027" s="84" t="b">
        <v>0</v>
      </c>
    </row>
    <row r="1028" spans="1:12" ht="15">
      <c r="A1028" s="84" t="s">
        <v>4315</v>
      </c>
      <c r="B1028" s="84" t="s">
        <v>5173</v>
      </c>
      <c r="C1028" s="84">
        <v>2</v>
      </c>
      <c r="D1028" s="122">
        <v>0.0019950629065486757</v>
      </c>
      <c r="E1028" s="122">
        <v>1.3850101245933748</v>
      </c>
      <c r="F1028" s="84" t="s">
        <v>4092</v>
      </c>
      <c r="G1028" s="84" t="b">
        <v>0</v>
      </c>
      <c r="H1028" s="84" t="b">
        <v>0</v>
      </c>
      <c r="I1028" s="84" t="b">
        <v>0</v>
      </c>
      <c r="J1028" s="84" t="b">
        <v>0</v>
      </c>
      <c r="K1028" s="84" t="b">
        <v>0</v>
      </c>
      <c r="L1028" s="84" t="b">
        <v>0</v>
      </c>
    </row>
    <row r="1029" spans="1:12" ht="15">
      <c r="A1029" s="84" t="s">
        <v>5541</v>
      </c>
      <c r="B1029" s="84" t="s">
        <v>5542</v>
      </c>
      <c r="C1029" s="84">
        <v>2</v>
      </c>
      <c r="D1029" s="122">
        <v>0.0024529032041364796</v>
      </c>
      <c r="E1029" s="122">
        <v>2.8041394323353503</v>
      </c>
      <c r="F1029" s="84" t="s">
        <v>4092</v>
      </c>
      <c r="G1029" s="84" t="b">
        <v>0</v>
      </c>
      <c r="H1029" s="84" t="b">
        <v>0</v>
      </c>
      <c r="I1029" s="84" t="b">
        <v>0</v>
      </c>
      <c r="J1029" s="84" t="b">
        <v>0</v>
      </c>
      <c r="K1029" s="84" t="b">
        <v>0</v>
      </c>
      <c r="L1029" s="84" t="b">
        <v>0</v>
      </c>
    </row>
    <row r="1030" spans="1:12" ht="15">
      <c r="A1030" s="84" t="s">
        <v>4982</v>
      </c>
      <c r="B1030" s="84" t="s">
        <v>5543</v>
      </c>
      <c r="C1030" s="84">
        <v>2</v>
      </c>
      <c r="D1030" s="122">
        <v>0.0024529032041364796</v>
      </c>
      <c r="E1030" s="122">
        <v>2.202079441007388</v>
      </c>
      <c r="F1030" s="84" t="s">
        <v>4092</v>
      </c>
      <c r="G1030" s="84" t="b">
        <v>0</v>
      </c>
      <c r="H1030" s="84" t="b">
        <v>0</v>
      </c>
      <c r="I1030" s="84" t="b">
        <v>0</v>
      </c>
      <c r="J1030" s="84" t="b">
        <v>0</v>
      </c>
      <c r="K1030" s="84" t="b">
        <v>0</v>
      </c>
      <c r="L1030" s="84" t="b">
        <v>0</v>
      </c>
    </row>
    <row r="1031" spans="1:12" ht="15">
      <c r="A1031" s="84" t="s">
        <v>5543</v>
      </c>
      <c r="B1031" s="84" t="s">
        <v>5544</v>
      </c>
      <c r="C1031" s="84">
        <v>2</v>
      </c>
      <c r="D1031" s="122">
        <v>0.0024529032041364796</v>
      </c>
      <c r="E1031" s="122">
        <v>2.8041394323353503</v>
      </c>
      <c r="F1031" s="84" t="s">
        <v>4092</v>
      </c>
      <c r="G1031" s="84" t="b">
        <v>0</v>
      </c>
      <c r="H1031" s="84" t="b">
        <v>0</v>
      </c>
      <c r="I1031" s="84" t="b">
        <v>0</v>
      </c>
      <c r="J1031" s="84" t="b">
        <v>0</v>
      </c>
      <c r="K1031" s="84" t="b">
        <v>0</v>
      </c>
      <c r="L1031" s="84" t="b">
        <v>0</v>
      </c>
    </row>
    <row r="1032" spans="1:12" ht="15">
      <c r="A1032" s="84" t="s">
        <v>4951</v>
      </c>
      <c r="B1032" s="84" t="s">
        <v>5049</v>
      </c>
      <c r="C1032" s="84">
        <v>2</v>
      </c>
      <c r="D1032" s="122">
        <v>0.0024529032041364796</v>
      </c>
      <c r="E1032" s="122">
        <v>2.025988181951707</v>
      </c>
      <c r="F1032" s="84" t="s">
        <v>4092</v>
      </c>
      <c r="G1032" s="84" t="b">
        <v>0</v>
      </c>
      <c r="H1032" s="84" t="b">
        <v>0</v>
      </c>
      <c r="I1032" s="84" t="b">
        <v>0</v>
      </c>
      <c r="J1032" s="84" t="b">
        <v>0</v>
      </c>
      <c r="K1032" s="84" t="b">
        <v>0</v>
      </c>
      <c r="L1032" s="84" t="b">
        <v>0</v>
      </c>
    </row>
    <row r="1033" spans="1:12" ht="15">
      <c r="A1033" s="84" t="s">
        <v>5049</v>
      </c>
      <c r="B1033" s="84" t="s">
        <v>5062</v>
      </c>
      <c r="C1033" s="84">
        <v>2</v>
      </c>
      <c r="D1033" s="122">
        <v>0.0024529032041364796</v>
      </c>
      <c r="E1033" s="122">
        <v>2.8041394323353503</v>
      </c>
      <c r="F1033" s="84" t="s">
        <v>4092</v>
      </c>
      <c r="G1033" s="84" t="b">
        <v>0</v>
      </c>
      <c r="H1033" s="84" t="b">
        <v>0</v>
      </c>
      <c r="I1033" s="84" t="b">
        <v>0</v>
      </c>
      <c r="J1033" s="84" t="b">
        <v>0</v>
      </c>
      <c r="K1033" s="84" t="b">
        <v>0</v>
      </c>
      <c r="L1033" s="84" t="b">
        <v>0</v>
      </c>
    </row>
    <row r="1034" spans="1:12" ht="15">
      <c r="A1034" s="84" t="s">
        <v>4315</v>
      </c>
      <c r="B1034" s="84" t="s">
        <v>4316</v>
      </c>
      <c r="C1034" s="84">
        <v>2</v>
      </c>
      <c r="D1034" s="122">
        <v>0.0019950629065486757</v>
      </c>
      <c r="E1034" s="122">
        <v>0.4471580313422193</v>
      </c>
      <c r="F1034" s="84" t="s">
        <v>4092</v>
      </c>
      <c r="G1034" s="84" t="b">
        <v>0</v>
      </c>
      <c r="H1034" s="84" t="b">
        <v>0</v>
      </c>
      <c r="I1034" s="84" t="b">
        <v>0</v>
      </c>
      <c r="J1034" s="84" t="b">
        <v>0</v>
      </c>
      <c r="K1034" s="84" t="b">
        <v>0</v>
      </c>
      <c r="L1034" s="84" t="b">
        <v>0</v>
      </c>
    </row>
    <row r="1035" spans="1:12" ht="15">
      <c r="A1035" s="84" t="s">
        <v>4318</v>
      </c>
      <c r="B1035" s="84" t="s">
        <v>5535</v>
      </c>
      <c r="C1035" s="84">
        <v>2</v>
      </c>
      <c r="D1035" s="122">
        <v>0.0024529032041364796</v>
      </c>
      <c r="E1035" s="122">
        <v>1.9912260756924949</v>
      </c>
      <c r="F1035" s="84" t="s">
        <v>4092</v>
      </c>
      <c r="G1035" s="84" t="b">
        <v>0</v>
      </c>
      <c r="H1035" s="84" t="b">
        <v>0</v>
      </c>
      <c r="I1035" s="84" t="b">
        <v>0</v>
      </c>
      <c r="J1035" s="84" t="b">
        <v>0</v>
      </c>
      <c r="K1035" s="84" t="b">
        <v>0</v>
      </c>
      <c r="L1035" s="84" t="b">
        <v>0</v>
      </c>
    </row>
    <row r="1036" spans="1:12" ht="15">
      <c r="A1036" s="84" t="s">
        <v>5535</v>
      </c>
      <c r="B1036" s="84" t="s">
        <v>5536</v>
      </c>
      <c r="C1036" s="84">
        <v>2</v>
      </c>
      <c r="D1036" s="122">
        <v>0.0024529032041364796</v>
      </c>
      <c r="E1036" s="122">
        <v>2.8041394323353503</v>
      </c>
      <c r="F1036" s="84" t="s">
        <v>4092</v>
      </c>
      <c r="G1036" s="84" t="b">
        <v>0</v>
      </c>
      <c r="H1036" s="84" t="b">
        <v>0</v>
      </c>
      <c r="I1036" s="84" t="b">
        <v>0</v>
      </c>
      <c r="J1036" s="84" t="b">
        <v>0</v>
      </c>
      <c r="K1036" s="84" t="b">
        <v>0</v>
      </c>
      <c r="L1036" s="84" t="b">
        <v>0</v>
      </c>
    </row>
    <row r="1037" spans="1:12" ht="15">
      <c r="A1037" s="84" t="s">
        <v>5536</v>
      </c>
      <c r="B1037" s="84" t="s">
        <v>5537</v>
      </c>
      <c r="C1037" s="84">
        <v>2</v>
      </c>
      <c r="D1037" s="122">
        <v>0.0024529032041364796</v>
      </c>
      <c r="E1037" s="122">
        <v>2.8041394323353503</v>
      </c>
      <c r="F1037" s="84" t="s">
        <v>4092</v>
      </c>
      <c r="G1037" s="84" t="b">
        <v>0</v>
      </c>
      <c r="H1037" s="84" t="b">
        <v>0</v>
      </c>
      <c r="I1037" s="84" t="b">
        <v>0</v>
      </c>
      <c r="J1037" s="84" t="b">
        <v>0</v>
      </c>
      <c r="K1037" s="84" t="b">
        <v>0</v>
      </c>
      <c r="L1037" s="84" t="b">
        <v>0</v>
      </c>
    </row>
    <row r="1038" spans="1:12" ht="15">
      <c r="A1038" s="84" t="s">
        <v>854</v>
      </c>
      <c r="B1038" s="84" t="s">
        <v>5156</v>
      </c>
      <c r="C1038" s="84">
        <v>2</v>
      </c>
      <c r="D1038" s="122">
        <v>0.0019950629065486757</v>
      </c>
      <c r="E1038" s="122">
        <v>1.5488669272320443</v>
      </c>
      <c r="F1038" s="84" t="s">
        <v>4092</v>
      </c>
      <c r="G1038" s="84" t="b">
        <v>0</v>
      </c>
      <c r="H1038" s="84" t="b">
        <v>0</v>
      </c>
      <c r="I1038" s="84" t="b">
        <v>0</v>
      </c>
      <c r="J1038" s="84" t="b">
        <v>0</v>
      </c>
      <c r="K1038" s="84" t="b">
        <v>0</v>
      </c>
      <c r="L1038" s="84" t="b">
        <v>0</v>
      </c>
    </row>
    <row r="1039" spans="1:12" ht="15">
      <c r="A1039" s="84" t="s">
        <v>5156</v>
      </c>
      <c r="B1039" s="84" t="s">
        <v>5036</v>
      </c>
      <c r="C1039" s="84">
        <v>2</v>
      </c>
      <c r="D1039" s="122">
        <v>0.0019950629065486757</v>
      </c>
      <c r="E1039" s="122">
        <v>2.2301081646076315</v>
      </c>
      <c r="F1039" s="84" t="s">
        <v>4092</v>
      </c>
      <c r="G1039" s="84" t="b">
        <v>0</v>
      </c>
      <c r="H1039" s="84" t="b">
        <v>0</v>
      </c>
      <c r="I1039" s="84" t="b">
        <v>0</v>
      </c>
      <c r="J1039" s="84" t="b">
        <v>0</v>
      </c>
      <c r="K1039" s="84" t="b">
        <v>0</v>
      </c>
      <c r="L1039" s="84" t="b">
        <v>0</v>
      </c>
    </row>
    <row r="1040" spans="1:12" ht="15">
      <c r="A1040" s="84" t="s">
        <v>5036</v>
      </c>
      <c r="B1040" s="84" t="s">
        <v>5385</v>
      </c>
      <c r="C1040" s="84">
        <v>2</v>
      </c>
      <c r="D1040" s="122">
        <v>0.0019950629065486757</v>
      </c>
      <c r="E1040" s="122">
        <v>2.406199423663313</v>
      </c>
      <c r="F1040" s="84" t="s">
        <v>4092</v>
      </c>
      <c r="G1040" s="84" t="b">
        <v>0</v>
      </c>
      <c r="H1040" s="84" t="b">
        <v>0</v>
      </c>
      <c r="I1040" s="84" t="b">
        <v>0</v>
      </c>
      <c r="J1040" s="84" t="b">
        <v>0</v>
      </c>
      <c r="K1040" s="84" t="b">
        <v>0</v>
      </c>
      <c r="L1040" s="84" t="b">
        <v>0</v>
      </c>
    </row>
    <row r="1041" spans="1:12" ht="15">
      <c r="A1041" s="84" t="s">
        <v>5385</v>
      </c>
      <c r="B1041" s="84" t="s">
        <v>5386</v>
      </c>
      <c r="C1041" s="84">
        <v>2</v>
      </c>
      <c r="D1041" s="122">
        <v>0.0019950629065486757</v>
      </c>
      <c r="E1041" s="122">
        <v>2.8041394323353503</v>
      </c>
      <c r="F1041" s="84" t="s">
        <v>4092</v>
      </c>
      <c r="G1041" s="84" t="b">
        <v>0</v>
      </c>
      <c r="H1041" s="84" t="b">
        <v>0</v>
      </c>
      <c r="I1041" s="84" t="b">
        <v>0</v>
      </c>
      <c r="J1041" s="84" t="b">
        <v>0</v>
      </c>
      <c r="K1041" s="84" t="b">
        <v>0</v>
      </c>
      <c r="L1041" s="84" t="b">
        <v>0</v>
      </c>
    </row>
    <row r="1042" spans="1:12" ht="15">
      <c r="A1042" s="84" t="s">
        <v>5386</v>
      </c>
      <c r="B1042" s="84" t="s">
        <v>5387</v>
      </c>
      <c r="C1042" s="84">
        <v>2</v>
      </c>
      <c r="D1042" s="122">
        <v>0.0019950629065486757</v>
      </c>
      <c r="E1042" s="122">
        <v>2.8041394323353503</v>
      </c>
      <c r="F1042" s="84" t="s">
        <v>4092</v>
      </c>
      <c r="G1042" s="84" t="b">
        <v>0</v>
      </c>
      <c r="H1042" s="84" t="b">
        <v>0</v>
      </c>
      <c r="I1042" s="84" t="b">
        <v>0</v>
      </c>
      <c r="J1042" s="84" t="b">
        <v>0</v>
      </c>
      <c r="K1042" s="84" t="b">
        <v>0</v>
      </c>
      <c r="L1042" s="84" t="b">
        <v>0</v>
      </c>
    </row>
    <row r="1043" spans="1:12" ht="15">
      <c r="A1043" s="84" t="s">
        <v>5387</v>
      </c>
      <c r="B1043" s="84" t="s">
        <v>5080</v>
      </c>
      <c r="C1043" s="84">
        <v>2</v>
      </c>
      <c r="D1043" s="122">
        <v>0.0019950629065486757</v>
      </c>
      <c r="E1043" s="122">
        <v>2.503109436671369</v>
      </c>
      <c r="F1043" s="84" t="s">
        <v>4092</v>
      </c>
      <c r="G1043" s="84" t="b">
        <v>0</v>
      </c>
      <c r="H1043" s="84" t="b">
        <v>0</v>
      </c>
      <c r="I1043" s="84" t="b">
        <v>0</v>
      </c>
      <c r="J1043" s="84" t="b">
        <v>0</v>
      </c>
      <c r="K1043" s="84" t="b">
        <v>0</v>
      </c>
      <c r="L1043" s="84" t="b">
        <v>0</v>
      </c>
    </row>
    <row r="1044" spans="1:12" ht="15">
      <c r="A1044" s="84" t="s">
        <v>5209</v>
      </c>
      <c r="B1044" s="84" t="s">
        <v>5074</v>
      </c>
      <c r="C1044" s="84">
        <v>2</v>
      </c>
      <c r="D1044" s="122">
        <v>0.0019950629065486757</v>
      </c>
      <c r="E1044" s="122">
        <v>2.327018177615688</v>
      </c>
      <c r="F1044" s="84" t="s">
        <v>4092</v>
      </c>
      <c r="G1044" s="84" t="b">
        <v>0</v>
      </c>
      <c r="H1044" s="84" t="b">
        <v>0</v>
      </c>
      <c r="I1044" s="84" t="b">
        <v>0</v>
      </c>
      <c r="J1044" s="84" t="b">
        <v>0</v>
      </c>
      <c r="K1044" s="84" t="b">
        <v>0</v>
      </c>
      <c r="L1044" s="84" t="b">
        <v>0</v>
      </c>
    </row>
    <row r="1045" spans="1:12" ht="15">
      <c r="A1045" s="84" t="s">
        <v>5074</v>
      </c>
      <c r="B1045" s="84" t="s">
        <v>5169</v>
      </c>
      <c r="C1045" s="84">
        <v>2</v>
      </c>
      <c r="D1045" s="122">
        <v>0.0019950629065486757</v>
      </c>
      <c r="E1045" s="122">
        <v>2.327018177615688</v>
      </c>
      <c r="F1045" s="84" t="s">
        <v>4092</v>
      </c>
      <c r="G1045" s="84" t="b">
        <v>0</v>
      </c>
      <c r="H1045" s="84" t="b">
        <v>0</v>
      </c>
      <c r="I1045" s="84" t="b">
        <v>0</v>
      </c>
      <c r="J1045" s="84" t="b">
        <v>0</v>
      </c>
      <c r="K1045" s="84" t="b">
        <v>0</v>
      </c>
      <c r="L1045" s="84" t="b">
        <v>0</v>
      </c>
    </row>
    <row r="1046" spans="1:12" ht="15">
      <c r="A1046" s="84" t="s">
        <v>4960</v>
      </c>
      <c r="B1046" s="84" t="s">
        <v>4964</v>
      </c>
      <c r="C1046" s="84">
        <v>2</v>
      </c>
      <c r="D1046" s="122">
        <v>0.0019950629065486757</v>
      </c>
      <c r="E1046" s="122">
        <v>1.4061994236633129</v>
      </c>
      <c r="F1046" s="84" t="s">
        <v>4092</v>
      </c>
      <c r="G1046" s="84" t="b">
        <v>0</v>
      </c>
      <c r="H1046" s="84" t="b">
        <v>0</v>
      </c>
      <c r="I1046" s="84" t="b">
        <v>0</v>
      </c>
      <c r="J1046" s="84" t="b">
        <v>0</v>
      </c>
      <c r="K1046" s="84" t="b">
        <v>0</v>
      </c>
      <c r="L1046" s="84" t="b">
        <v>0</v>
      </c>
    </row>
    <row r="1047" spans="1:12" ht="15">
      <c r="A1047" s="84" t="s">
        <v>4964</v>
      </c>
      <c r="B1047" s="84" t="s">
        <v>4955</v>
      </c>
      <c r="C1047" s="84">
        <v>2</v>
      </c>
      <c r="D1047" s="122">
        <v>0.0019950629065486757</v>
      </c>
      <c r="E1047" s="122">
        <v>1.364806738505088</v>
      </c>
      <c r="F1047" s="84" t="s">
        <v>4092</v>
      </c>
      <c r="G1047" s="84" t="b">
        <v>0</v>
      </c>
      <c r="H1047" s="84" t="b">
        <v>0</v>
      </c>
      <c r="I1047" s="84" t="b">
        <v>0</v>
      </c>
      <c r="J1047" s="84" t="b">
        <v>0</v>
      </c>
      <c r="K1047" s="84" t="b">
        <v>0</v>
      </c>
      <c r="L1047" s="84" t="b">
        <v>0</v>
      </c>
    </row>
    <row r="1048" spans="1:12" ht="15">
      <c r="A1048" s="84" t="s">
        <v>4955</v>
      </c>
      <c r="B1048" s="84" t="s">
        <v>5159</v>
      </c>
      <c r="C1048" s="84">
        <v>2</v>
      </c>
      <c r="D1048" s="122">
        <v>0.0019950629065486757</v>
      </c>
      <c r="E1048" s="122">
        <v>1.8876854837854256</v>
      </c>
      <c r="F1048" s="84" t="s">
        <v>4092</v>
      </c>
      <c r="G1048" s="84" t="b">
        <v>0</v>
      </c>
      <c r="H1048" s="84" t="b">
        <v>0</v>
      </c>
      <c r="I1048" s="84" t="b">
        <v>0</v>
      </c>
      <c r="J1048" s="84" t="b">
        <v>0</v>
      </c>
      <c r="K1048" s="84" t="b">
        <v>0</v>
      </c>
      <c r="L1048" s="84" t="b">
        <v>0</v>
      </c>
    </row>
    <row r="1049" spans="1:12" ht="15">
      <c r="A1049" s="84" t="s">
        <v>5159</v>
      </c>
      <c r="B1049" s="84" t="s">
        <v>5388</v>
      </c>
      <c r="C1049" s="84">
        <v>2</v>
      </c>
      <c r="D1049" s="122">
        <v>0.0019950629065486757</v>
      </c>
      <c r="E1049" s="122">
        <v>2.6280481732796694</v>
      </c>
      <c r="F1049" s="84" t="s">
        <v>4092</v>
      </c>
      <c r="G1049" s="84" t="b">
        <v>0</v>
      </c>
      <c r="H1049" s="84" t="b">
        <v>0</v>
      </c>
      <c r="I1049" s="84" t="b">
        <v>0</v>
      </c>
      <c r="J1049" s="84" t="b">
        <v>0</v>
      </c>
      <c r="K1049" s="84" t="b">
        <v>0</v>
      </c>
      <c r="L1049" s="84" t="b">
        <v>0</v>
      </c>
    </row>
    <row r="1050" spans="1:12" ht="15">
      <c r="A1050" s="84" t="s">
        <v>5072</v>
      </c>
      <c r="B1050" s="84" t="s">
        <v>4315</v>
      </c>
      <c r="C1050" s="84">
        <v>2</v>
      </c>
      <c r="D1050" s="122">
        <v>0.0019950629065486757</v>
      </c>
      <c r="E1050" s="122">
        <v>1.2600713879850747</v>
      </c>
      <c r="F1050" s="84" t="s">
        <v>4092</v>
      </c>
      <c r="G1050" s="84" t="b">
        <v>0</v>
      </c>
      <c r="H1050" s="84" t="b">
        <v>0</v>
      </c>
      <c r="I1050" s="84" t="b">
        <v>0</v>
      </c>
      <c r="J1050" s="84" t="b">
        <v>0</v>
      </c>
      <c r="K1050" s="84" t="b">
        <v>0</v>
      </c>
      <c r="L1050" s="84" t="b">
        <v>0</v>
      </c>
    </row>
    <row r="1051" spans="1:12" ht="15">
      <c r="A1051" s="84" t="s">
        <v>5532</v>
      </c>
      <c r="B1051" s="84" t="s">
        <v>5533</v>
      </c>
      <c r="C1051" s="84">
        <v>2</v>
      </c>
      <c r="D1051" s="122">
        <v>0.0019950629065486757</v>
      </c>
      <c r="E1051" s="122">
        <v>2.8041394323353503</v>
      </c>
      <c r="F1051" s="84" t="s">
        <v>4092</v>
      </c>
      <c r="G1051" s="84" t="b">
        <v>0</v>
      </c>
      <c r="H1051" s="84" t="b">
        <v>0</v>
      </c>
      <c r="I1051" s="84" t="b">
        <v>0</v>
      </c>
      <c r="J1051" s="84" t="b">
        <v>1</v>
      </c>
      <c r="K1051" s="84" t="b">
        <v>0</v>
      </c>
      <c r="L1051" s="84" t="b">
        <v>0</v>
      </c>
    </row>
    <row r="1052" spans="1:12" ht="15">
      <c r="A1052" s="84" t="s">
        <v>5533</v>
      </c>
      <c r="B1052" s="84" t="s">
        <v>5140</v>
      </c>
      <c r="C1052" s="84">
        <v>2</v>
      </c>
      <c r="D1052" s="122">
        <v>0.0019950629065486757</v>
      </c>
      <c r="E1052" s="122">
        <v>2.503109436671369</v>
      </c>
      <c r="F1052" s="84" t="s">
        <v>4092</v>
      </c>
      <c r="G1052" s="84" t="b">
        <v>1</v>
      </c>
      <c r="H1052" s="84" t="b">
        <v>0</v>
      </c>
      <c r="I1052" s="84" t="b">
        <v>0</v>
      </c>
      <c r="J1052" s="84" t="b">
        <v>0</v>
      </c>
      <c r="K1052" s="84" t="b">
        <v>0</v>
      </c>
      <c r="L1052" s="84" t="b">
        <v>0</v>
      </c>
    </row>
    <row r="1053" spans="1:12" ht="15">
      <c r="A1053" s="84" t="s">
        <v>5140</v>
      </c>
      <c r="B1053" s="84" t="s">
        <v>5534</v>
      </c>
      <c r="C1053" s="84">
        <v>2</v>
      </c>
      <c r="D1053" s="122">
        <v>0.0019950629065486757</v>
      </c>
      <c r="E1053" s="122">
        <v>2.503109436671369</v>
      </c>
      <c r="F1053" s="84" t="s">
        <v>4092</v>
      </c>
      <c r="G1053" s="84" t="b">
        <v>0</v>
      </c>
      <c r="H1053" s="84" t="b">
        <v>0</v>
      </c>
      <c r="I1053" s="84" t="b">
        <v>0</v>
      </c>
      <c r="J1053" s="84" t="b">
        <v>0</v>
      </c>
      <c r="K1053" s="84" t="b">
        <v>0</v>
      </c>
      <c r="L1053" s="84" t="b">
        <v>0</v>
      </c>
    </row>
    <row r="1054" spans="1:12" ht="15">
      <c r="A1054" s="84" t="s">
        <v>4962</v>
      </c>
      <c r="B1054" s="84" t="s">
        <v>4964</v>
      </c>
      <c r="C1054" s="84">
        <v>2</v>
      </c>
      <c r="D1054" s="122">
        <v>0.0019950629065486757</v>
      </c>
      <c r="E1054" s="122">
        <v>1.451956914223988</v>
      </c>
      <c r="F1054" s="84" t="s">
        <v>4092</v>
      </c>
      <c r="G1054" s="84" t="b">
        <v>0</v>
      </c>
      <c r="H1054" s="84" t="b">
        <v>0</v>
      </c>
      <c r="I1054" s="84" t="b">
        <v>0</v>
      </c>
      <c r="J1054" s="84" t="b">
        <v>0</v>
      </c>
      <c r="K1054" s="84" t="b">
        <v>0</v>
      </c>
      <c r="L1054" s="84" t="b">
        <v>0</v>
      </c>
    </row>
    <row r="1055" spans="1:12" ht="15">
      <c r="A1055" s="84" t="s">
        <v>854</v>
      </c>
      <c r="B1055" s="84" t="s">
        <v>4320</v>
      </c>
      <c r="C1055" s="84">
        <v>2</v>
      </c>
      <c r="D1055" s="122">
        <v>0.0019950629065486757</v>
      </c>
      <c r="E1055" s="122">
        <v>0.946806935904082</v>
      </c>
      <c r="F1055" s="84" t="s">
        <v>4092</v>
      </c>
      <c r="G1055" s="84" t="b">
        <v>0</v>
      </c>
      <c r="H1055" s="84" t="b">
        <v>0</v>
      </c>
      <c r="I1055" s="84" t="b">
        <v>0</v>
      </c>
      <c r="J1055" s="84" t="b">
        <v>0</v>
      </c>
      <c r="K1055" s="84" t="b">
        <v>0</v>
      </c>
      <c r="L1055" s="84" t="b">
        <v>0</v>
      </c>
    </row>
    <row r="1056" spans="1:12" ht="15">
      <c r="A1056" s="84" t="s">
        <v>5270</v>
      </c>
      <c r="B1056" s="84" t="s">
        <v>5528</v>
      </c>
      <c r="C1056" s="84">
        <v>2</v>
      </c>
      <c r="D1056" s="122">
        <v>0.0024529032041364796</v>
      </c>
      <c r="E1056" s="122">
        <v>2.6280481732796694</v>
      </c>
      <c r="F1056" s="84" t="s">
        <v>4092</v>
      </c>
      <c r="G1056" s="84" t="b">
        <v>0</v>
      </c>
      <c r="H1056" s="84" t="b">
        <v>0</v>
      </c>
      <c r="I1056" s="84" t="b">
        <v>0</v>
      </c>
      <c r="J1056" s="84" t="b">
        <v>0</v>
      </c>
      <c r="K1056" s="84" t="b">
        <v>0</v>
      </c>
      <c r="L1056" s="84" t="b">
        <v>0</v>
      </c>
    </row>
    <row r="1057" spans="1:12" ht="15">
      <c r="A1057" s="84" t="s">
        <v>854</v>
      </c>
      <c r="B1057" s="84" t="s">
        <v>5416</v>
      </c>
      <c r="C1057" s="84">
        <v>2</v>
      </c>
      <c r="D1057" s="122">
        <v>0.0019950629065486757</v>
      </c>
      <c r="E1057" s="122">
        <v>1.7249581862877257</v>
      </c>
      <c r="F1057" s="84" t="s">
        <v>4092</v>
      </c>
      <c r="G1057" s="84" t="b">
        <v>0</v>
      </c>
      <c r="H1057" s="84" t="b">
        <v>0</v>
      </c>
      <c r="I1057" s="84" t="b">
        <v>0</v>
      </c>
      <c r="J1057" s="84" t="b">
        <v>0</v>
      </c>
      <c r="K1057" s="84" t="b">
        <v>0</v>
      </c>
      <c r="L1057" s="84" t="b">
        <v>0</v>
      </c>
    </row>
    <row r="1058" spans="1:12" ht="15">
      <c r="A1058" s="84" t="s">
        <v>5416</v>
      </c>
      <c r="B1058" s="84" t="s">
        <v>5417</v>
      </c>
      <c r="C1058" s="84">
        <v>2</v>
      </c>
      <c r="D1058" s="122">
        <v>0.0019950629065486757</v>
      </c>
      <c r="E1058" s="122">
        <v>2.8041394323353503</v>
      </c>
      <c r="F1058" s="84" t="s">
        <v>4092</v>
      </c>
      <c r="G1058" s="84" t="b">
        <v>0</v>
      </c>
      <c r="H1058" s="84" t="b">
        <v>0</v>
      </c>
      <c r="I1058" s="84" t="b">
        <v>0</v>
      </c>
      <c r="J1058" s="84" t="b">
        <v>0</v>
      </c>
      <c r="K1058" s="84" t="b">
        <v>0</v>
      </c>
      <c r="L1058" s="84" t="b">
        <v>0</v>
      </c>
    </row>
    <row r="1059" spans="1:12" ht="15">
      <c r="A1059" s="84" t="s">
        <v>5417</v>
      </c>
      <c r="B1059" s="84" t="s">
        <v>4317</v>
      </c>
      <c r="C1059" s="84">
        <v>2</v>
      </c>
      <c r="D1059" s="122">
        <v>0.0019950629065486757</v>
      </c>
      <c r="E1059" s="122">
        <v>1.7829501332654123</v>
      </c>
      <c r="F1059" s="84" t="s">
        <v>4092</v>
      </c>
      <c r="G1059" s="84" t="b">
        <v>0</v>
      </c>
      <c r="H1059" s="84" t="b">
        <v>0</v>
      </c>
      <c r="I1059" s="84" t="b">
        <v>0</v>
      </c>
      <c r="J1059" s="84" t="b">
        <v>0</v>
      </c>
      <c r="K1059" s="84" t="b">
        <v>0</v>
      </c>
      <c r="L1059" s="84" t="b">
        <v>0</v>
      </c>
    </row>
    <row r="1060" spans="1:12" ht="15">
      <c r="A1060" s="84" t="s">
        <v>4317</v>
      </c>
      <c r="B1060" s="84" t="s">
        <v>5418</v>
      </c>
      <c r="C1060" s="84">
        <v>2</v>
      </c>
      <c r="D1060" s="122">
        <v>0.0019950629065486757</v>
      </c>
      <c r="E1060" s="122">
        <v>1.7829501332654123</v>
      </c>
      <c r="F1060" s="84" t="s">
        <v>4092</v>
      </c>
      <c r="G1060" s="84" t="b">
        <v>0</v>
      </c>
      <c r="H1060" s="84" t="b">
        <v>0</v>
      </c>
      <c r="I1060" s="84" t="b">
        <v>0</v>
      </c>
      <c r="J1060" s="84" t="b">
        <v>0</v>
      </c>
      <c r="K1060" s="84" t="b">
        <v>0</v>
      </c>
      <c r="L1060" s="84" t="b">
        <v>0</v>
      </c>
    </row>
    <row r="1061" spans="1:12" ht="15">
      <c r="A1061" s="84" t="s">
        <v>5418</v>
      </c>
      <c r="B1061" s="84" t="s">
        <v>5419</v>
      </c>
      <c r="C1061" s="84">
        <v>2</v>
      </c>
      <c r="D1061" s="122">
        <v>0.0019950629065486757</v>
      </c>
      <c r="E1061" s="122">
        <v>2.8041394323353503</v>
      </c>
      <c r="F1061" s="84" t="s">
        <v>4092</v>
      </c>
      <c r="G1061" s="84" t="b">
        <v>0</v>
      </c>
      <c r="H1061" s="84" t="b">
        <v>0</v>
      </c>
      <c r="I1061" s="84" t="b">
        <v>0</v>
      </c>
      <c r="J1061" s="84" t="b">
        <v>0</v>
      </c>
      <c r="K1061" s="84" t="b">
        <v>0</v>
      </c>
      <c r="L1061" s="84" t="b">
        <v>0</v>
      </c>
    </row>
    <row r="1062" spans="1:12" ht="15">
      <c r="A1062" s="84" t="s">
        <v>5419</v>
      </c>
      <c r="B1062" s="84" t="s">
        <v>5162</v>
      </c>
      <c r="C1062" s="84">
        <v>2</v>
      </c>
      <c r="D1062" s="122">
        <v>0.0019950629065486757</v>
      </c>
      <c r="E1062" s="122">
        <v>2.6280481732796694</v>
      </c>
      <c r="F1062" s="84" t="s">
        <v>4092</v>
      </c>
      <c r="G1062" s="84" t="b">
        <v>0</v>
      </c>
      <c r="H1062" s="84" t="b">
        <v>0</v>
      </c>
      <c r="I1062" s="84" t="b">
        <v>0</v>
      </c>
      <c r="J1062" s="84" t="b">
        <v>0</v>
      </c>
      <c r="K1062" s="84" t="b">
        <v>0</v>
      </c>
      <c r="L1062" s="84" t="b">
        <v>0</v>
      </c>
    </row>
    <row r="1063" spans="1:12" ht="15">
      <c r="A1063" s="84" t="s">
        <v>5162</v>
      </c>
      <c r="B1063" s="84" t="s">
        <v>4961</v>
      </c>
      <c r="C1063" s="84">
        <v>2</v>
      </c>
      <c r="D1063" s="122">
        <v>0.0019950629065486757</v>
      </c>
      <c r="E1063" s="122">
        <v>1.9290781689436505</v>
      </c>
      <c r="F1063" s="84" t="s">
        <v>4092</v>
      </c>
      <c r="G1063" s="84" t="b">
        <v>0</v>
      </c>
      <c r="H1063" s="84" t="b">
        <v>0</v>
      </c>
      <c r="I1063" s="84" t="b">
        <v>0</v>
      </c>
      <c r="J1063" s="84" t="b">
        <v>0</v>
      </c>
      <c r="K1063" s="84" t="b">
        <v>0</v>
      </c>
      <c r="L1063" s="84" t="b">
        <v>0</v>
      </c>
    </row>
    <row r="1064" spans="1:12" ht="15">
      <c r="A1064" s="84" t="s">
        <v>4961</v>
      </c>
      <c r="B1064" s="84" t="s">
        <v>4318</v>
      </c>
      <c r="C1064" s="84">
        <v>2</v>
      </c>
      <c r="D1064" s="122">
        <v>0.0019950629065486757</v>
      </c>
      <c r="E1064" s="122">
        <v>1.260071387985075</v>
      </c>
      <c r="F1064" s="84" t="s">
        <v>4092</v>
      </c>
      <c r="G1064" s="84" t="b">
        <v>0</v>
      </c>
      <c r="H1064" s="84" t="b">
        <v>0</v>
      </c>
      <c r="I1064" s="84" t="b">
        <v>0</v>
      </c>
      <c r="J1064" s="84" t="b">
        <v>0</v>
      </c>
      <c r="K1064" s="84" t="b">
        <v>0</v>
      </c>
      <c r="L1064" s="84" t="b">
        <v>0</v>
      </c>
    </row>
    <row r="1065" spans="1:12" ht="15">
      <c r="A1065" s="84" t="s">
        <v>4318</v>
      </c>
      <c r="B1065" s="84" t="s">
        <v>5420</v>
      </c>
      <c r="C1065" s="84">
        <v>2</v>
      </c>
      <c r="D1065" s="122">
        <v>0.0019950629065486757</v>
      </c>
      <c r="E1065" s="122">
        <v>1.9912260756924949</v>
      </c>
      <c r="F1065" s="84" t="s">
        <v>4092</v>
      </c>
      <c r="G1065" s="84" t="b">
        <v>0</v>
      </c>
      <c r="H1065" s="84" t="b">
        <v>0</v>
      </c>
      <c r="I1065" s="84" t="b">
        <v>0</v>
      </c>
      <c r="J1065" s="84" t="b">
        <v>0</v>
      </c>
      <c r="K1065" s="84" t="b">
        <v>0</v>
      </c>
      <c r="L1065" s="84" t="b">
        <v>0</v>
      </c>
    </row>
    <row r="1066" spans="1:12" ht="15">
      <c r="A1066" s="84" t="s">
        <v>5420</v>
      </c>
      <c r="B1066" s="84" t="s">
        <v>5421</v>
      </c>
      <c r="C1066" s="84">
        <v>2</v>
      </c>
      <c r="D1066" s="122">
        <v>0.0019950629065486757</v>
      </c>
      <c r="E1066" s="122">
        <v>2.8041394323353503</v>
      </c>
      <c r="F1066" s="84" t="s">
        <v>4092</v>
      </c>
      <c r="G1066" s="84" t="b">
        <v>0</v>
      </c>
      <c r="H1066" s="84" t="b">
        <v>0</v>
      </c>
      <c r="I1066" s="84" t="b">
        <v>0</v>
      </c>
      <c r="J1066" s="84" t="b">
        <v>0</v>
      </c>
      <c r="K1066" s="84" t="b">
        <v>0</v>
      </c>
      <c r="L1066" s="84" t="b">
        <v>0</v>
      </c>
    </row>
    <row r="1067" spans="1:12" ht="15">
      <c r="A1067" s="84" t="s">
        <v>5421</v>
      </c>
      <c r="B1067" s="84" t="s">
        <v>5422</v>
      </c>
      <c r="C1067" s="84">
        <v>2</v>
      </c>
      <c r="D1067" s="122">
        <v>0.0019950629065486757</v>
      </c>
      <c r="E1067" s="122">
        <v>2.8041394323353503</v>
      </c>
      <c r="F1067" s="84" t="s">
        <v>4092</v>
      </c>
      <c r="G1067" s="84" t="b">
        <v>0</v>
      </c>
      <c r="H1067" s="84" t="b">
        <v>0</v>
      </c>
      <c r="I1067" s="84" t="b">
        <v>0</v>
      </c>
      <c r="J1067" s="84" t="b">
        <v>0</v>
      </c>
      <c r="K1067" s="84" t="b">
        <v>0</v>
      </c>
      <c r="L1067" s="84" t="b">
        <v>0</v>
      </c>
    </row>
    <row r="1068" spans="1:12" ht="15">
      <c r="A1068" s="84" t="s">
        <v>5422</v>
      </c>
      <c r="B1068" s="84" t="s">
        <v>5423</v>
      </c>
      <c r="C1068" s="84">
        <v>2</v>
      </c>
      <c r="D1068" s="122">
        <v>0.0019950629065486757</v>
      </c>
      <c r="E1068" s="122">
        <v>2.8041394323353503</v>
      </c>
      <c r="F1068" s="84" t="s">
        <v>4092</v>
      </c>
      <c r="G1068" s="84" t="b">
        <v>0</v>
      </c>
      <c r="H1068" s="84" t="b">
        <v>0</v>
      </c>
      <c r="I1068" s="84" t="b">
        <v>0</v>
      </c>
      <c r="J1068" s="84" t="b">
        <v>0</v>
      </c>
      <c r="K1068" s="84" t="b">
        <v>0</v>
      </c>
      <c r="L1068" s="84" t="b">
        <v>0</v>
      </c>
    </row>
    <row r="1069" spans="1:12" ht="15">
      <c r="A1069" s="84" t="s">
        <v>5423</v>
      </c>
      <c r="B1069" s="84" t="s">
        <v>5424</v>
      </c>
      <c r="C1069" s="84">
        <v>2</v>
      </c>
      <c r="D1069" s="122">
        <v>0.0019950629065486757</v>
      </c>
      <c r="E1069" s="122">
        <v>2.8041394323353503</v>
      </c>
      <c r="F1069" s="84" t="s">
        <v>4092</v>
      </c>
      <c r="G1069" s="84" t="b">
        <v>0</v>
      </c>
      <c r="H1069" s="84" t="b">
        <v>0</v>
      </c>
      <c r="I1069" s="84" t="b">
        <v>0</v>
      </c>
      <c r="J1069" s="84" t="b">
        <v>0</v>
      </c>
      <c r="K1069" s="84" t="b">
        <v>0</v>
      </c>
      <c r="L1069" s="84" t="b">
        <v>0</v>
      </c>
    </row>
    <row r="1070" spans="1:12" ht="15">
      <c r="A1070" s="84" t="s">
        <v>5424</v>
      </c>
      <c r="B1070" s="84" t="s">
        <v>5425</v>
      </c>
      <c r="C1070" s="84">
        <v>2</v>
      </c>
      <c r="D1070" s="122">
        <v>0.0019950629065486757</v>
      </c>
      <c r="E1070" s="122">
        <v>2.8041394323353503</v>
      </c>
      <c r="F1070" s="84" t="s">
        <v>4092</v>
      </c>
      <c r="G1070" s="84" t="b">
        <v>0</v>
      </c>
      <c r="H1070" s="84" t="b">
        <v>0</v>
      </c>
      <c r="I1070" s="84" t="b">
        <v>0</v>
      </c>
      <c r="J1070" s="84" t="b">
        <v>0</v>
      </c>
      <c r="K1070" s="84" t="b">
        <v>0</v>
      </c>
      <c r="L1070" s="84" t="b">
        <v>0</v>
      </c>
    </row>
    <row r="1071" spans="1:12" ht="15">
      <c r="A1071" s="84" t="s">
        <v>5425</v>
      </c>
      <c r="B1071" s="84" t="s">
        <v>5118</v>
      </c>
      <c r="C1071" s="84">
        <v>2</v>
      </c>
      <c r="D1071" s="122">
        <v>0.0019950629065486757</v>
      </c>
      <c r="E1071" s="122">
        <v>2.503109436671369</v>
      </c>
      <c r="F1071" s="84" t="s">
        <v>4092</v>
      </c>
      <c r="G1071" s="84" t="b">
        <v>0</v>
      </c>
      <c r="H1071" s="84" t="b">
        <v>0</v>
      </c>
      <c r="I1071" s="84" t="b">
        <v>0</v>
      </c>
      <c r="J1071" s="84" t="b">
        <v>0</v>
      </c>
      <c r="K1071" s="84" t="b">
        <v>0</v>
      </c>
      <c r="L1071" s="84" t="b">
        <v>0</v>
      </c>
    </row>
    <row r="1072" spans="1:12" ht="15">
      <c r="A1072" s="84" t="s">
        <v>5118</v>
      </c>
      <c r="B1072" s="84" t="s">
        <v>4317</v>
      </c>
      <c r="C1072" s="84">
        <v>2</v>
      </c>
      <c r="D1072" s="122">
        <v>0.0019950629065486757</v>
      </c>
      <c r="E1072" s="122">
        <v>1.4819201376014313</v>
      </c>
      <c r="F1072" s="84" t="s">
        <v>4092</v>
      </c>
      <c r="G1072" s="84" t="b">
        <v>0</v>
      </c>
      <c r="H1072" s="84" t="b">
        <v>0</v>
      </c>
      <c r="I1072" s="84" t="b">
        <v>0</v>
      </c>
      <c r="J1072" s="84" t="b">
        <v>0</v>
      </c>
      <c r="K1072" s="84" t="b">
        <v>0</v>
      </c>
      <c r="L1072" s="84" t="b">
        <v>0</v>
      </c>
    </row>
    <row r="1073" spans="1:12" ht="15">
      <c r="A1073" s="84" t="s">
        <v>854</v>
      </c>
      <c r="B1073" s="84" t="s">
        <v>5381</v>
      </c>
      <c r="C1073" s="84">
        <v>2</v>
      </c>
      <c r="D1073" s="122">
        <v>0.0019950629065486757</v>
      </c>
      <c r="E1073" s="122">
        <v>1.7249581862877257</v>
      </c>
      <c r="F1073" s="84" t="s">
        <v>4092</v>
      </c>
      <c r="G1073" s="84" t="b">
        <v>0</v>
      </c>
      <c r="H1073" s="84" t="b">
        <v>0</v>
      </c>
      <c r="I1073" s="84" t="b">
        <v>0</v>
      </c>
      <c r="J1073" s="84" t="b">
        <v>0</v>
      </c>
      <c r="K1073" s="84" t="b">
        <v>0</v>
      </c>
      <c r="L1073" s="84" t="b">
        <v>0</v>
      </c>
    </row>
    <row r="1074" spans="1:12" ht="15">
      <c r="A1074" s="84" t="s">
        <v>5381</v>
      </c>
      <c r="B1074" s="84" t="s">
        <v>5105</v>
      </c>
      <c r="C1074" s="84">
        <v>2</v>
      </c>
      <c r="D1074" s="122">
        <v>0.0019950629065486757</v>
      </c>
      <c r="E1074" s="122">
        <v>2.503109436671369</v>
      </c>
      <c r="F1074" s="84" t="s">
        <v>4092</v>
      </c>
      <c r="G1074" s="84" t="b">
        <v>0</v>
      </c>
      <c r="H1074" s="84" t="b">
        <v>0</v>
      </c>
      <c r="I1074" s="84" t="b">
        <v>0</v>
      </c>
      <c r="J1074" s="84" t="b">
        <v>0</v>
      </c>
      <c r="K1074" s="84" t="b">
        <v>0</v>
      </c>
      <c r="L1074" s="84" t="b">
        <v>0</v>
      </c>
    </row>
    <row r="1075" spans="1:12" ht="15">
      <c r="A1075" s="84" t="s">
        <v>5105</v>
      </c>
      <c r="B1075" s="84" t="s">
        <v>4952</v>
      </c>
      <c r="C1075" s="84">
        <v>2</v>
      </c>
      <c r="D1075" s="122">
        <v>0.0019950629065486757</v>
      </c>
      <c r="E1075" s="122">
        <v>1.7249581862877257</v>
      </c>
      <c r="F1075" s="84" t="s">
        <v>4092</v>
      </c>
      <c r="G1075" s="84" t="b">
        <v>0</v>
      </c>
      <c r="H1075" s="84" t="b">
        <v>0</v>
      </c>
      <c r="I1075" s="84" t="b">
        <v>0</v>
      </c>
      <c r="J1075" s="84" t="b">
        <v>0</v>
      </c>
      <c r="K1075" s="84" t="b">
        <v>0</v>
      </c>
      <c r="L1075" s="84" t="b">
        <v>0</v>
      </c>
    </row>
    <row r="1076" spans="1:12" ht="15">
      <c r="A1076" s="84" t="s">
        <v>4952</v>
      </c>
      <c r="B1076" s="84" t="s">
        <v>4315</v>
      </c>
      <c r="C1076" s="84">
        <v>2</v>
      </c>
      <c r="D1076" s="122">
        <v>0.0019950629065486757</v>
      </c>
      <c r="E1076" s="122">
        <v>0.7829501332654124</v>
      </c>
      <c r="F1076" s="84" t="s">
        <v>4092</v>
      </c>
      <c r="G1076" s="84" t="b">
        <v>0</v>
      </c>
      <c r="H1076" s="84" t="b">
        <v>0</v>
      </c>
      <c r="I1076" s="84" t="b">
        <v>0</v>
      </c>
      <c r="J1076" s="84" t="b">
        <v>0</v>
      </c>
      <c r="K1076" s="84" t="b">
        <v>0</v>
      </c>
      <c r="L1076" s="84" t="b">
        <v>0</v>
      </c>
    </row>
    <row r="1077" spans="1:12" ht="15">
      <c r="A1077" s="84" t="s">
        <v>4315</v>
      </c>
      <c r="B1077" s="84" t="s">
        <v>5013</v>
      </c>
      <c r="C1077" s="84">
        <v>2</v>
      </c>
      <c r="D1077" s="122">
        <v>0.0019950629065486757</v>
      </c>
      <c r="E1077" s="122">
        <v>1.1631613749770184</v>
      </c>
      <c r="F1077" s="84" t="s">
        <v>4092</v>
      </c>
      <c r="G1077" s="84" t="b">
        <v>0</v>
      </c>
      <c r="H1077" s="84" t="b">
        <v>0</v>
      </c>
      <c r="I1077" s="84" t="b">
        <v>0</v>
      </c>
      <c r="J1077" s="84" t="b">
        <v>0</v>
      </c>
      <c r="K1077" s="84" t="b">
        <v>0</v>
      </c>
      <c r="L1077" s="84" t="b">
        <v>0</v>
      </c>
    </row>
    <row r="1078" spans="1:12" ht="15">
      <c r="A1078" s="84" t="s">
        <v>5013</v>
      </c>
      <c r="B1078" s="84" t="s">
        <v>5382</v>
      </c>
      <c r="C1078" s="84">
        <v>2</v>
      </c>
      <c r="D1078" s="122">
        <v>0.0019950629065486757</v>
      </c>
      <c r="E1078" s="122">
        <v>2.406199423663313</v>
      </c>
      <c r="F1078" s="84" t="s">
        <v>4092</v>
      </c>
      <c r="G1078" s="84" t="b">
        <v>0</v>
      </c>
      <c r="H1078" s="84" t="b">
        <v>0</v>
      </c>
      <c r="I1078" s="84" t="b">
        <v>0</v>
      </c>
      <c r="J1078" s="84" t="b">
        <v>0</v>
      </c>
      <c r="K1078" s="84" t="b">
        <v>0</v>
      </c>
      <c r="L1078" s="84" t="b">
        <v>0</v>
      </c>
    </row>
    <row r="1079" spans="1:12" ht="15">
      <c r="A1079" s="84" t="s">
        <v>5382</v>
      </c>
      <c r="B1079" s="84" t="s">
        <v>5175</v>
      </c>
      <c r="C1079" s="84">
        <v>2</v>
      </c>
      <c r="D1079" s="122">
        <v>0.0019950629065486757</v>
      </c>
      <c r="E1079" s="122">
        <v>2.6280481732796694</v>
      </c>
      <c r="F1079" s="84" t="s">
        <v>4092</v>
      </c>
      <c r="G1079" s="84" t="b">
        <v>0</v>
      </c>
      <c r="H1079" s="84" t="b">
        <v>0</v>
      </c>
      <c r="I1079" s="84" t="b">
        <v>0</v>
      </c>
      <c r="J1079" s="84" t="b">
        <v>0</v>
      </c>
      <c r="K1079" s="84" t="b">
        <v>0</v>
      </c>
      <c r="L1079" s="84" t="b">
        <v>0</v>
      </c>
    </row>
    <row r="1080" spans="1:12" ht="15">
      <c r="A1080" s="84" t="s">
        <v>5175</v>
      </c>
      <c r="B1080" s="84" t="s">
        <v>523</v>
      </c>
      <c r="C1080" s="84">
        <v>2</v>
      </c>
      <c r="D1080" s="122">
        <v>0.0019950629065486757</v>
      </c>
      <c r="E1080" s="122">
        <v>2.2301081646076315</v>
      </c>
      <c r="F1080" s="84" t="s">
        <v>4092</v>
      </c>
      <c r="G1080" s="84" t="b">
        <v>0</v>
      </c>
      <c r="H1080" s="84" t="b">
        <v>0</v>
      </c>
      <c r="I1080" s="84" t="b">
        <v>0</v>
      </c>
      <c r="J1080" s="84" t="b">
        <v>0</v>
      </c>
      <c r="K1080" s="84" t="b">
        <v>0</v>
      </c>
      <c r="L1080" s="84" t="b">
        <v>0</v>
      </c>
    </row>
    <row r="1081" spans="1:12" ht="15">
      <c r="A1081" s="84" t="s">
        <v>523</v>
      </c>
      <c r="B1081" s="84" t="s">
        <v>5105</v>
      </c>
      <c r="C1081" s="84">
        <v>2</v>
      </c>
      <c r="D1081" s="122">
        <v>0.0019950629065486757</v>
      </c>
      <c r="E1081" s="122">
        <v>2.1051694279993316</v>
      </c>
      <c r="F1081" s="84" t="s">
        <v>4092</v>
      </c>
      <c r="G1081" s="84" t="b">
        <v>0</v>
      </c>
      <c r="H1081" s="84" t="b">
        <v>0</v>
      </c>
      <c r="I1081" s="84" t="b">
        <v>0</v>
      </c>
      <c r="J1081" s="84" t="b">
        <v>0</v>
      </c>
      <c r="K1081" s="84" t="b">
        <v>0</v>
      </c>
      <c r="L1081" s="84" t="b">
        <v>0</v>
      </c>
    </row>
    <row r="1082" spans="1:12" ht="15">
      <c r="A1082" s="84" t="s">
        <v>5105</v>
      </c>
      <c r="B1082" s="84" t="s">
        <v>5106</v>
      </c>
      <c r="C1082" s="84">
        <v>2</v>
      </c>
      <c r="D1082" s="122">
        <v>0.0019950629065486757</v>
      </c>
      <c r="E1082" s="122">
        <v>2.503109436671369</v>
      </c>
      <c r="F1082" s="84" t="s">
        <v>4092</v>
      </c>
      <c r="G1082" s="84" t="b">
        <v>0</v>
      </c>
      <c r="H1082" s="84" t="b">
        <v>0</v>
      </c>
      <c r="I1082" s="84" t="b">
        <v>0</v>
      </c>
      <c r="J1082" s="84" t="b">
        <v>0</v>
      </c>
      <c r="K1082" s="84" t="b">
        <v>0</v>
      </c>
      <c r="L1082" s="84" t="b">
        <v>0</v>
      </c>
    </row>
    <row r="1083" spans="1:12" ht="15">
      <c r="A1083" s="84" t="s">
        <v>5106</v>
      </c>
      <c r="B1083" s="84" t="s">
        <v>5075</v>
      </c>
      <c r="C1083" s="84">
        <v>2</v>
      </c>
      <c r="D1083" s="122">
        <v>0.0019950629065486757</v>
      </c>
      <c r="E1083" s="122">
        <v>2.503109436671369</v>
      </c>
      <c r="F1083" s="84" t="s">
        <v>4092</v>
      </c>
      <c r="G1083" s="84" t="b">
        <v>0</v>
      </c>
      <c r="H1083" s="84" t="b">
        <v>0</v>
      </c>
      <c r="I1083" s="84" t="b">
        <v>0</v>
      </c>
      <c r="J1083" s="84" t="b">
        <v>0</v>
      </c>
      <c r="K1083" s="84" t="b">
        <v>0</v>
      </c>
      <c r="L1083" s="84" t="b">
        <v>0</v>
      </c>
    </row>
    <row r="1084" spans="1:12" ht="15">
      <c r="A1084" s="84" t="s">
        <v>5075</v>
      </c>
      <c r="B1084" s="84" t="s">
        <v>5383</v>
      </c>
      <c r="C1084" s="84">
        <v>2</v>
      </c>
      <c r="D1084" s="122">
        <v>0.0019950629065486757</v>
      </c>
      <c r="E1084" s="122">
        <v>2.503109436671369</v>
      </c>
      <c r="F1084" s="84" t="s">
        <v>4092</v>
      </c>
      <c r="G1084" s="84" t="b">
        <v>0</v>
      </c>
      <c r="H1084" s="84" t="b">
        <v>0</v>
      </c>
      <c r="I1084" s="84" t="b">
        <v>0</v>
      </c>
      <c r="J1084" s="84" t="b">
        <v>0</v>
      </c>
      <c r="K1084" s="84" t="b">
        <v>0</v>
      </c>
      <c r="L1084" s="84" t="b">
        <v>0</v>
      </c>
    </row>
    <row r="1085" spans="1:12" ht="15">
      <c r="A1085" s="84" t="s">
        <v>5383</v>
      </c>
      <c r="B1085" s="84" t="s">
        <v>5208</v>
      </c>
      <c r="C1085" s="84">
        <v>2</v>
      </c>
      <c r="D1085" s="122">
        <v>0.0019950629065486757</v>
      </c>
      <c r="E1085" s="122">
        <v>2.6280481732796694</v>
      </c>
      <c r="F1085" s="84" t="s">
        <v>4092</v>
      </c>
      <c r="G1085" s="84" t="b">
        <v>0</v>
      </c>
      <c r="H1085" s="84" t="b">
        <v>0</v>
      </c>
      <c r="I1085" s="84" t="b">
        <v>0</v>
      </c>
      <c r="J1085" s="84" t="b">
        <v>0</v>
      </c>
      <c r="K1085" s="84" t="b">
        <v>0</v>
      </c>
      <c r="L1085" s="84" t="b">
        <v>0</v>
      </c>
    </row>
    <row r="1086" spans="1:12" ht="15">
      <c r="A1086" s="84" t="s">
        <v>5208</v>
      </c>
      <c r="B1086" s="84" t="s">
        <v>4961</v>
      </c>
      <c r="C1086" s="84">
        <v>2</v>
      </c>
      <c r="D1086" s="122">
        <v>0.0019950629065486757</v>
      </c>
      <c r="E1086" s="122">
        <v>1.9290781689436505</v>
      </c>
      <c r="F1086" s="84" t="s">
        <v>4092</v>
      </c>
      <c r="G1086" s="84" t="b">
        <v>0</v>
      </c>
      <c r="H1086" s="84" t="b">
        <v>0</v>
      </c>
      <c r="I1086" s="84" t="b">
        <v>0</v>
      </c>
      <c r="J1086" s="84" t="b">
        <v>0</v>
      </c>
      <c r="K1086" s="84" t="b">
        <v>0</v>
      </c>
      <c r="L1086" s="84" t="b">
        <v>0</v>
      </c>
    </row>
    <row r="1087" spans="1:12" ht="15">
      <c r="A1087" s="84" t="s">
        <v>5166</v>
      </c>
      <c r="B1087" s="84" t="s">
        <v>4982</v>
      </c>
      <c r="C1087" s="84">
        <v>2</v>
      </c>
      <c r="D1087" s="122">
        <v>0.0019950629065486757</v>
      </c>
      <c r="E1087" s="122">
        <v>2.025988181951707</v>
      </c>
      <c r="F1087" s="84" t="s">
        <v>4092</v>
      </c>
      <c r="G1087" s="84" t="b">
        <v>0</v>
      </c>
      <c r="H1087" s="84" t="b">
        <v>0</v>
      </c>
      <c r="I1087" s="84" t="b">
        <v>0</v>
      </c>
      <c r="J1087" s="84" t="b">
        <v>0</v>
      </c>
      <c r="K1087" s="84" t="b">
        <v>0</v>
      </c>
      <c r="L1087" s="84" t="b">
        <v>0</v>
      </c>
    </row>
    <row r="1088" spans="1:12" ht="15">
      <c r="A1088" s="84" t="s">
        <v>854</v>
      </c>
      <c r="B1088" s="84" t="s">
        <v>5375</v>
      </c>
      <c r="C1088" s="84">
        <v>2</v>
      </c>
      <c r="D1088" s="122">
        <v>0.0019950629065486757</v>
      </c>
      <c r="E1088" s="122">
        <v>1.7249581862877257</v>
      </c>
      <c r="F1088" s="84" t="s">
        <v>4092</v>
      </c>
      <c r="G1088" s="84" t="b">
        <v>0</v>
      </c>
      <c r="H1088" s="84" t="b">
        <v>0</v>
      </c>
      <c r="I1088" s="84" t="b">
        <v>0</v>
      </c>
      <c r="J1088" s="84" t="b">
        <v>0</v>
      </c>
      <c r="K1088" s="84" t="b">
        <v>0</v>
      </c>
      <c r="L1088" s="84" t="b">
        <v>0</v>
      </c>
    </row>
    <row r="1089" spans="1:12" ht="15">
      <c r="A1089" s="84" t="s">
        <v>5375</v>
      </c>
      <c r="B1089" s="84" t="s">
        <v>4952</v>
      </c>
      <c r="C1089" s="84">
        <v>2</v>
      </c>
      <c r="D1089" s="122">
        <v>0.0019950629065486757</v>
      </c>
      <c r="E1089" s="122">
        <v>2.025988181951707</v>
      </c>
      <c r="F1089" s="84" t="s">
        <v>4092</v>
      </c>
      <c r="G1089" s="84" t="b">
        <v>0</v>
      </c>
      <c r="H1089" s="84" t="b">
        <v>0</v>
      </c>
      <c r="I1089" s="84" t="b">
        <v>0</v>
      </c>
      <c r="J1089" s="84" t="b">
        <v>0</v>
      </c>
      <c r="K1089" s="84" t="b">
        <v>0</v>
      </c>
      <c r="L1089" s="84" t="b">
        <v>0</v>
      </c>
    </row>
    <row r="1090" spans="1:12" ht="15">
      <c r="A1090" s="84" t="s">
        <v>4952</v>
      </c>
      <c r="B1090" s="84" t="s">
        <v>5376</v>
      </c>
      <c r="C1090" s="84">
        <v>2</v>
      </c>
      <c r="D1090" s="122">
        <v>0.0019950629065486757</v>
      </c>
      <c r="E1090" s="122">
        <v>2.025988181951707</v>
      </c>
      <c r="F1090" s="84" t="s">
        <v>4092</v>
      </c>
      <c r="G1090" s="84" t="b">
        <v>0</v>
      </c>
      <c r="H1090" s="84" t="b">
        <v>0</v>
      </c>
      <c r="I1090" s="84" t="b">
        <v>0</v>
      </c>
      <c r="J1090" s="84" t="b">
        <v>0</v>
      </c>
      <c r="K1090" s="84" t="b">
        <v>0</v>
      </c>
      <c r="L1090" s="84" t="b">
        <v>0</v>
      </c>
    </row>
    <row r="1091" spans="1:12" ht="15">
      <c r="A1091" s="84" t="s">
        <v>5376</v>
      </c>
      <c r="B1091" s="84" t="s">
        <v>5204</v>
      </c>
      <c r="C1091" s="84">
        <v>2</v>
      </c>
      <c r="D1091" s="122">
        <v>0.0019950629065486757</v>
      </c>
      <c r="E1091" s="122">
        <v>2.6280481732796694</v>
      </c>
      <c r="F1091" s="84" t="s">
        <v>4092</v>
      </c>
      <c r="G1091" s="84" t="b">
        <v>0</v>
      </c>
      <c r="H1091" s="84" t="b">
        <v>0</v>
      </c>
      <c r="I1091" s="84" t="b">
        <v>0</v>
      </c>
      <c r="J1091" s="84" t="b">
        <v>0</v>
      </c>
      <c r="K1091" s="84" t="b">
        <v>0</v>
      </c>
      <c r="L1091" s="84" t="b">
        <v>0</v>
      </c>
    </row>
    <row r="1092" spans="1:12" ht="15">
      <c r="A1092" s="84" t="s">
        <v>5204</v>
      </c>
      <c r="B1092" s="84" t="s">
        <v>5167</v>
      </c>
      <c r="C1092" s="84">
        <v>2</v>
      </c>
      <c r="D1092" s="122">
        <v>0.0019950629065486757</v>
      </c>
      <c r="E1092" s="122">
        <v>2.451956914223988</v>
      </c>
      <c r="F1092" s="84" t="s">
        <v>4092</v>
      </c>
      <c r="G1092" s="84" t="b">
        <v>0</v>
      </c>
      <c r="H1092" s="84" t="b">
        <v>0</v>
      </c>
      <c r="I1092" s="84" t="b">
        <v>0</v>
      </c>
      <c r="J1092" s="84" t="b">
        <v>0</v>
      </c>
      <c r="K1092" s="84" t="b">
        <v>0</v>
      </c>
      <c r="L1092" s="84" t="b">
        <v>0</v>
      </c>
    </row>
    <row r="1093" spans="1:12" ht="15">
      <c r="A1093" s="84" t="s">
        <v>5167</v>
      </c>
      <c r="B1093" s="84" t="s">
        <v>5377</v>
      </c>
      <c r="C1093" s="84">
        <v>2</v>
      </c>
      <c r="D1093" s="122">
        <v>0.0019950629065486757</v>
      </c>
      <c r="E1093" s="122">
        <v>2.6280481732796694</v>
      </c>
      <c r="F1093" s="84" t="s">
        <v>4092</v>
      </c>
      <c r="G1093" s="84" t="b">
        <v>0</v>
      </c>
      <c r="H1093" s="84" t="b">
        <v>0</v>
      </c>
      <c r="I1093" s="84" t="b">
        <v>0</v>
      </c>
      <c r="J1093" s="84" t="b">
        <v>0</v>
      </c>
      <c r="K1093" s="84" t="b">
        <v>0</v>
      </c>
      <c r="L1093" s="84" t="b">
        <v>0</v>
      </c>
    </row>
    <row r="1094" spans="1:12" ht="15">
      <c r="A1094" s="84" t="s">
        <v>5377</v>
      </c>
      <c r="B1094" s="84" t="s">
        <v>5378</v>
      </c>
      <c r="C1094" s="84">
        <v>2</v>
      </c>
      <c r="D1094" s="122">
        <v>0.0019950629065486757</v>
      </c>
      <c r="E1094" s="122">
        <v>2.8041394323353503</v>
      </c>
      <c r="F1094" s="84" t="s">
        <v>4092</v>
      </c>
      <c r="G1094" s="84" t="b">
        <v>0</v>
      </c>
      <c r="H1094" s="84" t="b">
        <v>0</v>
      </c>
      <c r="I1094" s="84" t="b">
        <v>0</v>
      </c>
      <c r="J1094" s="84" t="b">
        <v>0</v>
      </c>
      <c r="K1094" s="84" t="b">
        <v>0</v>
      </c>
      <c r="L1094" s="84" t="b">
        <v>0</v>
      </c>
    </row>
    <row r="1095" spans="1:12" ht="15">
      <c r="A1095" s="84" t="s">
        <v>5378</v>
      </c>
      <c r="B1095" s="84" t="s">
        <v>5205</v>
      </c>
      <c r="C1095" s="84">
        <v>2</v>
      </c>
      <c r="D1095" s="122">
        <v>0.0019950629065486757</v>
      </c>
      <c r="E1095" s="122">
        <v>2.6280481732796694</v>
      </c>
      <c r="F1095" s="84" t="s">
        <v>4092</v>
      </c>
      <c r="G1095" s="84" t="b">
        <v>0</v>
      </c>
      <c r="H1095" s="84" t="b">
        <v>0</v>
      </c>
      <c r="I1095" s="84" t="b">
        <v>0</v>
      </c>
      <c r="J1095" s="84" t="b">
        <v>0</v>
      </c>
      <c r="K1095" s="84" t="b">
        <v>0</v>
      </c>
      <c r="L1095" s="84" t="b">
        <v>0</v>
      </c>
    </row>
    <row r="1096" spans="1:12" ht="15">
      <c r="A1096" s="84" t="s">
        <v>5205</v>
      </c>
      <c r="B1096" s="84" t="s">
        <v>5206</v>
      </c>
      <c r="C1096" s="84">
        <v>2</v>
      </c>
      <c r="D1096" s="122">
        <v>0.0019950629065486757</v>
      </c>
      <c r="E1096" s="122">
        <v>2.451956914223988</v>
      </c>
      <c r="F1096" s="84" t="s">
        <v>4092</v>
      </c>
      <c r="G1096" s="84" t="b">
        <v>0</v>
      </c>
      <c r="H1096" s="84" t="b">
        <v>0</v>
      </c>
      <c r="I1096" s="84" t="b">
        <v>0</v>
      </c>
      <c r="J1096" s="84" t="b">
        <v>0</v>
      </c>
      <c r="K1096" s="84" t="b">
        <v>0</v>
      </c>
      <c r="L1096" s="84" t="b">
        <v>0</v>
      </c>
    </row>
    <row r="1097" spans="1:12" ht="15">
      <c r="A1097" s="84" t="s">
        <v>5206</v>
      </c>
      <c r="B1097" s="84" t="s">
        <v>5207</v>
      </c>
      <c r="C1097" s="84">
        <v>2</v>
      </c>
      <c r="D1097" s="122">
        <v>0.0019950629065486757</v>
      </c>
      <c r="E1097" s="122">
        <v>2.451956914223988</v>
      </c>
      <c r="F1097" s="84" t="s">
        <v>4092</v>
      </c>
      <c r="G1097" s="84" t="b">
        <v>0</v>
      </c>
      <c r="H1097" s="84" t="b">
        <v>0</v>
      </c>
      <c r="I1097" s="84" t="b">
        <v>0</v>
      </c>
      <c r="J1097" s="84" t="b">
        <v>0</v>
      </c>
      <c r="K1097" s="84" t="b">
        <v>0</v>
      </c>
      <c r="L1097" s="84" t="b">
        <v>0</v>
      </c>
    </row>
    <row r="1098" spans="1:12" ht="15">
      <c r="A1098" s="84" t="s">
        <v>5207</v>
      </c>
      <c r="B1098" s="84" t="s">
        <v>4962</v>
      </c>
      <c r="C1098" s="84">
        <v>2</v>
      </c>
      <c r="D1098" s="122">
        <v>0.0019950629065486757</v>
      </c>
      <c r="E1098" s="122">
        <v>1.9748356595043255</v>
      </c>
      <c r="F1098" s="84" t="s">
        <v>4092</v>
      </c>
      <c r="G1098" s="84" t="b">
        <v>0</v>
      </c>
      <c r="H1098" s="84" t="b">
        <v>0</v>
      </c>
      <c r="I1098" s="84" t="b">
        <v>0</v>
      </c>
      <c r="J1098" s="84" t="b">
        <v>0</v>
      </c>
      <c r="K1098" s="84" t="b">
        <v>0</v>
      </c>
      <c r="L1098" s="84" t="b">
        <v>0</v>
      </c>
    </row>
    <row r="1099" spans="1:12" ht="15">
      <c r="A1099" s="84" t="s">
        <v>5104</v>
      </c>
      <c r="B1099" s="84" t="s">
        <v>5379</v>
      </c>
      <c r="C1099" s="84">
        <v>2</v>
      </c>
      <c r="D1099" s="122">
        <v>0.0019950629065486757</v>
      </c>
      <c r="E1099" s="122">
        <v>2.503109436671369</v>
      </c>
      <c r="F1099" s="84" t="s">
        <v>4092</v>
      </c>
      <c r="G1099" s="84" t="b">
        <v>0</v>
      </c>
      <c r="H1099" s="84" t="b">
        <v>0</v>
      </c>
      <c r="I1099" s="84" t="b">
        <v>0</v>
      </c>
      <c r="J1099" s="84" t="b">
        <v>0</v>
      </c>
      <c r="K1099" s="84" t="b">
        <v>0</v>
      </c>
      <c r="L1099" s="84" t="b">
        <v>0</v>
      </c>
    </row>
    <row r="1100" spans="1:12" ht="15">
      <c r="A1100" s="84" t="s">
        <v>5379</v>
      </c>
      <c r="B1100" s="84" t="s">
        <v>5380</v>
      </c>
      <c r="C1100" s="84">
        <v>2</v>
      </c>
      <c r="D1100" s="122">
        <v>0.0019950629065486757</v>
      </c>
      <c r="E1100" s="122">
        <v>2.8041394323353503</v>
      </c>
      <c r="F1100" s="84" t="s">
        <v>4092</v>
      </c>
      <c r="G1100" s="84" t="b">
        <v>0</v>
      </c>
      <c r="H1100" s="84" t="b">
        <v>0</v>
      </c>
      <c r="I1100" s="84" t="b">
        <v>0</v>
      </c>
      <c r="J1100" s="84" t="b">
        <v>0</v>
      </c>
      <c r="K1100" s="84" t="b">
        <v>0</v>
      </c>
      <c r="L1100" s="84" t="b">
        <v>0</v>
      </c>
    </row>
    <row r="1101" spans="1:12" ht="15">
      <c r="A1101" s="84" t="s">
        <v>5380</v>
      </c>
      <c r="B1101" s="84" t="s">
        <v>5008</v>
      </c>
      <c r="C1101" s="84">
        <v>2</v>
      </c>
      <c r="D1101" s="122">
        <v>0.0019950629065486757</v>
      </c>
      <c r="E1101" s="122">
        <v>2.327018177615688</v>
      </c>
      <c r="F1101" s="84" t="s">
        <v>4092</v>
      </c>
      <c r="G1101" s="84" t="b">
        <v>0</v>
      </c>
      <c r="H1101" s="84" t="b">
        <v>0</v>
      </c>
      <c r="I1101" s="84" t="b">
        <v>0</v>
      </c>
      <c r="J1101" s="84" t="b">
        <v>0</v>
      </c>
      <c r="K1101" s="84" t="b">
        <v>0</v>
      </c>
      <c r="L1101" s="84" t="b">
        <v>0</v>
      </c>
    </row>
    <row r="1102" spans="1:12" ht="15">
      <c r="A1102" s="84" t="s">
        <v>5008</v>
      </c>
      <c r="B1102" s="84" t="s">
        <v>4319</v>
      </c>
      <c r="C1102" s="84">
        <v>2</v>
      </c>
      <c r="D1102" s="122">
        <v>0.0019950629065486757</v>
      </c>
      <c r="E1102" s="122">
        <v>1.5141048209728325</v>
      </c>
      <c r="F1102" s="84" t="s">
        <v>4092</v>
      </c>
      <c r="G1102" s="84" t="b">
        <v>0</v>
      </c>
      <c r="H1102" s="84" t="b">
        <v>0</v>
      </c>
      <c r="I1102" s="84" t="b">
        <v>0</v>
      </c>
      <c r="J1102" s="84" t="b">
        <v>0</v>
      </c>
      <c r="K1102" s="84" t="b">
        <v>0</v>
      </c>
      <c r="L1102" s="84" t="b">
        <v>0</v>
      </c>
    </row>
    <row r="1103" spans="1:12" ht="15">
      <c r="A1103" s="84" t="s">
        <v>4319</v>
      </c>
      <c r="B1103" s="84" t="s">
        <v>4316</v>
      </c>
      <c r="C1103" s="84">
        <v>2</v>
      </c>
      <c r="D1103" s="122">
        <v>0.0019950629065486757</v>
      </c>
      <c r="E1103" s="122">
        <v>0.8772827233856583</v>
      </c>
      <c r="F1103" s="84" t="s">
        <v>4092</v>
      </c>
      <c r="G1103" s="84" t="b">
        <v>0</v>
      </c>
      <c r="H1103" s="84" t="b">
        <v>0</v>
      </c>
      <c r="I1103" s="84" t="b">
        <v>0</v>
      </c>
      <c r="J1103" s="84" t="b">
        <v>0</v>
      </c>
      <c r="K1103" s="84" t="b">
        <v>0</v>
      </c>
      <c r="L1103" s="84" t="b">
        <v>0</v>
      </c>
    </row>
    <row r="1104" spans="1:12" ht="15">
      <c r="A1104" s="84" t="s">
        <v>5171</v>
      </c>
      <c r="B1104" s="84" t="s">
        <v>5320</v>
      </c>
      <c r="C1104" s="84">
        <v>2</v>
      </c>
      <c r="D1104" s="122">
        <v>0.0024529032041364796</v>
      </c>
      <c r="E1104" s="122">
        <v>2.6280481732796694</v>
      </c>
      <c r="F1104" s="84" t="s">
        <v>4092</v>
      </c>
      <c r="G1104" s="84" t="b">
        <v>0</v>
      </c>
      <c r="H1104" s="84" t="b">
        <v>0</v>
      </c>
      <c r="I1104" s="84" t="b">
        <v>0</v>
      </c>
      <c r="J1104" s="84" t="b">
        <v>0</v>
      </c>
      <c r="K1104" s="84" t="b">
        <v>0</v>
      </c>
      <c r="L1104" s="84" t="b">
        <v>0</v>
      </c>
    </row>
    <row r="1105" spans="1:12" ht="15">
      <c r="A1105" s="84" t="s">
        <v>854</v>
      </c>
      <c r="B1105" s="84" t="s">
        <v>4960</v>
      </c>
      <c r="C1105" s="84">
        <v>2</v>
      </c>
      <c r="D1105" s="122">
        <v>0.0019950629065486757</v>
      </c>
      <c r="E1105" s="122">
        <v>1.025988181951707</v>
      </c>
      <c r="F1105" s="84" t="s">
        <v>4092</v>
      </c>
      <c r="G1105" s="84" t="b">
        <v>0</v>
      </c>
      <c r="H1105" s="84" t="b">
        <v>0</v>
      </c>
      <c r="I1105" s="84" t="b">
        <v>0</v>
      </c>
      <c r="J1105" s="84" t="b">
        <v>0</v>
      </c>
      <c r="K1105" s="84" t="b">
        <v>0</v>
      </c>
      <c r="L1105" s="84" t="b">
        <v>0</v>
      </c>
    </row>
    <row r="1106" spans="1:12" ht="15">
      <c r="A1106" s="84" t="s">
        <v>4315</v>
      </c>
      <c r="B1106" s="84" t="s">
        <v>5160</v>
      </c>
      <c r="C1106" s="84">
        <v>2</v>
      </c>
      <c r="D1106" s="122">
        <v>0.0024529032041364796</v>
      </c>
      <c r="E1106" s="122">
        <v>1.3850101245933748</v>
      </c>
      <c r="F1106" s="84" t="s">
        <v>4092</v>
      </c>
      <c r="G1106" s="84" t="b">
        <v>0</v>
      </c>
      <c r="H1106" s="84" t="b">
        <v>0</v>
      </c>
      <c r="I1106" s="84" t="b">
        <v>0</v>
      </c>
      <c r="J1106" s="84" t="b">
        <v>0</v>
      </c>
      <c r="K1106" s="84" t="b">
        <v>0</v>
      </c>
      <c r="L1106" s="84" t="b">
        <v>0</v>
      </c>
    </row>
    <row r="1107" spans="1:12" ht="15">
      <c r="A1107" s="84" t="s">
        <v>4955</v>
      </c>
      <c r="B1107" s="84" t="s">
        <v>5158</v>
      </c>
      <c r="C1107" s="84">
        <v>2</v>
      </c>
      <c r="D1107" s="122">
        <v>0.0019950629065486757</v>
      </c>
      <c r="E1107" s="122">
        <v>1.8876854837854256</v>
      </c>
      <c r="F1107" s="84" t="s">
        <v>4092</v>
      </c>
      <c r="G1107" s="84" t="b">
        <v>0</v>
      </c>
      <c r="H1107" s="84" t="b">
        <v>0</v>
      </c>
      <c r="I1107" s="84" t="b">
        <v>0</v>
      </c>
      <c r="J1107" s="84" t="b">
        <v>0</v>
      </c>
      <c r="K1107" s="84" t="b">
        <v>0</v>
      </c>
      <c r="L1107" s="84" t="b">
        <v>0</v>
      </c>
    </row>
    <row r="1108" spans="1:12" ht="15">
      <c r="A1108" s="84" t="s">
        <v>4320</v>
      </c>
      <c r="B1108" s="84" t="s">
        <v>4315</v>
      </c>
      <c r="C1108" s="84">
        <v>2</v>
      </c>
      <c r="D1108" s="122">
        <v>0.0019950629065486757</v>
      </c>
      <c r="E1108" s="122">
        <v>0.7829501332654124</v>
      </c>
      <c r="F1108" s="84" t="s">
        <v>4092</v>
      </c>
      <c r="G1108" s="84" t="b">
        <v>0</v>
      </c>
      <c r="H1108" s="84" t="b">
        <v>0</v>
      </c>
      <c r="I1108" s="84" t="b">
        <v>0</v>
      </c>
      <c r="J1108" s="84" t="b">
        <v>0</v>
      </c>
      <c r="K1108" s="84" t="b">
        <v>0</v>
      </c>
      <c r="L1108" s="84" t="b">
        <v>0</v>
      </c>
    </row>
    <row r="1109" spans="1:12" ht="15">
      <c r="A1109" s="84" t="s">
        <v>4315</v>
      </c>
      <c r="B1109" s="84" t="s">
        <v>5296</v>
      </c>
      <c r="C1109" s="84">
        <v>2</v>
      </c>
      <c r="D1109" s="122">
        <v>0.0019950629065486757</v>
      </c>
      <c r="E1109" s="122">
        <v>1.561101383649056</v>
      </c>
      <c r="F1109" s="84" t="s">
        <v>4092</v>
      </c>
      <c r="G1109" s="84" t="b">
        <v>0</v>
      </c>
      <c r="H1109" s="84" t="b">
        <v>0</v>
      </c>
      <c r="I1109" s="84" t="b">
        <v>0</v>
      </c>
      <c r="J1109" s="84" t="b">
        <v>0</v>
      </c>
      <c r="K1109" s="84" t="b">
        <v>0</v>
      </c>
      <c r="L1109" s="84" t="b">
        <v>0</v>
      </c>
    </row>
    <row r="1110" spans="1:12" ht="15">
      <c r="A1110" s="84" t="s">
        <v>5296</v>
      </c>
      <c r="B1110" s="84" t="s">
        <v>4316</v>
      </c>
      <c r="C1110" s="84">
        <v>2</v>
      </c>
      <c r="D1110" s="122">
        <v>0.0019950629065486757</v>
      </c>
      <c r="E1110" s="122">
        <v>1.6901960800285136</v>
      </c>
      <c r="F1110" s="84" t="s">
        <v>4092</v>
      </c>
      <c r="G1110" s="84" t="b">
        <v>0</v>
      </c>
      <c r="H1110" s="84" t="b">
        <v>0</v>
      </c>
      <c r="I1110" s="84" t="b">
        <v>0</v>
      </c>
      <c r="J1110" s="84" t="b">
        <v>0</v>
      </c>
      <c r="K1110" s="84" t="b">
        <v>0</v>
      </c>
      <c r="L1110" s="84" t="b">
        <v>0</v>
      </c>
    </row>
    <row r="1111" spans="1:12" ht="15">
      <c r="A1111" s="84" t="s">
        <v>5153</v>
      </c>
      <c r="B1111" s="84" t="s">
        <v>5297</v>
      </c>
      <c r="C1111" s="84">
        <v>2</v>
      </c>
      <c r="D1111" s="122">
        <v>0.0019950629065486757</v>
      </c>
      <c r="E1111" s="122">
        <v>2.6280481732796694</v>
      </c>
      <c r="F1111" s="84" t="s">
        <v>4092</v>
      </c>
      <c r="G1111" s="84" t="b">
        <v>0</v>
      </c>
      <c r="H1111" s="84" t="b">
        <v>0</v>
      </c>
      <c r="I1111" s="84" t="b">
        <v>0</v>
      </c>
      <c r="J1111" s="84" t="b">
        <v>0</v>
      </c>
      <c r="K1111" s="84" t="b">
        <v>0</v>
      </c>
      <c r="L1111" s="84" t="b">
        <v>0</v>
      </c>
    </row>
    <row r="1112" spans="1:12" ht="15">
      <c r="A1112" s="84" t="s">
        <v>5297</v>
      </c>
      <c r="B1112" s="84" t="s">
        <v>4994</v>
      </c>
      <c r="C1112" s="84">
        <v>2</v>
      </c>
      <c r="D1112" s="122">
        <v>0.0019950629065486757</v>
      </c>
      <c r="E1112" s="122">
        <v>2.2600713879850747</v>
      </c>
      <c r="F1112" s="84" t="s">
        <v>4092</v>
      </c>
      <c r="G1112" s="84" t="b">
        <v>0</v>
      </c>
      <c r="H1112" s="84" t="b">
        <v>0</v>
      </c>
      <c r="I1112" s="84" t="b">
        <v>0</v>
      </c>
      <c r="J1112" s="84" t="b">
        <v>0</v>
      </c>
      <c r="K1112" s="84" t="b">
        <v>0</v>
      </c>
      <c r="L1112" s="84" t="b">
        <v>0</v>
      </c>
    </row>
    <row r="1113" spans="1:12" ht="15">
      <c r="A1113" s="84" t="s">
        <v>5152</v>
      </c>
      <c r="B1113" s="84" t="s">
        <v>4951</v>
      </c>
      <c r="C1113" s="84">
        <v>2</v>
      </c>
      <c r="D1113" s="122">
        <v>0.0019950629065486757</v>
      </c>
      <c r="E1113" s="122">
        <v>1.8498969228960256</v>
      </c>
      <c r="F1113" s="84" t="s">
        <v>4092</v>
      </c>
      <c r="G1113" s="84" t="b">
        <v>0</v>
      </c>
      <c r="H1113" s="84" t="b">
        <v>0</v>
      </c>
      <c r="I1113" s="84" t="b">
        <v>0</v>
      </c>
      <c r="J1113" s="84" t="b">
        <v>0</v>
      </c>
      <c r="K1113" s="84" t="b">
        <v>0</v>
      </c>
      <c r="L1113" s="84" t="b">
        <v>0</v>
      </c>
    </row>
    <row r="1114" spans="1:12" ht="15">
      <c r="A1114" s="84" t="s">
        <v>5033</v>
      </c>
      <c r="B1114" s="84" t="s">
        <v>5298</v>
      </c>
      <c r="C1114" s="84">
        <v>2</v>
      </c>
      <c r="D1114" s="122">
        <v>0.0019950629065486757</v>
      </c>
      <c r="E1114" s="122">
        <v>2.406199423663313</v>
      </c>
      <c r="F1114" s="84" t="s">
        <v>4092</v>
      </c>
      <c r="G1114" s="84" t="b">
        <v>0</v>
      </c>
      <c r="H1114" s="84" t="b">
        <v>0</v>
      </c>
      <c r="I1114" s="84" t="b">
        <v>0</v>
      </c>
      <c r="J1114" s="84" t="b">
        <v>0</v>
      </c>
      <c r="K1114" s="84" t="b">
        <v>0</v>
      </c>
      <c r="L1114" s="84" t="b">
        <v>0</v>
      </c>
    </row>
    <row r="1115" spans="1:12" ht="15">
      <c r="A1115" s="84" t="s">
        <v>5298</v>
      </c>
      <c r="B1115" s="84" t="s">
        <v>4954</v>
      </c>
      <c r="C1115" s="84">
        <v>2</v>
      </c>
      <c r="D1115" s="122">
        <v>0.0019950629065486757</v>
      </c>
      <c r="E1115" s="122">
        <v>2.0637767428411067</v>
      </c>
      <c r="F1115" s="84" t="s">
        <v>4092</v>
      </c>
      <c r="G1115" s="84" t="b">
        <v>0</v>
      </c>
      <c r="H1115" s="84" t="b">
        <v>0</v>
      </c>
      <c r="I1115" s="84" t="b">
        <v>0</v>
      </c>
      <c r="J1115" s="84" t="b">
        <v>0</v>
      </c>
      <c r="K1115" s="84" t="b">
        <v>0</v>
      </c>
      <c r="L1115" s="84" t="b">
        <v>0</v>
      </c>
    </row>
    <row r="1116" spans="1:12" ht="15">
      <c r="A1116" s="84" t="s">
        <v>855</v>
      </c>
      <c r="B1116" s="84" t="s">
        <v>5299</v>
      </c>
      <c r="C1116" s="84">
        <v>2</v>
      </c>
      <c r="D1116" s="122">
        <v>0.0019950629065486757</v>
      </c>
      <c r="E1116" s="122">
        <v>1.8747205066210577</v>
      </c>
      <c r="F1116" s="84" t="s">
        <v>4092</v>
      </c>
      <c r="G1116" s="84" t="b">
        <v>0</v>
      </c>
      <c r="H1116" s="84" t="b">
        <v>0</v>
      </c>
      <c r="I1116" s="84" t="b">
        <v>0</v>
      </c>
      <c r="J1116" s="84" t="b">
        <v>0</v>
      </c>
      <c r="K1116" s="84" t="b">
        <v>0</v>
      </c>
      <c r="L1116" s="84" t="b">
        <v>0</v>
      </c>
    </row>
    <row r="1117" spans="1:12" ht="15">
      <c r="A1117" s="84" t="s">
        <v>5299</v>
      </c>
      <c r="B1117" s="84" t="s">
        <v>4316</v>
      </c>
      <c r="C1117" s="84">
        <v>2</v>
      </c>
      <c r="D1117" s="122">
        <v>0.0019950629065486757</v>
      </c>
      <c r="E1117" s="122">
        <v>1.6901960800285136</v>
      </c>
      <c r="F1117" s="84" t="s">
        <v>4092</v>
      </c>
      <c r="G1117" s="84" t="b">
        <v>0</v>
      </c>
      <c r="H1117" s="84" t="b">
        <v>0</v>
      </c>
      <c r="I1117" s="84" t="b">
        <v>0</v>
      </c>
      <c r="J1117" s="84" t="b">
        <v>0</v>
      </c>
      <c r="K1117" s="84" t="b">
        <v>0</v>
      </c>
      <c r="L1117" s="84" t="b">
        <v>0</v>
      </c>
    </row>
    <row r="1118" spans="1:12" ht="15">
      <c r="A1118" s="84" t="s">
        <v>4316</v>
      </c>
      <c r="B1118" s="84" t="s">
        <v>5155</v>
      </c>
      <c r="C1118" s="84">
        <v>2</v>
      </c>
      <c r="D1118" s="122">
        <v>0.0019950629065486757</v>
      </c>
      <c r="E1118" s="122">
        <v>1.5141048209728325</v>
      </c>
      <c r="F1118" s="84" t="s">
        <v>4092</v>
      </c>
      <c r="G1118" s="84" t="b">
        <v>0</v>
      </c>
      <c r="H1118" s="84" t="b">
        <v>0</v>
      </c>
      <c r="I1118" s="84" t="b">
        <v>0</v>
      </c>
      <c r="J1118" s="84" t="b">
        <v>0</v>
      </c>
      <c r="K1118" s="84" t="b">
        <v>0</v>
      </c>
      <c r="L1118" s="84" t="b">
        <v>0</v>
      </c>
    </row>
    <row r="1119" spans="1:12" ht="15">
      <c r="A1119" s="84" t="s">
        <v>5155</v>
      </c>
      <c r="B1119" s="84" t="s">
        <v>5300</v>
      </c>
      <c r="C1119" s="84">
        <v>2</v>
      </c>
      <c r="D1119" s="122">
        <v>0.0019950629065486757</v>
      </c>
      <c r="E1119" s="122">
        <v>2.6280481732796694</v>
      </c>
      <c r="F1119" s="84" t="s">
        <v>4092</v>
      </c>
      <c r="G1119" s="84" t="b">
        <v>0</v>
      </c>
      <c r="H1119" s="84" t="b">
        <v>0</v>
      </c>
      <c r="I1119" s="84" t="b">
        <v>0</v>
      </c>
      <c r="J1119" s="84" t="b">
        <v>0</v>
      </c>
      <c r="K1119" s="84" t="b">
        <v>0</v>
      </c>
      <c r="L1119" s="84" t="b">
        <v>0</v>
      </c>
    </row>
    <row r="1120" spans="1:12" ht="15">
      <c r="A1120" s="84" t="s">
        <v>4954</v>
      </c>
      <c r="B1120" s="84" t="s">
        <v>4994</v>
      </c>
      <c r="C1120" s="84">
        <v>2</v>
      </c>
      <c r="D1120" s="122">
        <v>0.0024529032041364796</v>
      </c>
      <c r="E1120" s="122">
        <v>1.519708698490831</v>
      </c>
      <c r="F1120" s="84" t="s">
        <v>4092</v>
      </c>
      <c r="G1120" s="84" t="b">
        <v>0</v>
      </c>
      <c r="H1120" s="84" t="b">
        <v>0</v>
      </c>
      <c r="I1120" s="84" t="b">
        <v>0</v>
      </c>
      <c r="J1120" s="84" t="b">
        <v>0</v>
      </c>
      <c r="K1120" s="84" t="b">
        <v>0</v>
      </c>
      <c r="L1120" s="84" t="b">
        <v>0</v>
      </c>
    </row>
    <row r="1121" spans="1:12" ht="15">
      <c r="A1121" s="84" t="s">
        <v>4996</v>
      </c>
      <c r="B1121" s="84" t="s">
        <v>4337</v>
      </c>
      <c r="C1121" s="84">
        <v>2</v>
      </c>
      <c r="D1121" s="122">
        <v>0.0019950629065486757</v>
      </c>
      <c r="E1121" s="122">
        <v>2.150926918560007</v>
      </c>
      <c r="F1121" s="84" t="s">
        <v>4092</v>
      </c>
      <c r="G1121" s="84" t="b">
        <v>0</v>
      </c>
      <c r="H1121" s="84" t="b">
        <v>0</v>
      </c>
      <c r="I1121" s="84" t="b">
        <v>0</v>
      </c>
      <c r="J1121" s="84" t="b">
        <v>0</v>
      </c>
      <c r="K1121" s="84" t="b">
        <v>0</v>
      </c>
      <c r="L1121" s="84" t="b">
        <v>0</v>
      </c>
    </row>
    <row r="1122" spans="1:12" ht="15">
      <c r="A1122" s="84" t="s">
        <v>4322</v>
      </c>
      <c r="B1122" s="84" t="s">
        <v>4323</v>
      </c>
      <c r="C1122" s="84">
        <v>13</v>
      </c>
      <c r="D1122" s="122">
        <v>0.004870007710381618</v>
      </c>
      <c r="E1122" s="122">
        <v>1.2130748253088512</v>
      </c>
      <c r="F1122" s="84" t="s">
        <v>4093</v>
      </c>
      <c r="G1122" s="84" t="b">
        <v>0</v>
      </c>
      <c r="H1122" s="84" t="b">
        <v>0</v>
      </c>
      <c r="I1122" s="84" t="b">
        <v>0</v>
      </c>
      <c r="J1122" s="84" t="b">
        <v>0</v>
      </c>
      <c r="K1122" s="84" t="b">
        <v>0</v>
      </c>
      <c r="L1122" s="84" t="b">
        <v>0</v>
      </c>
    </row>
    <row r="1123" spans="1:12" ht="15">
      <c r="A1123" s="84" t="s">
        <v>4323</v>
      </c>
      <c r="B1123" s="84" t="s">
        <v>4324</v>
      </c>
      <c r="C1123" s="84">
        <v>13</v>
      </c>
      <c r="D1123" s="122">
        <v>0.004870007710381618</v>
      </c>
      <c r="E1123" s="122">
        <v>1.3544039781053205</v>
      </c>
      <c r="F1123" s="84" t="s">
        <v>4093</v>
      </c>
      <c r="G1123" s="84" t="b">
        <v>0</v>
      </c>
      <c r="H1123" s="84" t="b">
        <v>0</v>
      </c>
      <c r="I1123" s="84" t="b">
        <v>0</v>
      </c>
      <c r="J1123" s="84" t="b">
        <v>0</v>
      </c>
      <c r="K1123" s="84" t="b">
        <v>0</v>
      </c>
      <c r="L1123" s="84" t="b">
        <v>0</v>
      </c>
    </row>
    <row r="1124" spans="1:12" ht="15">
      <c r="A1124" s="84" t="s">
        <v>4324</v>
      </c>
      <c r="B1124" s="84" t="s">
        <v>4325</v>
      </c>
      <c r="C1124" s="84">
        <v>13</v>
      </c>
      <c r="D1124" s="122">
        <v>0.004870007710381618</v>
      </c>
      <c r="E1124" s="122">
        <v>1.3544039781053205</v>
      </c>
      <c r="F1124" s="84" t="s">
        <v>4093</v>
      </c>
      <c r="G1124" s="84" t="b">
        <v>0</v>
      </c>
      <c r="H1124" s="84" t="b">
        <v>0</v>
      </c>
      <c r="I1124" s="84" t="b">
        <v>0</v>
      </c>
      <c r="J1124" s="84" t="b">
        <v>0</v>
      </c>
      <c r="K1124" s="84" t="b">
        <v>0</v>
      </c>
      <c r="L1124" s="84" t="b">
        <v>0</v>
      </c>
    </row>
    <row r="1125" spans="1:12" ht="15">
      <c r="A1125" s="84" t="s">
        <v>4325</v>
      </c>
      <c r="B1125" s="84" t="s">
        <v>4326</v>
      </c>
      <c r="C1125" s="84">
        <v>13</v>
      </c>
      <c r="D1125" s="122">
        <v>0.004870007710381618</v>
      </c>
      <c r="E1125" s="122">
        <v>1.3544039781053205</v>
      </c>
      <c r="F1125" s="84" t="s">
        <v>4093</v>
      </c>
      <c r="G1125" s="84" t="b">
        <v>0</v>
      </c>
      <c r="H1125" s="84" t="b">
        <v>0</v>
      </c>
      <c r="I1125" s="84" t="b">
        <v>0</v>
      </c>
      <c r="J1125" s="84" t="b">
        <v>1</v>
      </c>
      <c r="K1125" s="84" t="b">
        <v>0</v>
      </c>
      <c r="L1125" s="84" t="b">
        <v>0</v>
      </c>
    </row>
    <row r="1126" spans="1:12" ht="15">
      <c r="A1126" s="84" t="s">
        <v>4326</v>
      </c>
      <c r="B1126" s="84" t="s">
        <v>4327</v>
      </c>
      <c r="C1126" s="84">
        <v>13</v>
      </c>
      <c r="D1126" s="122">
        <v>0.004870007710381618</v>
      </c>
      <c r="E1126" s="122">
        <v>1.3544039781053205</v>
      </c>
      <c r="F1126" s="84" t="s">
        <v>4093</v>
      </c>
      <c r="G1126" s="84" t="b">
        <v>1</v>
      </c>
      <c r="H1126" s="84" t="b">
        <v>0</v>
      </c>
      <c r="I1126" s="84" t="b">
        <v>0</v>
      </c>
      <c r="J1126" s="84" t="b">
        <v>0</v>
      </c>
      <c r="K1126" s="84" t="b">
        <v>0</v>
      </c>
      <c r="L1126" s="84" t="b">
        <v>0</v>
      </c>
    </row>
    <row r="1127" spans="1:12" ht="15">
      <c r="A1127" s="84" t="s">
        <v>4327</v>
      </c>
      <c r="B1127" s="84" t="s">
        <v>4328</v>
      </c>
      <c r="C1127" s="84">
        <v>13</v>
      </c>
      <c r="D1127" s="122">
        <v>0.004870007710381618</v>
      </c>
      <c r="E1127" s="122">
        <v>1.3544039781053205</v>
      </c>
      <c r="F1127" s="84" t="s">
        <v>4093</v>
      </c>
      <c r="G1127" s="84" t="b">
        <v>0</v>
      </c>
      <c r="H1127" s="84" t="b">
        <v>0</v>
      </c>
      <c r="I1127" s="84" t="b">
        <v>0</v>
      </c>
      <c r="J1127" s="84" t="b">
        <v>0</v>
      </c>
      <c r="K1127" s="84" t="b">
        <v>0</v>
      </c>
      <c r="L1127" s="84" t="b">
        <v>0</v>
      </c>
    </row>
    <row r="1128" spans="1:12" ht="15">
      <c r="A1128" s="84" t="s">
        <v>4328</v>
      </c>
      <c r="B1128" s="84" t="s">
        <v>4329</v>
      </c>
      <c r="C1128" s="84">
        <v>13</v>
      </c>
      <c r="D1128" s="122">
        <v>0.004870007710381618</v>
      </c>
      <c r="E1128" s="122">
        <v>1.3544039781053205</v>
      </c>
      <c r="F1128" s="84" t="s">
        <v>4093</v>
      </c>
      <c r="G1128" s="84" t="b">
        <v>0</v>
      </c>
      <c r="H1128" s="84" t="b">
        <v>0</v>
      </c>
      <c r="I1128" s="84" t="b">
        <v>0</v>
      </c>
      <c r="J1128" s="84" t="b">
        <v>0</v>
      </c>
      <c r="K1128" s="84" t="b">
        <v>0</v>
      </c>
      <c r="L1128" s="84" t="b">
        <v>0</v>
      </c>
    </row>
    <row r="1129" spans="1:12" ht="15">
      <c r="A1129" s="84" t="s">
        <v>4329</v>
      </c>
      <c r="B1129" s="84" t="s">
        <v>4330</v>
      </c>
      <c r="C1129" s="84">
        <v>13</v>
      </c>
      <c r="D1129" s="122">
        <v>0.004870007710381618</v>
      </c>
      <c r="E1129" s="122">
        <v>1.3544039781053205</v>
      </c>
      <c r="F1129" s="84" t="s">
        <v>4093</v>
      </c>
      <c r="G1129" s="84" t="b">
        <v>0</v>
      </c>
      <c r="H1129" s="84" t="b">
        <v>0</v>
      </c>
      <c r="I1129" s="84" t="b">
        <v>0</v>
      </c>
      <c r="J1129" s="84" t="b">
        <v>0</v>
      </c>
      <c r="K1129" s="84" t="b">
        <v>0</v>
      </c>
      <c r="L1129" s="84" t="b">
        <v>0</v>
      </c>
    </row>
    <row r="1130" spans="1:12" ht="15">
      <c r="A1130" s="84" t="s">
        <v>4330</v>
      </c>
      <c r="B1130" s="84" t="s">
        <v>4947</v>
      </c>
      <c r="C1130" s="84">
        <v>13</v>
      </c>
      <c r="D1130" s="122">
        <v>0.004870007710381618</v>
      </c>
      <c r="E1130" s="122">
        <v>1.3544039781053205</v>
      </c>
      <c r="F1130" s="84" t="s">
        <v>4093</v>
      </c>
      <c r="G1130" s="84" t="b">
        <v>0</v>
      </c>
      <c r="H1130" s="84" t="b">
        <v>0</v>
      </c>
      <c r="I1130" s="84" t="b">
        <v>0</v>
      </c>
      <c r="J1130" s="84" t="b">
        <v>0</v>
      </c>
      <c r="K1130" s="84" t="b">
        <v>0</v>
      </c>
      <c r="L1130" s="84" t="b">
        <v>0</v>
      </c>
    </row>
    <row r="1131" spans="1:12" ht="15">
      <c r="A1131" s="84" t="s">
        <v>4947</v>
      </c>
      <c r="B1131" s="84" t="s">
        <v>4945</v>
      </c>
      <c r="C1131" s="84">
        <v>13</v>
      </c>
      <c r="D1131" s="122">
        <v>0.004870007710381618</v>
      </c>
      <c r="E1131" s="122">
        <v>1.3544039781053205</v>
      </c>
      <c r="F1131" s="84" t="s">
        <v>4093</v>
      </c>
      <c r="G1131" s="84" t="b">
        <v>0</v>
      </c>
      <c r="H1131" s="84" t="b">
        <v>0</v>
      </c>
      <c r="I1131" s="84" t="b">
        <v>0</v>
      </c>
      <c r="J1131" s="84" t="b">
        <v>0</v>
      </c>
      <c r="K1131" s="84" t="b">
        <v>0</v>
      </c>
      <c r="L1131" s="84" t="b">
        <v>0</v>
      </c>
    </row>
    <row r="1132" spans="1:12" ht="15">
      <c r="A1132" s="84" t="s">
        <v>4945</v>
      </c>
      <c r="B1132" s="84" t="s">
        <v>4948</v>
      </c>
      <c r="C1132" s="84">
        <v>13</v>
      </c>
      <c r="D1132" s="122">
        <v>0.004870007710381618</v>
      </c>
      <c r="E1132" s="122">
        <v>1.3544039781053205</v>
      </c>
      <c r="F1132" s="84" t="s">
        <v>4093</v>
      </c>
      <c r="G1132" s="84" t="b">
        <v>0</v>
      </c>
      <c r="H1132" s="84" t="b">
        <v>0</v>
      </c>
      <c r="I1132" s="84" t="b">
        <v>0</v>
      </c>
      <c r="J1132" s="84" t="b">
        <v>0</v>
      </c>
      <c r="K1132" s="84" t="b">
        <v>1</v>
      </c>
      <c r="L1132" s="84" t="b">
        <v>0</v>
      </c>
    </row>
    <row r="1133" spans="1:12" ht="15">
      <c r="A1133" s="84" t="s">
        <v>4948</v>
      </c>
      <c r="B1133" s="84" t="s">
        <v>4949</v>
      </c>
      <c r="C1133" s="84">
        <v>13</v>
      </c>
      <c r="D1133" s="122">
        <v>0.004870007710381618</v>
      </c>
      <c r="E1133" s="122">
        <v>1.3544039781053205</v>
      </c>
      <c r="F1133" s="84" t="s">
        <v>4093</v>
      </c>
      <c r="G1133" s="84" t="b">
        <v>0</v>
      </c>
      <c r="H1133" s="84" t="b">
        <v>1</v>
      </c>
      <c r="I1133" s="84" t="b">
        <v>0</v>
      </c>
      <c r="J1133" s="84" t="b">
        <v>0</v>
      </c>
      <c r="K1133" s="84" t="b">
        <v>1</v>
      </c>
      <c r="L1133" s="84" t="b">
        <v>0</v>
      </c>
    </row>
    <row r="1134" spans="1:12" ht="15">
      <c r="A1134" s="84" t="s">
        <v>449</v>
      </c>
      <c r="B1134" s="84" t="s">
        <v>4322</v>
      </c>
      <c r="C1134" s="84">
        <v>12</v>
      </c>
      <c r="D1134" s="122">
        <v>0.005836694868063633</v>
      </c>
      <c r="E1134" s="122">
        <v>1.140988396025827</v>
      </c>
      <c r="F1134" s="84" t="s">
        <v>4093</v>
      </c>
      <c r="G1134" s="84" t="b">
        <v>0</v>
      </c>
      <c r="H1134" s="84" t="b">
        <v>0</v>
      </c>
      <c r="I1134" s="84" t="b">
        <v>0</v>
      </c>
      <c r="J1134" s="84" t="b">
        <v>0</v>
      </c>
      <c r="K1134" s="84" t="b">
        <v>0</v>
      </c>
      <c r="L1134" s="84" t="b">
        <v>0</v>
      </c>
    </row>
    <row r="1135" spans="1:12" ht="15">
      <c r="A1135" s="84" t="s">
        <v>4949</v>
      </c>
      <c r="B1135" s="84" t="s">
        <v>4958</v>
      </c>
      <c r="C1135" s="84">
        <v>11</v>
      </c>
      <c r="D1135" s="122">
        <v>0.006686876522252533</v>
      </c>
      <c r="E1135" s="122">
        <v>1.3544039781053205</v>
      </c>
      <c r="F1135" s="84" t="s">
        <v>4093</v>
      </c>
      <c r="G1135" s="84" t="b">
        <v>0</v>
      </c>
      <c r="H1135" s="84" t="b">
        <v>1</v>
      </c>
      <c r="I1135" s="84" t="b">
        <v>0</v>
      </c>
      <c r="J1135" s="84" t="b">
        <v>0</v>
      </c>
      <c r="K1135" s="84" t="b">
        <v>0</v>
      </c>
      <c r="L1135" s="84" t="b">
        <v>0</v>
      </c>
    </row>
    <row r="1136" spans="1:12" ht="15">
      <c r="A1136" s="84" t="s">
        <v>5087</v>
      </c>
      <c r="B1136" s="84" t="s">
        <v>5088</v>
      </c>
      <c r="C1136" s="84">
        <v>4</v>
      </c>
      <c r="D1136" s="122">
        <v>0.008082172733766064</v>
      </c>
      <c r="E1136" s="122">
        <v>1.866287339084195</v>
      </c>
      <c r="F1136" s="84" t="s">
        <v>4093</v>
      </c>
      <c r="G1136" s="84" t="b">
        <v>0</v>
      </c>
      <c r="H1136" s="84" t="b">
        <v>0</v>
      </c>
      <c r="I1136" s="84" t="b">
        <v>0</v>
      </c>
      <c r="J1136" s="84" t="b">
        <v>0</v>
      </c>
      <c r="K1136" s="84" t="b">
        <v>0</v>
      </c>
      <c r="L1136" s="84" t="b">
        <v>0</v>
      </c>
    </row>
    <row r="1137" spans="1:12" ht="15">
      <c r="A1137" s="84" t="s">
        <v>5088</v>
      </c>
      <c r="B1137" s="84" t="s">
        <v>5089</v>
      </c>
      <c r="C1137" s="84">
        <v>4</v>
      </c>
      <c r="D1137" s="122">
        <v>0.008082172733766064</v>
      </c>
      <c r="E1137" s="122">
        <v>1.866287339084195</v>
      </c>
      <c r="F1137" s="84" t="s">
        <v>4093</v>
      </c>
      <c r="G1137" s="84" t="b">
        <v>0</v>
      </c>
      <c r="H1137" s="84" t="b">
        <v>0</v>
      </c>
      <c r="I1137" s="84" t="b">
        <v>0</v>
      </c>
      <c r="J1137" s="84" t="b">
        <v>0</v>
      </c>
      <c r="K1137" s="84" t="b">
        <v>0</v>
      </c>
      <c r="L1137" s="84" t="b">
        <v>0</v>
      </c>
    </row>
    <row r="1138" spans="1:12" ht="15">
      <c r="A1138" s="84" t="s">
        <v>5089</v>
      </c>
      <c r="B1138" s="84" t="s">
        <v>5090</v>
      </c>
      <c r="C1138" s="84">
        <v>4</v>
      </c>
      <c r="D1138" s="122">
        <v>0.008082172733766064</v>
      </c>
      <c r="E1138" s="122">
        <v>1.866287339084195</v>
      </c>
      <c r="F1138" s="84" t="s">
        <v>4093</v>
      </c>
      <c r="G1138" s="84" t="b">
        <v>0</v>
      </c>
      <c r="H1138" s="84" t="b">
        <v>0</v>
      </c>
      <c r="I1138" s="84" t="b">
        <v>0</v>
      </c>
      <c r="J1138" s="84" t="b">
        <v>0</v>
      </c>
      <c r="K1138" s="84" t="b">
        <v>0</v>
      </c>
      <c r="L1138" s="84" t="b">
        <v>0</v>
      </c>
    </row>
    <row r="1139" spans="1:12" ht="15">
      <c r="A1139" s="84" t="s">
        <v>5090</v>
      </c>
      <c r="B1139" s="84" t="s">
        <v>5047</v>
      </c>
      <c r="C1139" s="84">
        <v>4</v>
      </c>
      <c r="D1139" s="122">
        <v>0.008082172733766064</v>
      </c>
      <c r="E1139" s="122">
        <v>1.7693773260761385</v>
      </c>
      <c r="F1139" s="84" t="s">
        <v>4093</v>
      </c>
      <c r="G1139" s="84" t="b">
        <v>0</v>
      </c>
      <c r="H1139" s="84" t="b">
        <v>0</v>
      </c>
      <c r="I1139" s="84" t="b">
        <v>0</v>
      </c>
      <c r="J1139" s="84" t="b">
        <v>0</v>
      </c>
      <c r="K1139" s="84" t="b">
        <v>0</v>
      </c>
      <c r="L1139" s="84" t="b">
        <v>0</v>
      </c>
    </row>
    <row r="1140" spans="1:12" ht="15">
      <c r="A1140" s="84" t="s">
        <v>5047</v>
      </c>
      <c r="B1140" s="84" t="s">
        <v>4337</v>
      </c>
      <c r="C1140" s="84">
        <v>4</v>
      </c>
      <c r="D1140" s="122">
        <v>0.008082172733766064</v>
      </c>
      <c r="E1140" s="122">
        <v>1.7693773260761385</v>
      </c>
      <c r="F1140" s="84" t="s">
        <v>4093</v>
      </c>
      <c r="G1140" s="84" t="b">
        <v>0</v>
      </c>
      <c r="H1140" s="84" t="b">
        <v>0</v>
      </c>
      <c r="I1140" s="84" t="b">
        <v>0</v>
      </c>
      <c r="J1140" s="84" t="b">
        <v>0</v>
      </c>
      <c r="K1140" s="84" t="b">
        <v>0</v>
      </c>
      <c r="L1140" s="84" t="b">
        <v>0</v>
      </c>
    </row>
    <row r="1141" spans="1:12" ht="15">
      <c r="A1141" s="84" t="s">
        <v>4337</v>
      </c>
      <c r="B1141" s="84" t="s">
        <v>5091</v>
      </c>
      <c r="C1141" s="84">
        <v>4</v>
      </c>
      <c r="D1141" s="122">
        <v>0.008082172733766064</v>
      </c>
      <c r="E1141" s="122">
        <v>1.866287339084195</v>
      </c>
      <c r="F1141" s="84" t="s">
        <v>4093</v>
      </c>
      <c r="G1141" s="84" t="b">
        <v>0</v>
      </c>
      <c r="H1141" s="84" t="b">
        <v>0</v>
      </c>
      <c r="I1141" s="84" t="b">
        <v>0</v>
      </c>
      <c r="J1141" s="84" t="b">
        <v>0</v>
      </c>
      <c r="K1141" s="84" t="b">
        <v>0</v>
      </c>
      <c r="L1141" s="84" t="b">
        <v>0</v>
      </c>
    </row>
    <row r="1142" spans="1:12" ht="15">
      <c r="A1142" s="84" t="s">
        <v>5091</v>
      </c>
      <c r="B1142" s="84" t="s">
        <v>5048</v>
      </c>
      <c r="C1142" s="84">
        <v>4</v>
      </c>
      <c r="D1142" s="122">
        <v>0.008082172733766064</v>
      </c>
      <c r="E1142" s="122">
        <v>1.866287339084195</v>
      </c>
      <c r="F1142" s="84" t="s">
        <v>4093</v>
      </c>
      <c r="G1142" s="84" t="b">
        <v>0</v>
      </c>
      <c r="H1142" s="84" t="b">
        <v>0</v>
      </c>
      <c r="I1142" s="84" t="b">
        <v>0</v>
      </c>
      <c r="J1142" s="84" t="b">
        <v>0</v>
      </c>
      <c r="K1142" s="84" t="b">
        <v>0</v>
      </c>
      <c r="L1142" s="84" t="b">
        <v>0</v>
      </c>
    </row>
    <row r="1143" spans="1:12" ht="15">
      <c r="A1143" s="84" t="s">
        <v>5048</v>
      </c>
      <c r="B1143" s="84" t="s">
        <v>5092</v>
      </c>
      <c r="C1143" s="84">
        <v>4</v>
      </c>
      <c r="D1143" s="122">
        <v>0.008082172733766064</v>
      </c>
      <c r="E1143" s="122">
        <v>1.866287339084195</v>
      </c>
      <c r="F1143" s="84" t="s">
        <v>4093</v>
      </c>
      <c r="G1143" s="84" t="b">
        <v>0</v>
      </c>
      <c r="H1143" s="84" t="b">
        <v>0</v>
      </c>
      <c r="I1143" s="84" t="b">
        <v>0</v>
      </c>
      <c r="J1143" s="84" t="b">
        <v>0</v>
      </c>
      <c r="K1143" s="84" t="b">
        <v>0</v>
      </c>
      <c r="L1143" s="84" t="b">
        <v>0</v>
      </c>
    </row>
    <row r="1144" spans="1:12" ht="15">
      <c r="A1144" s="84" t="s">
        <v>5092</v>
      </c>
      <c r="B1144" s="84" t="s">
        <v>4983</v>
      </c>
      <c r="C1144" s="84">
        <v>4</v>
      </c>
      <c r="D1144" s="122">
        <v>0.008082172733766064</v>
      </c>
      <c r="E1144" s="122">
        <v>1.866287339084195</v>
      </c>
      <c r="F1144" s="84" t="s">
        <v>4093</v>
      </c>
      <c r="G1144" s="84" t="b">
        <v>0</v>
      </c>
      <c r="H1144" s="84" t="b">
        <v>0</v>
      </c>
      <c r="I1144" s="84" t="b">
        <v>0</v>
      </c>
      <c r="J1144" s="84" t="b">
        <v>0</v>
      </c>
      <c r="K1144" s="84" t="b">
        <v>0</v>
      </c>
      <c r="L1144" s="84" t="b">
        <v>0</v>
      </c>
    </row>
    <row r="1145" spans="1:12" ht="15">
      <c r="A1145" s="84" t="s">
        <v>4983</v>
      </c>
      <c r="B1145" s="84" t="s">
        <v>5093</v>
      </c>
      <c r="C1145" s="84">
        <v>4</v>
      </c>
      <c r="D1145" s="122">
        <v>0.008082172733766064</v>
      </c>
      <c r="E1145" s="122">
        <v>1.866287339084195</v>
      </c>
      <c r="F1145" s="84" t="s">
        <v>4093</v>
      </c>
      <c r="G1145" s="84" t="b">
        <v>0</v>
      </c>
      <c r="H1145" s="84" t="b">
        <v>0</v>
      </c>
      <c r="I1145" s="84" t="b">
        <v>0</v>
      </c>
      <c r="J1145" s="84" t="b">
        <v>0</v>
      </c>
      <c r="K1145" s="84" t="b">
        <v>0</v>
      </c>
      <c r="L1145" s="84" t="b">
        <v>0</v>
      </c>
    </row>
    <row r="1146" spans="1:12" ht="15">
      <c r="A1146" s="84" t="s">
        <v>5093</v>
      </c>
      <c r="B1146" s="84" t="s">
        <v>4984</v>
      </c>
      <c r="C1146" s="84">
        <v>4</v>
      </c>
      <c r="D1146" s="122">
        <v>0.008082172733766064</v>
      </c>
      <c r="E1146" s="122">
        <v>1.5652573434202137</v>
      </c>
      <c r="F1146" s="84" t="s">
        <v>4093</v>
      </c>
      <c r="G1146" s="84" t="b">
        <v>0</v>
      </c>
      <c r="H1146" s="84" t="b">
        <v>0</v>
      </c>
      <c r="I1146" s="84" t="b">
        <v>0</v>
      </c>
      <c r="J1146" s="84" t="b">
        <v>0</v>
      </c>
      <c r="K1146" s="84" t="b">
        <v>0</v>
      </c>
      <c r="L1146" s="84" t="b">
        <v>0</v>
      </c>
    </row>
    <row r="1147" spans="1:12" ht="15">
      <c r="A1147" s="84" t="s">
        <v>4984</v>
      </c>
      <c r="B1147" s="84" t="s">
        <v>4302</v>
      </c>
      <c r="C1147" s="84">
        <v>4</v>
      </c>
      <c r="D1147" s="122">
        <v>0.008082172733766064</v>
      </c>
      <c r="E1147" s="122">
        <v>1.5652573434202137</v>
      </c>
      <c r="F1147" s="84" t="s">
        <v>4093</v>
      </c>
      <c r="G1147" s="84" t="b">
        <v>0</v>
      </c>
      <c r="H1147" s="84" t="b">
        <v>0</v>
      </c>
      <c r="I1147" s="84" t="b">
        <v>0</v>
      </c>
      <c r="J1147" s="84" t="b">
        <v>0</v>
      </c>
      <c r="K1147" s="84" t="b">
        <v>0</v>
      </c>
      <c r="L1147" s="84" t="b">
        <v>0</v>
      </c>
    </row>
    <row r="1148" spans="1:12" ht="15">
      <c r="A1148" s="84" t="s">
        <v>4302</v>
      </c>
      <c r="B1148" s="84" t="s">
        <v>5094</v>
      </c>
      <c r="C1148" s="84">
        <v>4</v>
      </c>
      <c r="D1148" s="122">
        <v>0.008082172733766064</v>
      </c>
      <c r="E1148" s="122">
        <v>1.866287339084195</v>
      </c>
      <c r="F1148" s="84" t="s">
        <v>4093</v>
      </c>
      <c r="G1148" s="84" t="b">
        <v>0</v>
      </c>
      <c r="H1148" s="84" t="b">
        <v>0</v>
      </c>
      <c r="I1148" s="84" t="b">
        <v>0</v>
      </c>
      <c r="J1148" s="84" t="b">
        <v>0</v>
      </c>
      <c r="K1148" s="84" t="b">
        <v>0</v>
      </c>
      <c r="L1148" s="84" t="b">
        <v>0</v>
      </c>
    </row>
    <row r="1149" spans="1:12" ht="15">
      <c r="A1149" s="84" t="s">
        <v>5094</v>
      </c>
      <c r="B1149" s="84" t="s">
        <v>5095</v>
      </c>
      <c r="C1149" s="84">
        <v>4</v>
      </c>
      <c r="D1149" s="122">
        <v>0.008082172733766064</v>
      </c>
      <c r="E1149" s="122">
        <v>1.866287339084195</v>
      </c>
      <c r="F1149" s="84" t="s">
        <v>4093</v>
      </c>
      <c r="G1149" s="84" t="b">
        <v>0</v>
      </c>
      <c r="H1149" s="84" t="b">
        <v>0</v>
      </c>
      <c r="I1149" s="84" t="b">
        <v>0</v>
      </c>
      <c r="J1149" s="84" t="b">
        <v>0</v>
      </c>
      <c r="K1149" s="84" t="b">
        <v>0</v>
      </c>
      <c r="L1149" s="84" t="b">
        <v>0</v>
      </c>
    </row>
    <row r="1150" spans="1:12" ht="15">
      <c r="A1150" s="84" t="s">
        <v>5095</v>
      </c>
      <c r="B1150" s="84" t="s">
        <v>5096</v>
      </c>
      <c r="C1150" s="84">
        <v>4</v>
      </c>
      <c r="D1150" s="122">
        <v>0.008082172733766064</v>
      </c>
      <c r="E1150" s="122">
        <v>1.866287339084195</v>
      </c>
      <c r="F1150" s="84" t="s">
        <v>4093</v>
      </c>
      <c r="G1150" s="84" t="b">
        <v>0</v>
      </c>
      <c r="H1150" s="84" t="b">
        <v>0</v>
      </c>
      <c r="I1150" s="84" t="b">
        <v>0</v>
      </c>
      <c r="J1150" s="84" t="b">
        <v>0</v>
      </c>
      <c r="K1150" s="84" t="b">
        <v>0</v>
      </c>
      <c r="L1150" s="84" t="b">
        <v>0</v>
      </c>
    </row>
    <row r="1151" spans="1:12" ht="15">
      <c r="A1151" s="84" t="s">
        <v>5096</v>
      </c>
      <c r="B1151" s="84" t="s">
        <v>4984</v>
      </c>
      <c r="C1151" s="84">
        <v>4</v>
      </c>
      <c r="D1151" s="122">
        <v>0.008082172733766064</v>
      </c>
      <c r="E1151" s="122">
        <v>1.5652573434202137</v>
      </c>
      <c r="F1151" s="84" t="s">
        <v>4093</v>
      </c>
      <c r="G1151" s="84" t="b">
        <v>0</v>
      </c>
      <c r="H1151" s="84" t="b">
        <v>0</v>
      </c>
      <c r="I1151" s="84" t="b">
        <v>0</v>
      </c>
      <c r="J1151" s="84" t="b">
        <v>0</v>
      </c>
      <c r="K1151" s="84" t="b">
        <v>0</v>
      </c>
      <c r="L1151" s="84" t="b">
        <v>0</v>
      </c>
    </row>
    <row r="1152" spans="1:12" ht="15">
      <c r="A1152" s="84" t="s">
        <v>4984</v>
      </c>
      <c r="B1152" s="84" t="s">
        <v>5097</v>
      </c>
      <c r="C1152" s="84">
        <v>4</v>
      </c>
      <c r="D1152" s="122">
        <v>0.008082172733766064</v>
      </c>
      <c r="E1152" s="122">
        <v>1.5652573434202137</v>
      </c>
      <c r="F1152" s="84" t="s">
        <v>4093</v>
      </c>
      <c r="G1152" s="84" t="b">
        <v>0</v>
      </c>
      <c r="H1152" s="84" t="b">
        <v>0</v>
      </c>
      <c r="I1152" s="84" t="b">
        <v>0</v>
      </c>
      <c r="J1152" s="84" t="b">
        <v>0</v>
      </c>
      <c r="K1152" s="84" t="b">
        <v>0</v>
      </c>
      <c r="L1152" s="84" t="b">
        <v>0</v>
      </c>
    </row>
    <row r="1153" spans="1:12" ht="15">
      <c r="A1153" s="84" t="s">
        <v>5097</v>
      </c>
      <c r="B1153" s="84" t="s">
        <v>4322</v>
      </c>
      <c r="C1153" s="84">
        <v>4</v>
      </c>
      <c r="D1153" s="122">
        <v>0.008082172733766064</v>
      </c>
      <c r="E1153" s="122">
        <v>1.2378984090338834</v>
      </c>
      <c r="F1153" s="84" t="s">
        <v>4093</v>
      </c>
      <c r="G1153" s="84" t="b">
        <v>0</v>
      </c>
      <c r="H1153" s="84" t="b">
        <v>0</v>
      </c>
      <c r="I1153" s="84" t="b">
        <v>0</v>
      </c>
      <c r="J1153" s="84" t="b">
        <v>0</v>
      </c>
      <c r="K1153" s="84" t="b">
        <v>0</v>
      </c>
      <c r="L1153" s="84" t="b">
        <v>0</v>
      </c>
    </row>
    <row r="1154" spans="1:12" ht="15">
      <c r="A1154" s="84" t="s">
        <v>4322</v>
      </c>
      <c r="B1154" s="84" t="s">
        <v>5098</v>
      </c>
      <c r="C1154" s="84">
        <v>4</v>
      </c>
      <c r="D1154" s="122">
        <v>0.008082172733766064</v>
      </c>
      <c r="E1154" s="122">
        <v>1.2130748253088512</v>
      </c>
      <c r="F1154" s="84" t="s">
        <v>4093</v>
      </c>
      <c r="G1154" s="84" t="b">
        <v>0</v>
      </c>
      <c r="H1154" s="84" t="b">
        <v>0</v>
      </c>
      <c r="I1154" s="84" t="b">
        <v>0</v>
      </c>
      <c r="J1154" s="84" t="b">
        <v>0</v>
      </c>
      <c r="K1154" s="84" t="b">
        <v>0</v>
      </c>
      <c r="L1154" s="84" t="b">
        <v>0</v>
      </c>
    </row>
    <row r="1155" spans="1:12" ht="15">
      <c r="A1155" s="84" t="s">
        <v>449</v>
      </c>
      <c r="B1155" s="84" t="s">
        <v>5087</v>
      </c>
      <c r="C1155" s="84">
        <v>3</v>
      </c>
      <c r="D1155" s="122">
        <v>0.007266826366481784</v>
      </c>
      <c r="E1155" s="122">
        <v>1.292256071356476</v>
      </c>
      <c r="F1155" s="84" t="s">
        <v>4093</v>
      </c>
      <c r="G1155" s="84" t="b">
        <v>0</v>
      </c>
      <c r="H1155" s="84" t="b">
        <v>0</v>
      </c>
      <c r="I1155" s="84" t="b">
        <v>0</v>
      </c>
      <c r="J1155" s="84" t="b">
        <v>0</v>
      </c>
      <c r="K1155" s="84" t="b">
        <v>0</v>
      </c>
      <c r="L1155" s="84" t="b">
        <v>0</v>
      </c>
    </row>
    <row r="1156" spans="1:12" ht="15">
      <c r="A1156" s="84" t="s">
        <v>5098</v>
      </c>
      <c r="B1156" s="84" t="s">
        <v>5195</v>
      </c>
      <c r="C1156" s="84">
        <v>3</v>
      </c>
      <c r="D1156" s="122">
        <v>0.007266826366481784</v>
      </c>
      <c r="E1156" s="122">
        <v>1.866287339084195</v>
      </c>
      <c r="F1156" s="84" t="s">
        <v>4093</v>
      </c>
      <c r="G1156" s="84" t="b">
        <v>0</v>
      </c>
      <c r="H1156" s="84" t="b">
        <v>0</v>
      </c>
      <c r="I1156" s="84" t="b">
        <v>0</v>
      </c>
      <c r="J1156" s="84" t="b">
        <v>0</v>
      </c>
      <c r="K1156" s="84" t="b">
        <v>0</v>
      </c>
      <c r="L1156" s="84" t="b">
        <v>0</v>
      </c>
    </row>
    <row r="1157" spans="1:12" ht="15">
      <c r="A1157" s="84" t="s">
        <v>834</v>
      </c>
      <c r="B1157" s="84" t="s">
        <v>833</v>
      </c>
      <c r="C1157" s="84">
        <v>8</v>
      </c>
      <c r="D1157" s="122">
        <v>0.008391080018508187</v>
      </c>
      <c r="E1157" s="122">
        <v>1.1899312421881112</v>
      </c>
      <c r="F1157" s="84" t="s">
        <v>4094</v>
      </c>
      <c r="G1157" s="84" t="b">
        <v>0</v>
      </c>
      <c r="H1157" s="84" t="b">
        <v>0</v>
      </c>
      <c r="I1157" s="84" t="b">
        <v>0</v>
      </c>
      <c r="J1157" s="84" t="b">
        <v>0</v>
      </c>
      <c r="K1157" s="84" t="b">
        <v>0</v>
      </c>
      <c r="L1157" s="84" t="b">
        <v>0</v>
      </c>
    </row>
    <row r="1158" spans="1:12" ht="15">
      <c r="A1158" s="84" t="s">
        <v>5187</v>
      </c>
      <c r="B1158" s="84" t="s">
        <v>4336</v>
      </c>
      <c r="C1158" s="84">
        <v>3</v>
      </c>
      <c r="D1158" s="122">
        <v>0.007599289839055007</v>
      </c>
      <c r="E1158" s="122">
        <v>1.8309092995464433</v>
      </c>
      <c r="F1158" s="84" t="s">
        <v>4094</v>
      </c>
      <c r="G1158" s="84" t="b">
        <v>0</v>
      </c>
      <c r="H1158" s="84" t="b">
        <v>0</v>
      </c>
      <c r="I1158" s="84" t="b">
        <v>0</v>
      </c>
      <c r="J1158" s="84" t="b">
        <v>0</v>
      </c>
      <c r="K1158" s="84" t="b">
        <v>0</v>
      </c>
      <c r="L1158" s="84" t="b">
        <v>0</v>
      </c>
    </row>
    <row r="1159" spans="1:12" ht="15">
      <c r="A1159" s="84" t="s">
        <v>834</v>
      </c>
      <c r="B1159" s="84" t="s">
        <v>4332</v>
      </c>
      <c r="C1159" s="84">
        <v>3</v>
      </c>
      <c r="D1159" s="122">
        <v>0.007599289839055007</v>
      </c>
      <c r="E1159" s="122">
        <v>0.6847812638682053</v>
      </c>
      <c r="F1159" s="84" t="s">
        <v>4094</v>
      </c>
      <c r="G1159" s="84" t="b">
        <v>0</v>
      </c>
      <c r="H1159" s="84" t="b">
        <v>0</v>
      </c>
      <c r="I1159" s="84" t="b">
        <v>0</v>
      </c>
      <c r="J1159" s="84" t="b">
        <v>0</v>
      </c>
      <c r="K1159" s="84" t="b">
        <v>0</v>
      </c>
      <c r="L1159" s="84" t="b">
        <v>0</v>
      </c>
    </row>
    <row r="1160" spans="1:12" ht="15">
      <c r="A1160" s="84" t="s">
        <v>4332</v>
      </c>
      <c r="B1160" s="84" t="s">
        <v>5267</v>
      </c>
      <c r="C1160" s="84">
        <v>3</v>
      </c>
      <c r="D1160" s="122">
        <v>0.007599289839055007</v>
      </c>
      <c r="E1160" s="122">
        <v>1.353788044826781</v>
      </c>
      <c r="F1160" s="84" t="s">
        <v>4094</v>
      </c>
      <c r="G1160" s="84" t="b">
        <v>0</v>
      </c>
      <c r="H1160" s="84" t="b">
        <v>0</v>
      </c>
      <c r="I1160" s="84" t="b">
        <v>0</v>
      </c>
      <c r="J1160" s="84" t="b">
        <v>0</v>
      </c>
      <c r="K1160" s="84" t="b">
        <v>0</v>
      </c>
      <c r="L1160" s="84" t="b">
        <v>0</v>
      </c>
    </row>
    <row r="1161" spans="1:12" ht="15">
      <c r="A1161" s="84" t="s">
        <v>5267</v>
      </c>
      <c r="B1161" s="84" t="s">
        <v>4334</v>
      </c>
      <c r="C1161" s="84">
        <v>3</v>
      </c>
      <c r="D1161" s="122">
        <v>0.007599289839055007</v>
      </c>
      <c r="E1161" s="122">
        <v>1.6548180404907622</v>
      </c>
      <c r="F1161" s="84" t="s">
        <v>4094</v>
      </c>
      <c r="G1161" s="84" t="b">
        <v>0</v>
      </c>
      <c r="H1161" s="84" t="b">
        <v>0</v>
      </c>
      <c r="I1161" s="84" t="b">
        <v>0</v>
      </c>
      <c r="J1161" s="84" t="b">
        <v>0</v>
      </c>
      <c r="K1161" s="84" t="b">
        <v>0</v>
      </c>
      <c r="L1161" s="84" t="b">
        <v>0</v>
      </c>
    </row>
    <row r="1162" spans="1:12" ht="15">
      <c r="A1162" s="84" t="s">
        <v>4334</v>
      </c>
      <c r="B1162" s="84" t="s">
        <v>5139</v>
      </c>
      <c r="C1162" s="84">
        <v>3</v>
      </c>
      <c r="D1162" s="122">
        <v>0.007599289839055007</v>
      </c>
      <c r="E1162" s="122">
        <v>1.6548180404907622</v>
      </c>
      <c r="F1162" s="84" t="s">
        <v>4094</v>
      </c>
      <c r="G1162" s="84" t="b">
        <v>0</v>
      </c>
      <c r="H1162" s="84" t="b">
        <v>0</v>
      </c>
      <c r="I1162" s="84" t="b">
        <v>0</v>
      </c>
      <c r="J1162" s="84" t="b">
        <v>0</v>
      </c>
      <c r="K1162" s="84" t="b">
        <v>0</v>
      </c>
      <c r="L1162" s="84" t="b">
        <v>0</v>
      </c>
    </row>
    <row r="1163" spans="1:12" ht="15">
      <c r="A1163" s="84" t="s">
        <v>5139</v>
      </c>
      <c r="B1163" s="84" t="s">
        <v>4333</v>
      </c>
      <c r="C1163" s="84">
        <v>3</v>
      </c>
      <c r="D1163" s="122">
        <v>0.007599289839055007</v>
      </c>
      <c r="E1163" s="122">
        <v>1.587871250860149</v>
      </c>
      <c r="F1163" s="84" t="s">
        <v>4094</v>
      </c>
      <c r="G1163" s="84" t="b">
        <v>0</v>
      </c>
      <c r="H1163" s="84" t="b">
        <v>0</v>
      </c>
      <c r="I1163" s="84" t="b">
        <v>0</v>
      </c>
      <c r="J1163" s="84" t="b">
        <v>0</v>
      </c>
      <c r="K1163" s="84" t="b">
        <v>0</v>
      </c>
      <c r="L1163" s="84" t="b">
        <v>0</v>
      </c>
    </row>
    <row r="1164" spans="1:12" ht="15">
      <c r="A1164" s="84" t="s">
        <v>4333</v>
      </c>
      <c r="B1164" s="84" t="s">
        <v>5268</v>
      </c>
      <c r="C1164" s="84">
        <v>3</v>
      </c>
      <c r="D1164" s="122">
        <v>0.007599289839055007</v>
      </c>
      <c r="E1164" s="122">
        <v>1.587871250860149</v>
      </c>
      <c r="F1164" s="84" t="s">
        <v>4094</v>
      </c>
      <c r="G1164" s="84" t="b">
        <v>0</v>
      </c>
      <c r="H1164" s="84" t="b">
        <v>0</v>
      </c>
      <c r="I1164" s="84" t="b">
        <v>0</v>
      </c>
      <c r="J1164" s="84" t="b">
        <v>0</v>
      </c>
      <c r="K1164" s="84" t="b">
        <v>1</v>
      </c>
      <c r="L1164" s="84" t="b">
        <v>0</v>
      </c>
    </row>
    <row r="1165" spans="1:12" ht="15">
      <c r="A1165" s="84" t="s">
        <v>5268</v>
      </c>
      <c r="B1165" s="84" t="s">
        <v>5124</v>
      </c>
      <c r="C1165" s="84">
        <v>3</v>
      </c>
      <c r="D1165" s="122">
        <v>0.007599289839055007</v>
      </c>
      <c r="E1165" s="122">
        <v>1.9558480361547432</v>
      </c>
      <c r="F1165" s="84" t="s">
        <v>4094</v>
      </c>
      <c r="G1165" s="84" t="b">
        <v>0</v>
      </c>
      <c r="H1165" s="84" t="b">
        <v>1</v>
      </c>
      <c r="I1165" s="84" t="b">
        <v>0</v>
      </c>
      <c r="J1165" s="84" t="b">
        <v>0</v>
      </c>
      <c r="K1165" s="84" t="b">
        <v>0</v>
      </c>
      <c r="L1165" s="84" t="b">
        <v>0</v>
      </c>
    </row>
    <row r="1166" spans="1:12" ht="15">
      <c r="A1166" s="84" t="s">
        <v>5124</v>
      </c>
      <c r="B1166" s="84" t="s">
        <v>4957</v>
      </c>
      <c r="C1166" s="84">
        <v>3</v>
      </c>
      <c r="D1166" s="122">
        <v>0.007599289839055007</v>
      </c>
      <c r="E1166" s="122">
        <v>1.9558480361547432</v>
      </c>
      <c r="F1166" s="84" t="s">
        <v>4094</v>
      </c>
      <c r="G1166" s="84" t="b">
        <v>0</v>
      </c>
      <c r="H1166" s="84" t="b">
        <v>0</v>
      </c>
      <c r="I1166" s="84" t="b">
        <v>0</v>
      </c>
      <c r="J1166" s="84" t="b">
        <v>0</v>
      </c>
      <c r="K1166" s="84" t="b">
        <v>0</v>
      </c>
      <c r="L1166" s="84" t="b">
        <v>0</v>
      </c>
    </row>
    <row r="1167" spans="1:12" ht="15">
      <c r="A1167" s="84" t="s">
        <v>4957</v>
      </c>
      <c r="B1167" s="84" t="s">
        <v>4335</v>
      </c>
      <c r="C1167" s="84">
        <v>3</v>
      </c>
      <c r="D1167" s="122">
        <v>0.007599289839055007</v>
      </c>
      <c r="E1167" s="122">
        <v>1.6548180404907622</v>
      </c>
      <c r="F1167" s="84" t="s">
        <v>4094</v>
      </c>
      <c r="G1167" s="84" t="b">
        <v>0</v>
      </c>
      <c r="H1167" s="84" t="b">
        <v>0</v>
      </c>
      <c r="I1167" s="84" t="b">
        <v>0</v>
      </c>
      <c r="J1167" s="84" t="b">
        <v>0</v>
      </c>
      <c r="K1167" s="84" t="b">
        <v>0</v>
      </c>
      <c r="L1167" s="84" t="b">
        <v>0</v>
      </c>
    </row>
    <row r="1168" spans="1:12" ht="15">
      <c r="A1168" s="84" t="s">
        <v>4335</v>
      </c>
      <c r="B1168" s="84" t="s">
        <v>834</v>
      </c>
      <c r="C1168" s="84">
        <v>3</v>
      </c>
      <c r="D1168" s="122">
        <v>0.007599289839055007</v>
      </c>
      <c r="E1168" s="122">
        <v>1.0179959429035879</v>
      </c>
      <c r="F1168" s="84" t="s">
        <v>4094</v>
      </c>
      <c r="G1168" s="84" t="b">
        <v>0</v>
      </c>
      <c r="H1168" s="84" t="b">
        <v>0</v>
      </c>
      <c r="I1168" s="84" t="b">
        <v>0</v>
      </c>
      <c r="J1168" s="84" t="b">
        <v>0</v>
      </c>
      <c r="K1168" s="84" t="b">
        <v>0</v>
      </c>
      <c r="L1168" s="84" t="b">
        <v>0</v>
      </c>
    </row>
    <row r="1169" spans="1:12" ht="15">
      <c r="A1169" s="84" t="s">
        <v>833</v>
      </c>
      <c r="B1169" s="84" t="s">
        <v>4244</v>
      </c>
      <c r="C1169" s="84">
        <v>3</v>
      </c>
      <c r="D1169" s="122">
        <v>0.007599289839055007</v>
      </c>
      <c r="E1169" s="122">
        <v>1.3537880448267807</v>
      </c>
      <c r="F1169" s="84" t="s">
        <v>4094</v>
      </c>
      <c r="G1169" s="84" t="b">
        <v>0</v>
      </c>
      <c r="H1169" s="84" t="b">
        <v>0</v>
      </c>
      <c r="I1169" s="84" t="b">
        <v>0</v>
      </c>
      <c r="J1169" s="84" t="b">
        <v>0</v>
      </c>
      <c r="K1169" s="84" t="b">
        <v>0</v>
      </c>
      <c r="L1169" s="84" t="b">
        <v>0</v>
      </c>
    </row>
    <row r="1170" spans="1:12" ht="15">
      <c r="A1170" s="84" t="s">
        <v>4290</v>
      </c>
      <c r="B1170" s="84" t="s">
        <v>5196</v>
      </c>
      <c r="C1170" s="84">
        <v>3</v>
      </c>
      <c r="D1170" s="122">
        <v>0.007599289839055007</v>
      </c>
      <c r="E1170" s="122">
        <v>1.9558480361547432</v>
      </c>
      <c r="F1170" s="84" t="s">
        <v>4094</v>
      </c>
      <c r="G1170" s="84" t="b">
        <v>0</v>
      </c>
      <c r="H1170" s="84" t="b">
        <v>0</v>
      </c>
      <c r="I1170" s="84" t="b">
        <v>0</v>
      </c>
      <c r="J1170" s="84" t="b">
        <v>0</v>
      </c>
      <c r="K1170" s="84" t="b">
        <v>0</v>
      </c>
      <c r="L1170" s="84" t="b">
        <v>0</v>
      </c>
    </row>
    <row r="1171" spans="1:12" ht="15">
      <c r="A1171" s="84" t="s">
        <v>5196</v>
      </c>
      <c r="B1171" s="84" t="s">
        <v>5197</v>
      </c>
      <c r="C1171" s="84">
        <v>3</v>
      </c>
      <c r="D1171" s="122">
        <v>0.007599289839055007</v>
      </c>
      <c r="E1171" s="122">
        <v>1.9558480361547432</v>
      </c>
      <c r="F1171" s="84" t="s">
        <v>4094</v>
      </c>
      <c r="G1171" s="84" t="b">
        <v>0</v>
      </c>
      <c r="H1171" s="84" t="b">
        <v>0</v>
      </c>
      <c r="I1171" s="84" t="b">
        <v>0</v>
      </c>
      <c r="J1171" s="84" t="b">
        <v>0</v>
      </c>
      <c r="K1171" s="84" t="b">
        <v>0</v>
      </c>
      <c r="L1171" s="84" t="b">
        <v>0</v>
      </c>
    </row>
    <row r="1172" spans="1:12" ht="15">
      <c r="A1172" s="84" t="s">
        <v>5197</v>
      </c>
      <c r="B1172" s="84" t="s">
        <v>4333</v>
      </c>
      <c r="C1172" s="84">
        <v>3</v>
      </c>
      <c r="D1172" s="122">
        <v>0.007599289839055007</v>
      </c>
      <c r="E1172" s="122">
        <v>1.587871250860149</v>
      </c>
      <c r="F1172" s="84" t="s">
        <v>4094</v>
      </c>
      <c r="G1172" s="84" t="b">
        <v>0</v>
      </c>
      <c r="H1172" s="84" t="b">
        <v>0</v>
      </c>
      <c r="I1172" s="84" t="b">
        <v>0</v>
      </c>
      <c r="J1172" s="84" t="b">
        <v>0</v>
      </c>
      <c r="K1172" s="84" t="b">
        <v>0</v>
      </c>
      <c r="L1172" s="84" t="b">
        <v>0</v>
      </c>
    </row>
    <row r="1173" spans="1:12" ht="15">
      <c r="A1173" s="84" t="s">
        <v>4333</v>
      </c>
      <c r="B1173" s="84" t="s">
        <v>5009</v>
      </c>
      <c r="C1173" s="84">
        <v>3</v>
      </c>
      <c r="D1173" s="122">
        <v>0.007599289839055007</v>
      </c>
      <c r="E1173" s="122">
        <v>1.462932514251849</v>
      </c>
      <c r="F1173" s="84" t="s">
        <v>4094</v>
      </c>
      <c r="G1173" s="84" t="b">
        <v>0</v>
      </c>
      <c r="H1173" s="84" t="b">
        <v>0</v>
      </c>
      <c r="I1173" s="84" t="b">
        <v>0</v>
      </c>
      <c r="J1173" s="84" t="b">
        <v>0</v>
      </c>
      <c r="K1173" s="84" t="b">
        <v>1</v>
      </c>
      <c r="L1173" s="84" t="b">
        <v>0</v>
      </c>
    </row>
    <row r="1174" spans="1:12" ht="15">
      <c r="A1174" s="84" t="s">
        <v>5009</v>
      </c>
      <c r="B1174" s="84" t="s">
        <v>4332</v>
      </c>
      <c r="C1174" s="84">
        <v>3</v>
      </c>
      <c r="D1174" s="122">
        <v>0.007599289839055007</v>
      </c>
      <c r="E1174" s="122">
        <v>1.228849308218481</v>
      </c>
      <c r="F1174" s="84" t="s">
        <v>4094</v>
      </c>
      <c r="G1174" s="84" t="b">
        <v>0</v>
      </c>
      <c r="H1174" s="84" t="b">
        <v>1</v>
      </c>
      <c r="I1174" s="84" t="b">
        <v>0</v>
      </c>
      <c r="J1174" s="84" t="b">
        <v>0</v>
      </c>
      <c r="K1174" s="84" t="b">
        <v>0</v>
      </c>
      <c r="L1174" s="84" t="b">
        <v>0</v>
      </c>
    </row>
    <row r="1175" spans="1:12" ht="15">
      <c r="A1175" s="84" t="s">
        <v>4332</v>
      </c>
      <c r="B1175" s="84" t="s">
        <v>5198</v>
      </c>
      <c r="C1175" s="84">
        <v>3</v>
      </c>
      <c r="D1175" s="122">
        <v>0.007599289839055007</v>
      </c>
      <c r="E1175" s="122">
        <v>1.353788044826781</v>
      </c>
      <c r="F1175" s="84" t="s">
        <v>4094</v>
      </c>
      <c r="G1175" s="84" t="b">
        <v>0</v>
      </c>
      <c r="H1175" s="84" t="b">
        <v>0</v>
      </c>
      <c r="I1175" s="84" t="b">
        <v>0</v>
      </c>
      <c r="J1175" s="84" t="b">
        <v>0</v>
      </c>
      <c r="K1175" s="84" t="b">
        <v>0</v>
      </c>
      <c r="L1175" s="84" t="b">
        <v>0</v>
      </c>
    </row>
    <row r="1176" spans="1:12" ht="15">
      <c r="A1176" s="84" t="s">
        <v>5198</v>
      </c>
      <c r="B1176" s="84" t="s">
        <v>5199</v>
      </c>
      <c r="C1176" s="84">
        <v>3</v>
      </c>
      <c r="D1176" s="122">
        <v>0.007599289839055007</v>
      </c>
      <c r="E1176" s="122">
        <v>1.9558480361547432</v>
      </c>
      <c r="F1176" s="84" t="s">
        <v>4094</v>
      </c>
      <c r="G1176" s="84" t="b">
        <v>0</v>
      </c>
      <c r="H1176" s="84" t="b">
        <v>0</v>
      </c>
      <c r="I1176" s="84" t="b">
        <v>0</v>
      </c>
      <c r="J1176" s="84" t="b">
        <v>0</v>
      </c>
      <c r="K1176" s="84" t="b">
        <v>0</v>
      </c>
      <c r="L1176" s="84" t="b">
        <v>0</v>
      </c>
    </row>
    <row r="1177" spans="1:12" ht="15">
      <c r="A1177" s="84" t="s">
        <v>5199</v>
      </c>
      <c r="B1177" s="84" t="s">
        <v>4332</v>
      </c>
      <c r="C1177" s="84">
        <v>3</v>
      </c>
      <c r="D1177" s="122">
        <v>0.007599289839055007</v>
      </c>
      <c r="E1177" s="122">
        <v>1.353788044826781</v>
      </c>
      <c r="F1177" s="84" t="s">
        <v>4094</v>
      </c>
      <c r="G1177" s="84" t="b">
        <v>0</v>
      </c>
      <c r="H1177" s="84" t="b">
        <v>0</v>
      </c>
      <c r="I1177" s="84" t="b">
        <v>0</v>
      </c>
      <c r="J1177" s="84" t="b">
        <v>0</v>
      </c>
      <c r="K1177" s="84" t="b">
        <v>0</v>
      </c>
      <c r="L1177" s="84" t="b">
        <v>0</v>
      </c>
    </row>
    <row r="1178" spans="1:12" ht="15">
      <c r="A1178" s="84" t="s">
        <v>4332</v>
      </c>
      <c r="B1178" s="84" t="s">
        <v>4975</v>
      </c>
      <c r="C1178" s="84">
        <v>3</v>
      </c>
      <c r="D1178" s="122">
        <v>0.007599289839055007</v>
      </c>
      <c r="E1178" s="122">
        <v>1.353788044826781</v>
      </c>
      <c r="F1178" s="84" t="s">
        <v>4094</v>
      </c>
      <c r="G1178" s="84" t="b">
        <v>0</v>
      </c>
      <c r="H1178" s="84" t="b">
        <v>0</v>
      </c>
      <c r="I1178" s="84" t="b">
        <v>0</v>
      </c>
      <c r="J1178" s="84" t="b">
        <v>1</v>
      </c>
      <c r="K1178" s="84" t="b">
        <v>0</v>
      </c>
      <c r="L1178" s="84" t="b">
        <v>0</v>
      </c>
    </row>
    <row r="1179" spans="1:12" ht="15">
      <c r="A1179" s="84" t="s">
        <v>4975</v>
      </c>
      <c r="B1179" s="84" t="s">
        <v>5200</v>
      </c>
      <c r="C1179" s="84">
        <v>3</v>
      </c>
      <c r="D1179" s="122">
        <v>0.007599289839055007</v>
      </c>
      <c r="E1179" s="122">
        <v>1.9558480361547432</v>
      </c>
      <c r="F1179" s="84" t="s">
        <v>4094</v>
      </c>
      <c r="G1179" s="84" t="b">
        <v>1</v>
      </c>
      <c r="H1179" s="84" t="b">
        <v>0</v>
      </c>
      <c r="I1179" s="84" t="b">
        <v>0</v>
      </c>
      <c r="J1179" s="84" t="b">
        <v>0</v>
      </c>
      <c r="K1179" s="84" t="b">
        <v>0</v>
      </c>
      <c r="L1179" s="84" t="b">
        <v>0</v>
      </c>
    </row>
    <row r="1180" spans="1:12" ht="15">
      <c r="A1180" s="84" t="s">
        <v>5200</v>
      </c>
      <c r="B1180" s="84" t="s">
        <v>5201</v>
      </c>
      <c r="C1180" s="84">
        <v>3</v>
      </c>
      <c r="D1180" s="122">
        <v>0.007599289839055007</v>
      </c>
      <c r="E1180" s="122">
        <v>1.9558480361547432</v>
      </c>
      <c r="F1180" s="84" t="s">
        <v>4094</v>
      </c>
      <c r="G1180" s="84" t="b">
        <v>0</v>
      </c>
      <c r="H1180" s="84" t="b">
        <v>0</v>
      </c>
      <c r="I1180" s="84" t="b">
        <v>0</v>
      </c>
      <c r="J1180" s="84" t="b">
        <v>0</v>
      </c>
      <c r="K1180" s="84" t="b">
        <v>0</v>
      </c>
      <c r="L1180" s="84" t="b">
        <v>0</v>
      </c>
    </row>
    <row r="1181" spans="1:12" ht="15">
      <c r="A1181" s="84" t="s">
        <v>5201</v>
      </c>
      <c r="B1181" s="84" t="s">
        <v>4997</v>
      </c>
      <c r="C1181" s="84">
        <v>3</v>
      </c>
      <c r="D1181" s="122">
        <v>0.007599289839055007</v>
      </c>
      <c r="E1181" s="122">
        <v>1.9558480361547432</v>
      </c>
      <c r="F1181" s="84" t="s">
        <v>4094</v>
      </c>
      <c r="G1181" s="84" t="b">
        <v>0</v>
      </c>
      <c r="H1181" s="84" t="b">
        <v>0</v>
      </c>
      <c r="I1181" s="84" t="b">
        <v>0</v>
      </c>
      <c r="J1181" s="84" t="b">
        <v>0</v>
      </c>
      <c r="K1181" s="84" t="b">
        <v>0</v>
      </c>
      <c r="L1181" s="84" t="b">
        <v>0</v>
      </c>
    </row>
    <row r="1182" spans="1:12" ht="15">
      <c r="A1182" s="84" t="s">
        <v>490</v>
      </c>
      <c r="B1182" s="84" t="s">
        <v>5116</v>
      </c>
      <c r="C1182" s="84">
        <v>3</v>
      </c>
      <c r="D1182" s="122">
        <v>0.007599289839055007</v>
      </c>
      <c r="E1182" s="122">
        <v>1.9558480361547432</v>
      </c>
      <c r="F1182" s="84" t="s">
        <v>4094</v>
      </c>
      <c r="G1182" s="84" t="b">
        <v>0</v>
      </c>
      <c r="H1182" s="84" t="b">
        <v>0</v>
      </c>
      <c r="I1182" s="84" t="b">
        <v>0</v>
      </c>
      <c r="J1182" s="84" t="b">
        <v>0</v>
      </c>
      <c r="K1182" s="84" t="b">
        <v>0</v>
      </c>
      <c r="L1182" s="84" t="b">
        <v>0</v>
      </c>
    </row>
    <row r="1183" spans="1:12" ht="15">
      <c r="A1183" s="84" t="s">
        <v>5116</v>
      </c>
      <c r="B1183" s="84" t="s">
        <v>4334</v>
      </c>
      <c r="C1183" s="84">
        <v>3</v>
      </c>
      <c r="D1183" s="122">
        <v>0.007599289839055007</v>
      </c>
      <c r="E1183" s="122">
        <v>1.6548180404907622</v>
      </c>
      <c r="F1183" s="84" t="s">
        <v>4094</v>
      </c>
      <c r="G1183" s="84" t="b">
        <v>0</v>
      </c>
      <c r="H1183" s="84" t="b">
        <v>0</v>
      </c>
      <c r="I1183" s="84" t="b">
        <v>0</v>
      </c>
      <c r="J1183" s="84" t="b">
        <v>0</v>
      </c>
      <c r="K1183" s="84" t="b">
        <v>0</v>
      </c>
      <c r="L1183" s="84" t="b">
        <v>0</v>
      </c>
    </row>
    <row r="1184" spans="1:12" ht="15">
      <c r="A1184" s="84" t="s">
        <v>4334</v>
      </c>
      <c r="B1184" s="84" t="s">
        <v>5117</v>
      </c>
      <c r="C1184" s="84">
        <v>3</v>
      </c>
      <c r="D1184" s="122">
        <v>0.007599289839055007</v>
      </c>
      <c r="E1184" s="122">
        <v>1.6548180404907622</v>
      </c>
      <c r="F1184" s="84" t="s">
        <v>4094</v>
      </c>
      <c r="G1184" s="84" t="b">
        <v>0</v>
      </c>
      <c r="H1184" s="84" t="b">
        <v>0</v>
      </c>
      <c r="I1184" s="84" t="b">
        <v>0</v>
      </c>
      <c r="J1184" s="84" t="b">
        <v>0</v>
      </c>
      <c r="K1184" s="84" t="b">
        <v>0</v>
      </c>
      <c r="L1184" s="84" t="b">
        <v>0</v>
      </c>
    </row>
    <row r="1185" spans="1:12" ht="15">
      <c r="A1185" s="84" t="s">
        <v>5117</v>
      </c>
      <c r="B1185" s="84" t="s">
        <v>5214</v>
      </c>
      <c r="C1185" s="84">
        <v>3</v>
      </c>
      <c r="D1185" s="122">
        <v>0.007599289839055007</v>
      </c>
      <c r="E1185" s="122">
        <v>1.9558480361547432</v>
      </c>
      <c r="F1185" s="84" t="s">
        <v>4094</v>
      </c>
      <c r="G1185" s="84" t="b">
        <v>0</v>
      </c>
      <c r="H1185" s="84" t="b">
        <v>0</v>
      </c>
      <c r="I1185" s="84" t="b">
        <v>0</v>
      </c>
      <c r="J1185" s="84" t="b">
        <v>0</v>
      </c>
      <c r="K1185" s="84" t="b">
        <v>0</v>
      </c>
      <c r="L1185" s="84" t="b">
        <v>0</v>
      </c>
    </row>
    <row r="1186" spans="1:12" ht="15">
      <c r="A1186" s="84" t="s">
        <v>5214</v>
      </c>
      <c r="B1186" s="84" t="s">
        <v>5039</v>
      </c>
      <c r="C1186" s="84">
        <v>3</v>
      </c>
      <c r="D1186" s="122">
        <v>0.007599289839055007</v>
      </c>
      <c r="E1186" s="122">
        <v>1.9558480361547432</v>
      </c>
      <c r="F1186" s="84" t="s">
        <v>4094</v>
      </c>
      <c r="G1186" s="84" t="b">
        <v>0</v>
      </c>
      <c r="H1186" s="84" t="b">
        <v>0</v>
      </c>
      <c r="I1186" s="84" t="b">
        <v>0</v>
      </c>
      <c r="J1186" s="84" t="b">
        <v>0</v>
      </c>
      <c r="K1186" s="84" t="b">
        <v>0</v>
      </c>
      <c r="L1186" s="84" t="b">
        <v>0</v>
      </c>
    </row>
    <row r="1187" spans="1:12" ht="15">
      <c r="A1187" s="84" t="s">
        <v>5039</v>
      </c>
      <c r="B1187" s="84" t="s">
        <v>5215</v>
      </c>
      <c r="C1187" s="84">
        <v>3</v>
      </c>
      <c r="D1187" s="122">
        <v>0.007599289839055007</v>
      </c>
      <c r="E1187" s="122">
        <v>1.9558480361547432</v>
      </c>
      <c r="F1187" s="84" t="s">
        <v>4094</v>
      </c>
      <c r="G1187" s="84" t="b">
        <v>0</v>
      </c>
      <c r="H1187" s="84" t="b">
        <v>0</v>
      </c>
      <c r="I1187" s="84" t="b">
        <v>0</v>
      </c>
      <c r="J1187" s="84" t="b">
        <v>0</v>
      </c>
      <c r="K1187" s="84" t="b">
        <v>0</v>
      </c>
      <c r="L1187" s="84" t="b">
        <v>0</v>
      </c>
    </row>
    <row r="1188" spans="1:12" ht="15">
      <c r="A1188" s="84" t="s">
        <v>5215</v>
      </c>
      <c r="B1188" s="84" t="s">
        <v>5216</v>
      </c>
      <c r="C1188" s="84">
        <v>3</v>
      </c>
      <c r="D1188" s="122">
        <v>0.007599289839055007</v>
      </c>
      <c r="E1188" s="122">
        <v>1.9558480361547432</v>
      </c>
      <c r="F1188" s="84" t="s">
        <v>4094</v>
      </c>
      <c r="G1188" s="84" t="b">
        <v>0</v>
      </c>
      <c r="H1188" s="84" t="b">
        <v>0</v>
      </c>
      <c r="I1188" s="84" t="b">
        <v>0</v>
      </c>
      <c r="J1188" s="84" t="b">
        <v>0</v>
      </c>
      <c r="K1188" s="84" t="b">
        <v>0</v>
      </c>
      <c r="L1188" s="84" t="b">
        <v>0</v>
      </c>
    </row>
    <row r="1189" spans="1:12" ht="15">
      <c r="A1189" s="84" t="s">
        <v>5216</v>
      </c>
      <c r="B1189" s="84" t="s">
        <v>4335</v>
      </c>
      <c r="C1189" s="84">
        <v>3</v>
      </c>
      <c r="D1189" s="122">
        <v>0.007599289839055007</v>
      </c>
      <c r="E1189" s="122">
        <v>1.6548180404907622</v>
      </c>
      <c r="F1189" s="84" t="s">
        <v>4094</v>
      </c>
      <c r="G1189" s="84" t="b">
        <v>0</v>
      </c>
      <c r="H1189" s="84" t="b">
        <v>0</v>
      </c>
      <c r="I1189" s="84" t="b">
        <v>0</v>
      </c>
      <c r="J1189" s="84" t="b">
        <v>0</v>
      </c>
      <c r="K1189" s="84" t="b">
        <v>0</v>
      </c>
      <c r="L1189" s="84" t="b">
        <v>0</v>
      </c>
    </row>
    <row r="1190" spans="1:12" ht="15">
      <c r="A1190" s="84" t="s">
        <v>4335</v>
      </c>
      <c r="B1190" s="84" t="s">
        <v>5217</v>
      </c>
      <c r="C1190" s="84">
        <v>3</v>
      </c>
      <c r="D1190" s="122">
        <v>0.007599289839055007</v>
      </c>
      <c r="E1190" s="122">
        <v>1.6548180404907622</v>
      </c>
      <c r="F1190" s="84" t="s">
        <v>4094</v>
      </c>
      <c r="G1190" s="84" t="b">
        <v>0</v>
      </c>
      <c r="H1190" s="84" t="b">
        <v>0</v>
      </c>
      <c r="I1190" s="84" t="b">
        <v>0</v>
      </c>
      <c r="J1190" s="84" t="b">
        <v>0</v>
      </c>
      <c r="K1190" s="84" t="b">
        <v>0</v>
      </c>
      <c r="L1190" s="84" t="b">
        <v>0</v>
      </c>
    </row>
    <row r="1191" spans="1:12" ht="15">
      <c r="A1191" s="84" t="s">
        <v>5217</v>
      </c>
      <c r="B1191" s="84" t="s">
        <v>4247</v>
      </c>
      <c r="C1191" s="84">
        <v>3</v>
      </c>
      <c r="D1191" s="122">
        <v>0.007599289839055007</v>
      </c>
      <c r="E1191" s="122">
        <v>1.529879303882462</v>
      </c>
      <c r="F1191" s="84" t="s">
        <v>4094</v>
      </c>
      <c r="G1191" s="84" t="b">
        <v>0</v>
      </c>
      <c r="H1191" s="84" t="b">
        <v>0</v>
      </c>
      <c r="I1191" s="84" t="b">
        <v>0</v>
      </c>
      <c r="J1191" s="84" t="b">
        <v>0</v>
      </c>
      <c r="K1191" s="84" t="b">
        <v>0</v>
      </c>
      <c r="L1191" s="84" t="b">
        <v>0</v>
      </c>
    </row>
    <row r="1192" spans="1:12" ht="15">
      <c r="A1192" s="84" t="s">
        <v>4247</v>
      </c>
      <c r="B1192" s="84" t="s">
        <v>834</v>
      </c>
      <c r="C1192" s="84">
        <v>3</v>
      </c>
      <c r="D1192" s="122">
        <v>0.007599289839055007</v>
      </c>
      <c r="E1192" s="122">
        <v>0.9510491532729745</v>
      </c>
      <c r="F1192" s="84" t="s">
        <v>4094</v>
      </c>
      <c r="G1192" s="84" t="b">
        <v>0</v>
      </c>
      <c r="H1192" s="84" t="b">
        <v>0</v>
      </c>
      <c r="I1192" s="84" t="b">
        <v>0</v>
      </c>
      <c r="J1192" s="84" t="b">
        <v>0</v>
      </c>
      <c r="K1192" s="84" t="b">
        <v>0</v>
      </c>
      <c r="L1192" s="84" t="b">
        <v>0</v>
      </c>
    </row>
    <row r="1193" spans="1:12" ht="15">
      <c r="A1193" s="84" t="s">
        <v>5086</v>
      </c>
      <c r="B1193" s="84" t="s">
        <v>5347</v>
      </c>
      <c r="C1193" s="84">
        <v>2</v>
      </c>
      <c r="D1193" s="122">
        <v>0.00629331001388114</v>
      </c>
      <c r="E1193" s="122">
        <v>1.9558480361547432</v>
      </c>
      <c r="F1193" s="84" t="s">
        <v>4094</v>
      </c>
      <c r="G1193" s="84" t="b">
        <v>0</v>
      </c>
      <c r="H1193" s="84" t="b">
        <v>0</v>
      </c>
      <c r="I1193" s="84" t="b">
        <v>0</v>
      </c>
      <c r="J1193" s="84" t="b">
        <v>0</v>
      </c>
      <c r="K1193" s="84" t="b">
        <v>0</v>
      </c>
      <c r="L1193" s="84" t="b">
        <v>0</v>
      </c>
    </row>
    <row r="1194" spans="1:12" ht="15">
      <c r="A1194" s="84" t="s">
        <v>5347</v>
      </c>
      <c r="B1194" s="84" t="s">
        <v>5348</v>
      </c>
      <c r="C1194" s="84">
        <v>2</v>
      </c>
      <c r="D1194" s="122">
        <v>0.00629331001388114</v>
      </c>
      <c r="E1194" s="122">
        <v>2.1319392952104246</v>
      </c>
      <c r="F1194" s="84" t="s">
        <v>4094</v>
      </c>
      <c r="G1194" s="84" t="b">
        <v>0</v>
      </c>
      <c r="H1194" s="84" t="b">
        <v>0</v>
      </c>
      <c r="I1194" s="84" t="b">
        <v>0</v>
      </c>
      <c r="J1194" s="84" t="b">
        <v>0</v>
      </c>
      <c r="K1194" s="84" t="b">
        <v>0</v>
      </c>
      <c r="L1194" s="84" t="b">
        <v>0</v>
      </c>
    </row>
    <row r="1195" spans="1:12" ht="15">
      <c r="A1195" s="84" t="s">
        <v>5348</v>
      </c>
      <c r="B1195" s="84" t="s">
        <v>5349</v>
      </c>
      <c r="C1195" s="84">
        <v>2</v>
      </c>
      <c r="D1195" s="122">
        <v>0.00629331001388114</v>
      </c>
      <c r="E1195" s="122">
        <v>2.1319392952104246</v>
      </c>
      <c r="F1195" s="84" t="s">
        <v>4094</v>
      </c>
      <c r="G1195" s="84" t="b">
        <v>0</v>
      </c>
      <c r="H1195" s="84" t="b">
        <v>0</v>
      </c>
      <c r="I1195" s="84" t="b">
        <v>0</v>
      </c>
      <c r="J1195" s="84" t="b">
        <v>0</v>
      </c>
      <c r="K1195" s="84" t="b">
        <v>0</v>
      </c>
      <c r="L1195" s="84" t="b">
        <v>0</v>
      </c>
    </row>
    <row r="1196" spans="1:12" ht="15">
      <c r="A1196" s="84" t="s">
        <v>5349</v>
      </c>
      <c r="B1196" s="84" t="s">
        <v>5350</v>
      </c>
      <c r="C1196" s="84">
        <v>2</v>
      </c>
      <c r="D1196" s="122">
        <v>0.00629331001388114</v>
      </c>
      <c r="E1196" s="122">
        <v>2.1319392952104246</v>
      </c>
      <c r="F1196" s="84" t="s">
        <v>4094</v>
      </c>
      <c r="G1196" s="84" t="b">
        <v>0</v>
      </c>
      <c r="H1196" s="84" t="b">
        <v>0</v>
      </c>
      <c r="I1196" s="84" t="b">
        <v>0</v>
      </c>
      <c r="J1196" s="84" t="b">
        <v>0</v>
      </c>
      <c r="K1196" s="84" t="b">
        <v>0</v>
      </c>
      <c r="L1196" s="84" t="b">
        <v>0</v>
      </c>
    </row>
    <row r="1197" spans="1:12" ht="15">
      <c r="A1197" s="84" t="s">
        <v>5350</v>
      </c>
      <c r="B1197" s="84" t="s">
        <v>5351</v>
      </c>
      <c r="C1197" s="84">
        <v>2</v>
      </c>
      <c r="D1197" s="122">
        <v>0.00629331001388114</v>
      </c>
      <c r="E1197" s="122">
        <v>2.1319392952104246</v>
      </c>
      <c r="F1197" s="84" t="s">
        <v>4094</v>
      </c>
      <c r="G1197" s="84" t="b">
        <v>0</v>
      </c>
      <c r="H1197" s="84" t="b">
        <v>0</v>
      </c>
      <c r="I1197" s="84" t="b">
        <v>0</v>
      </c>
      <c r="J1197" s="84" t="b">
        <v>1</v>
      </c>
      <c r="K1197" s="84" t="b">
        <v>0</v>
      </c>
      <c r="L1197" s="84" t="b">
        <v>0</v>
      </c>
    </row>
    <row r="1198" spans="1:12" ht="15">
      <c r="A1198" s="84" t="s">
        <v>5351</v>
      </c>
      <c r="B1198" s="84" t="s">
        <v>5352</v>
      </c>
      <c r="C1198" s="84">
        <v>2</v>
      </c>
      <c r="D1198" s="122">
        <v>0.00629331001388114</v>
      </c>
      <c r="E1198" s="122">
        <v>2.1319392952104246</v>
      </c>
      <c r="F1198" s="84" t="s">
        <v>4094</v>
      </c>
      <c r="G1198" s="84" t="b">
        <v>1</v>
      </c>
      <c r="H1198" s="84" t="b">
        <v>0</v>
      </c>
      <c r="I1198" s="84" t="b">
        <v>0</v>
      </c>
      <c r="J1198" s="84" t="b">
        <v>0</v>
      </c>
      <c r="K1198" s="84" t="b">
        <v>0</v>
      </c>
      <c r="L1198" s="84" t="b">
        <v>0</v>
      </c>
    </row>
    <row r="1199" spans="1:12" ht="15">
      <c r="A1199" s="84" t="s">
        <v>5352</v>
      </c>
      <c r="B1199" s="84" t="s">
        <v>4247</v>
      </c>
      <c r="C1199" s="84">
        <v>2</v>
      </c>
      <c r="D1199" s="122">
        <v>0.00629331001388114</v>
      </c>
      <c r="E1199" s="122">
        <v>1.529879303882462</v>
      </c>
      <c r="F1199" s="84" t="s">
        <v>4094</v>
      </c>
      <c r="G1199" s="84" t="b">
        <v>0</v>
      </c>
      <c r="H1199" s="84" t="b">
        <v>0</v>
      </c>
      <c r="I1199" s="84" t="b">
        <v>0</v>
      </c>
      <c r="J1199" s="84" t="b">
        <v>0</v>
      </c>
      <c r="K1199" s="84" t="b">
        <v>0</v>
      </c>
      <c r="L1199" s="84" t="b">
        <v>0</v>
      </c>
    </row>
    <row r="1200" spans="1:12" ht="15">
      <c r="A1200" s="84" t="s">
        <v>4247</v>
      </c>
      <c r="B1200" s="84" t="s">
        <v>5353</v>
      </c>
      <c r="C1200" s="84">
        <v>2</v>
      </c>
      <c r="D1200" s="122">
        <v>0.00629331001388114</v>
      </c>
      <c r="E1200" s="122">
        <v>1.587871250860149</v>
      </c>
      <c r="F1200" s="84" t="s">
        <v>4094</v>
      </c>
      <c r="G1200" s="84" t="b">
        <v>0</v>
      </c>
      <c r="H1200" s="84" t="b">
        <v>0</v>
      </c>
      <c r="I1200" s="84" t="b">
        <v>0</v>
      </c>
      <c r="J1200" s="84" t="b">
        <v>0</v>
      </c>
      <c r="K1200" s="84" t="b">
        <v>0</v>
      </c>
      <c r="L1200" s="84" t="b">
        <v>0</v>
      </c>
    </row>
    <row r="1201" spans="1:12" ht="15">
      <c r="A1201" s="84" t="s">
        <v>5353</v>
      </c>
      <c r="B1201" s="84" t="s">
        <v>5187</v>
      </c>
      <c r="C1201" s="84">
        <v>2</v>
      </c>
      <c r="D1201" s="122">
        <v>0.00629331001388114</v>
      </c>
      <c r="E1201" s="122">
        <v>1.9558480361547432</v>
      </c>
      <c r="F1201" s="84" t="s">
        <v>4094</v>
      </c>
      <c r="G1201" s="84" t="b">
        <v>0</v>
      </c>
      <c r="H1201" s="84" t="b">
        <v>0</v>
      </c>
      <c r="I1201" s="84" t="b">
        <v>0</v>
      </c>
      <c r="J1201" s="84" t="b">
        <v>0</v>
      </c>
      <c r="K1201" s="84" t="b">
        <v>0</v>
      </c>
      <c r="L1201" s="84" t="b">
        <v>0</v>
      </c>
    </row>
    <row r="1202" spans="1:12" ht="15">
      <c r="A1202" s="84" t="s">
        <v>4336</v>
      </c>
      <c r="B1202" s="84" t="s">
        <v>4943</v>
      </c>
      <c r="C1202" s="84">
        <v>2</v>
      </c>
      <c r="D1202" s="122">
        <v>0.00629331001388114</v>
      </c>
      <c r="E1202" s="122">
        <v>1.8309092995464433</v>
      </c>
      <c r="F1202" s="84" t="s">
        <v>4094</v>
      </c>
      <c r="G1202" s="84" t="b">
        <v>0</v>
      </c>
      <c r="H1202" s="84" t="b">
        <v>0</v>
      </c>
      <c r="I1202" s="84" t="b">
        <v>0</v>
      </c>
      <c r="J1202" s="84" t="b">
        <v>0</v>
      </c>
      <c r="K1202" s="84" t="b">
        <v>0</v>
      </c>
      <c r="L1202" s="84" t="b">
        <v>0</v>
      </c>
    </row>
    <row r="1203" spans="1:12" ht="15">
      <c r="A1203" s="84" t="s">
        <v>457</v>
      </c>
      <c r="B1203" s="84" t="s">
        <v>5393</v>
      </c>
      <c r="C1203" s="84">
        <v>2</v>
      </c>
      <c r="D1203" s="122">
        <v>0.00629331001388114</v>
      </c>
      <c r="E1203" s="122">
        <v>1.3915766057161807</v>
      </c>
      <c r="F1203" s="84" t="s">
        <v>4094</v>
      </c>
      <c r="G1203" s="84" t="b">
        <v>0</v>
      </c>
      <c r="H1203" s="84" t="b">
        <v>0</v>
      </c>
      <c r="I1203" s="84" t="b">
        <v>0</v>
      </c>
      <c r="J1203" s="84" t="b">
        <v>0</v>
      </c>
      <c r="K1203" s="84" t="b">
        <v>0</v>
      </c>
      <c r="L1203" s="84" t="b">
        <v>0</v>
      </c>
    </row>
    <row r="1204" spans="1:12" ht="15">
      <c r="A1204" s="84" t="s">
        <v>5393</v>
      </c>
      <c r="B1204" s="84" t="s">
        <v>5394</v>
      </c>
      <c r="C1204" s="84">
        <v>2</v>
      </c>
      <c r="D1204" s="122">
        <v>0.00629331001388114</v>
      </c>
      <c r="E1204" s="122">
        <v>2.1319392952104246</v>
      </c>
      <c r="F1204" s="84" t="s">
        <v>4094</v>
      </c>
      <c r="G1204" s="84" t="b">
        <v>0</v>
      </c>
      <c r="H1204" s="84" t="b">
        <v>0</v>
      </c>
      <c r="I1204" s="84" t="b">
        <v>0</v>
      </c>
      <c r="J1204" s="84" t="b">
        <v>0</v>
      </c>
      <c r="K1204" s="84" t="b">
        <v>0</v>
      </c>
      <c r="L1204" s="84" t="b">
        <v>0</v>
      </c>
    </row>
    <row r="1205" spans="1:12" ht="15">
      <c r="A1205" s="84" t="s">
        <v>5394</v>
      </c>
      <c r="B1205" s="84" t="s">
        <v>5213</v>
      </c>
      <c r="C1205" s="84">
        <v>2</v>
      </c>
      <c r="D1205" s="122">
        <v>0.00629331001388114</v>
      </c>
      <c r="E1205" s="122">
        <v>2.1319392952104246</v>
      </c>
      <c r="F1205" s="84" t="s">
        <v>4094</v>
      </c>
      <c r="G1205" s="84" t="b">
        <v>0</v>
      </c>
      <c r="H1205" s="84" t="b">
        <v>0</v>
      </c>
      <c r="I1205" s="84" t="b">
        <v>0</v>
      </c>
      <c r="J1205" s="84" t="b">
        <v>0</v>
      </c>
      <c r="K1205" s="84" t="b">
        <v>0</v>
      </c>
      <c r="L1205" s="84" t="b">
        <v>0</v>
      </c>
    </row>
    <row r="1206" spans="1:12" ht="15">
      <c r="A1206" s="84" t="s">
        <v>5213</v>
      </c>
      <c r="B1206" s="84" t="s">
        <v>4337</v>
      </c>
      <c r="C1206" s="84">
        <v>2</v>
      </c>
      <c r="D1206" s="122">
        <v>0.00629331001388114</v>
      </c>
      <c r="E1206" s="122">
        <v>1.8309092995464433</v>
      </c>
      <c r="F1206" s="84" t="s">
        <v>4094</v>
      </c>
      <c r="G1206" s="84" t="b">
        <v>0</v>
      </c>
      <c r="H1206" s="84" t="b">
        <v>0</v>
      </c>
      <c r="I1206" s="84" t="b">
        <v>0</v>
      </c>
      <c r="J1206" s="84" t="b">
        <v>0</v>
      </c>
      <c r="K1206" s="84" t="b">
        <v>0</v>
      </c>
      <c r="L1206" s="84" t="b">
        <v>0</v>
      </c>
    </row>
    <row r="1207" spans="1:12" ht="15">
      <c r="A1207" s="84" t="s">
        <v>4337</v>
      </c>
      <c r="B1207" s="84" t="s">
        <v>5395</v>
      </c>
      <c r="C1207" s="84">
        <v>2</v>
      </c>
      <c r="D1207" s="122">
        <v>0.00629331001388114</v>
      </c>
      <c r="E1207" s="122">
        <v>1.8309092995464433</v>
      </c>
      <c r="F1207" s="84" t="s">
        <v>4094</v>
      </c>
      <c r="G1207" s="84" t="b">
        <v>0</v>
      </c>
      <c r="H1207" s="84" t="b">
        <v>0</v>
      </c>
      <c r="I1207" s="84" t="b">
        <v>0</v>
      </c>
      <c r="J1207" s="84" t="b">
        <v>0</v>
      </c>
      <c r="K1207" s="84" t="b">
        <v>0</v>
      </c>
      <c r="L1207" s="84" t="b">
        <v>0</v>
      </c>
    </row>
    <row r="1208" spans="1:12" ht="15">
      <c r="A1208" s="84" t="s">
        <v>5395</v>
      </c>
      <c r="B1208" s="84" t="s">
        <v>5396</v>
      </c>
      <c r="C1208" s="84">
        <v>2</v>
      </c>
      <c r="D1208" s="122">
        <v>0.00629331001388114</v>
      </c>
      <c r="E1208" s="122">
        <v>2.1319392952104246</v>
      </c>
      <c r="F1208" s="84" t="s">
        <v>4094</v>
      </c>
      <c r="G1208" s="84" t="b">
        <v>0</v>
      </c>
      <c r="H1208" s="84" t="b">
        <v>0</v>
      </c>
      <c r="I1208" s="84" t="b">
        <v>0</v>
      </c>
      <c r="J1208" s="84" t="b">
        <v>0</v>
      </c>
      <c r="K1208" s="84" t="b">
        <v>0</v>
      </c>
      <c r="L1208" s="84" t="b">
        <v>0</v>
      </c>
    </row>
    <row r="1209" spans="1:12" ht="15">
      <c r="A1209" s="84" t="s">
        <v>5396</v>
      </c>
      <c r="B1209" s="84" t="s">
        <v>5397</v>
      </c>
      <c r="C1209" s="84">
        <v>2</v>
      </c>
      <c r="D1209" s="122">
        <v>0.00629331001388114</v>
      </c>
      <c r="E1209" s="122">
        <v>2.1319392952104246</v>
      </c>
      <c r="F1209" s="84" t="s">
        <v>4094</v>
      </c>
      <c r="G1209" s="84" t="b">
        <v>0</v>
      </c>
      <c r="H1209" s="84" t="b">
        <v>0</v>
      </c>
      <c r="I1209" s="84" t="b">
        <v>0</v>
      </c>
      <c r="J1209" s="84" t="b">
        <v>0</v>
      </c>
      <c r="K1209" s="84" t="b">
        <v>0</v>
      </c>
      <c r="L1209" s="84" t="b">
        <v>0</v>
      </c>
    </row>
    <row r="1210" spans="1:12" ht="15">
      <c r="A1210" s="84" t="s">
        <v>5397</v>
      </c>
      <c r="B1210" s="84" t="s">
        <v>5398</v>
      </c>
      <c r="C1210" s="84">
        <v>2</v>
      </c>
      <c r="D1210" s="122">
        <v>0.00629331001388114</v>
      </c>
      <c r="E1210" s="122">
        <v>2.1319392952104246</v>
      </c>
      <c r="F1210" s="84" t="s">
        <v>4094</v>
      </c>
      <c r="G1210" s="84" t="b">
        <v>0</v>
      </c>
      <c r="H1210" s="84" t="b">
        <v>0</v>
      </c>
      <c r="I1210" s="84" t="b">
        <v>0</v>
      </c>
      <c r="J1210" s="84" t="b">
        <v>0</v>
      </c>
      <c r="K1210" s="84" t="b">
        <v>0</v>
      </c>
      <c r="L1210" s="84" t="b">
        <v>0</v>
      </c>
    </row>
    <row r="1211" spans="1:12" ht="15">
      <c r="A1211" s="84" t="s">
        <v>5398</v>
      </c>
      <c r="B1211" s="84" t="s">
        <v>4340</v>
      </c>
      <c r="C1211" s="84">
        <v>2</v>
      </c>
      <c r="D1211" s="122">
        <v>0.00629331001388114</v>
      </c>
      <c r="E1211" s="122">
        <v>2.1319392952104246</v>
      </c>
      <c r="F1211" s="84" t="s">
        <v>4094</v>
      </c>
      <c r="G1211" s="84" t="b">
        <v>0</v>
      </c>
      <c r="H1211" s="84" t="b">
        <v>0</v>
      </c>
      <c r="I1211" s="84" t="b">
        <v>0</v>
      </c>
      <c r="J1211" s="84" t="b">
        <v>0</v>
      </c>
      <c r="K1211" s="84" t="b">
        <v>0</v>
      </c>
      <c r="L1211" s="84" t="b">
        <v>0</v>
      </c>
    </row>
    <row r="1212" spans="1:12" ht="15">
      <c r="A1212" s="84" t="s">
        <v>4340</v>
      </c>
      <c r="B1212" s="84" t="s">
        <v>5399</v>
      </c>
      <c r="C1212" s="84">
        <v>2</v>
      </c>
      <c r="D1212" s="122">
        <v>0.00629331001388114</v>
      </c>
      <c r="E1212" s="122">
        <v>2.1319392952104246</v>
      </c>
      <c r="F1212" s="84" t="s">
        <v>4094</v>
      </c>
      <c r="G1212" s="84" t="b">
        <v>0</v>
      </c>
      <c r="H1212" s="84" t="b">
        <v>0</v>
      </c>
      <c r="I1212" s="84" t="b">
        <v>0</v>
      </c>
      <c r="J1212" s="84" t="b">
        <v>0</v>
      </c>
      <c r="K1212" s="84" t="b">
        <v>1</v>
      </c>
      <c r="L1212" s="84" t="b">
        <v>0</v>
      </c>
    </row>
    <row r="1213" spans="1:12" ht="15">
      <c r="A1213" s="84" t="s">
        <v>5399</v>
      </c>
      <c r="B1213" s="84" t="s">
        <v>834</v>
      </c>
      <c r="C1213" s="84">
        <v>2</v>
      </c>
      <c r="D1213" s="122">
        <v>0.00629331001388114</v>
      </c>
      <c r="E1213" s="122">
        <v>1.319025938567569</v>
      </c>
      <c r="F1213" s="84" t="s">
        <v>4094</v>
      </c>
      <c r="G1213" s="84" t="b">
        <v>0</v>
      </c>
      <c r="H1213" s="84" t="b">
        <v>1</v>
      </c>
      <c r="I1213" s="84" t="b">
        <v>0</v>
      </c>
      <c r="J1213" s="84" t="b">
        <v>0</v>
      </c>
      <c r="K1213" s="84" t="b">
        <v>0</v>
      </c>
      <c r="L1213" s="84" t="b">
        <v>0</v>
      </c>
    </row>
    <row r="1214" spans="1:12" ht="15">
      <c r="A1214" s="84" t="s">
        <v>833</v>
      </c>
      <c r="B1214" s="84" t="s">
        <v>5400</v>
      </c>
      <c r="C1214" s="84">
        <v>2</v>
      </c>
      <c r="D1214" s="122">
        <v>0.00629331001388114</v>
      </c>
      <c r="E1214" s="122">
        <v>1.4787267814350809</v>
      </c>
      <c r="F1214" s="84" t="s">
        <v>4094</v>
      </c>
      <c r="G1214" s="84" t="b">
        <v>0</v>
      </c>
      <c r="H1214" s="84" t="b">
        <v>0</v>
      </c>
      <c r="I1214" s="84" t="b">
        <v>0</v>
      </c>
      <c r="J1214" s="84" t="b">
        <v>0</v>
      </c>
      <c r="K1214" s="84" t="b">
        <v>0</v>
      </c>
      <c r="L1214" s="84" t="b">
        <v>0</v>
      </c>
    </row>
    <row r="1215" spans="1:12" ht="15">
      <c r="A1215" s="84" t="s">
        <v>5428</v>
      </c>
      <c r="B1215" s="84" t="s">
        <v>5429</v>
      </c>
      <c r="C1215" s="84">
        <v>2</v>
      </c>
      <c r="D1215" s="122">
        <v>0.00629331001388114</v>
      </c>
      <c r="E1215" s="122">
        <v>2.1319392952104246</v>
      </c>
      <c r="F1215" s="84" t="s">
        <v>4094</v>
      </c>
      <c r="G1215" s="84" t="b">
        <v>0</v>
      </c>
      <c r="H1215" s="84" t="b">
        <v>0</v>
      </c>
      <c r="I1215" s="84" t="b">
        <v>0</v>
      </c>
      <c r="J1215" s="84" t="b">
        <v>0</v>
      </c>
      <c r="K1215" s="84" t="b">
        <v>0</v>
      </c>
      <c r="L1215" s="84" t="b">
        <v>0</v>
      </c>
    </row>
    <row r="1216" spans="1:12" ht="15">
      <c r="A1216" s="84" t="s">
        <v>5429</v>
      </c>
      <c r="B1216" s="84" t="s">
        <v>5014</v>
      </c>
      <c r="C1216" s="84">
        <v>2</v>
      </c>
      <c r="D1216" s="122">
        <v>0.00629331001388114</v>
      </c>
      <c r="E1216" s="122">
        <v>2.1319392952104246</v>
      </c>
      <c r="F1216" s="84" t="s">
        <v>4094</v>
      </c>
      <c r="G1216" s="84" t="b">
        <v>0</v>
      </c>
      <c r="H1216" s="84" t="b">
        <v>0</v>
      </c>
      <c r="I1216" s="84" t="b">
        <v>0</v>
      </c>
      <c r="J1216" s="84" t="b">
        <v>1</v>
      </c>
      <c r="K1216" s="84" t="b">
        <v>0</v>
      </c>
      <c r="L1216" s="84" t="b">
        <v>0</v>
      </c>
    </row>
    <row r="1217" spans="1:12" ht="15">
      <c r="A1217" s="84" t="s">
        <v>5014</v>
      </c>
      <c r="B1217" s="84" t="s">
        <v>4246</v>
      </c>
      <c r="C1217" s="84">
        <v>2</v>
      </c>
      <c r="D1217" s="122">
        <v>0.00629331001388114</v>
      </c>
      <c r="E1217" s="122">
        <v>1.8309092995464433</v>
      </c>
      <c r="F1217" s="84" t="s">
        <v>4094</v>
      </c>
      <c r="G1217" s="84" t="b">
        <v>1</v>
      </c>
      <c r="H1217" s="84" t="b">
        <v>0</v>
      </c>
      <c r="I1217" s="84" t="b">
        <v>0</v>
      </c>
      <c r="J1217" s="84" t="b">
        <v>0</v>
      </c>
      <c r="K1217" s="84" t="b">
        <v>0</v>
      </c>
      <c r="L1217" s="84" t="b">
        <v>0</v>
      </c>
    </row>
    <row r="1218" spans="1:12" ht="15">
      <c r="A1218" s="84" t="s">
        <v>4246</v>
      </c>
      <c r="B1218" s="84" t="s">
        <v>5430</v>
      </c>
      <c r="C1218" s="84">
        <v>2</v>
      </c>
      <c r="D1218" s="122">
        <v>0.00629331001388114</v>
      </c>
      <c r="E1218" s="122">
        <v>1.9558480361547432</v>
      </c>
      <c r="F1218" s="84" t="s">
        <v>4094</v>
      </c>
      <c r="G1218" s="84" t="b">
        <v>0</v>
      </c>
      <c r="H1218" s="84" t="b">
        <v>0</v>
      </c>
      <c r="I1218" s="84" t="b">
        <v>0</v>
      </c>
      <c r="J1218" s="84" t="b">
        <v>0</v>
      </c>
      <c r="K1218" s="84" t="b">
        <v>0</v>
      </c>
      <c r="L1218" s="84" t="b">
        <v>0</v>
      </c>
    </row>
    <row r="1219" spans="1:12" ht="15">
      <c r="A1219" s="84" t="s">
        <v>5430</v>
      </c>
      <c r="B1219" s="84" t="s">
        <v>5431</v>
      </c>
      <c r="C1219" s="84">
        <v>2</v>
      </c>
      <c r="D1219" s="122">
        <v>0.00629331001388114</v>
      </c>
      <c r="E1219" s="122">
        <v>2.1319392952104246</v>
      </c>
      <c r="F1219" s="84" t="s">
        <v>4094</v>
      </c>
      <c r="G1219" s="84" t="b">
        <v>0</v>
      </c>
      <c r="H1219" s="84" t="b">
        <v>0</v>
      </c>
      <c r="I1219" s="84" t="b">
        <v>0</v>
      </c>
      <c r="J1219" s="84" t="b">
        <v>0</v>
      </c>
      <c r="K1219" s="84" t="b">
        <v>0</v>
      </c>
      <c r="L1219" s="84" t="b">
        <v>0</v>
      </c>
    </row>
    <row r="1220" spans="1:12" ht="15">
      <c r="A1220" s="84" t="s">
        <v>5431</v>
      </c>
      <c r="B1220" s="84" t="s">
        <v>4247</v>
      </c>
      <c r="C1220" s="84">
        <v>2</v>
      </c>
      <c r="D1220" s="122">
        <v>0.00629331001388114</v>
      </c>
      <c r="E1220" s="122">
        <v>1.529879303882462</v>
      </c>
      <c r="F1220" s="84" t="s">
        <v>4094</v>
      </c>
      <c r="G1220" s="84" t="b">
        <v>0</v>
      </c>
      <c r="H1220" s="84" t="b">
        <v>0</v>
      </c>
      <c r="I1220" s="84" t="b">
        <v>0</v>
      </c>
      <c r="J1220" s="84" t="b">
        <v>0</v>
      </c>
      <c r="K1220" s="84" t="b">
        <v>0</v>
      </c>
      <c r="L1220" s="84" t="b">
        <v>0</v>
      </c>
    </row>
    <row r="1221" spans="1:12" ht="15">
      <c r="A1221" s="84" t="s">
        <v>4247</v>
      </c>
      <c r="B1221" s="84" t="s">
        <v>4956</v>
      </c>
      <c r="C1221" s="84">
        <v>2</v>
      </c>
      <c r="D1221" s="122">
        <v>0.00629331001388114</v>
      </c>
      <c r="E1221" s="122">
        <v>1.587871250860149</v>
      </c>
      <c r="F1221" s="84" t="s">
        <v>4094</v>
      </c>
      <c r="G1221" s="84" t="b">
        <v>0</v>
      </c>
      <c r="H1221" s="84" t="b">
        <v>0</v>
      </c>
      <c r="I1221" s="84" t="b">
        <v>0</v>
      </c>
      <c r="J1221" s="84" t="b">
        <v>0</v>
      </c>
      <c r="K1221" s="84" t="b">
        <v>0</v>
      </c>
      <c r="L1221" s="84" t="b">
        <v>0</v>
      </c>
    </row>
    <row r="1222" spans="1:12" ht="15">
      <c r="A1222" s="84" t="s">
        <v>4956</v>
      </c>
      <c r="B1222" s="84" t="s">
        <v>5432</v>
      </c>
      <c r="C1222" s="84">
        <v>2</v>
      </c>
      <c r="D1222" s="122">
        <v>0.00629331001388114</v>
      </c>
      <c r="E1222" s="122">
        <v>2.1319392952104246</v>
      </c>
      <c r="F1222" s="84" t="s">
        <v>4094</v>
      </c>
      <c r="G1222" s="84" t="b">
        <v>0</v>
      </c>
      <c r="H1222" s="84" t="b">
        <v>0</v>
      </c>
      <c r="I1222" s="84" t="b">
        <v>0</v>
      </c>
      <c r="J1222" s="84" t="b">
        <v>1</v>
      </c>
      <c r="K1222" s="84" t="b">
        <v>0</v>
      </c>
      <c r="L1222" s="84" t="b">
        <v>0</v>
      </c>
    </row>
    <row r="1223" spans="1:12" ht="15">
      <c r="A1223" s="84" t="s">
        <v>5432</v>
      </c>
      <c r="B1223" s="84" t="s">
        <v>5433</v>
      </c>
      <c r="C1223" s="84">
        <v>2</v>
      </c>
      <c r="D1223" s="122">
        <v>0.00629331001388114</v>
      </c>
      <c r="E1223" s="122">
        <v>2.1319392952104246</v>
      </c>
      <c r="F1223" s="84" t="s">
        <v>4094</v>
      </c>
      <c r="G1223" s="84" t="b">
        <v>1</v>
      </c>
      <c r="H1223" s="84" t="b">
        <v>0</v>
      </c>
      <c r="I1223" s="84" t="b">
        <v>0</v>
      </c>
      <c r="J1223" s="84" t="b">
        <v>1</v>
      </c>
      <c r="K1223" s="84" t="b">
        <v>0</v>
      </c>
      <c r="L1223" s="84" t="b">
        <v>0</v>
      </c>
    </row>
    <row r="1224" spans="1:12" ht="15">
      <c r="A1224" s="84" t="s">
        <v>457</v>
      </c>
      <c r="B1224" s="84" t="s">
        <v>4290</v>
      </c>
      <c r="C1224" s="84">
        <v>2</v>
      </c>
      <c r="D1224" s="122">
        <v>0.00629331001388114</v>
      </c>
      <c r="E1224" s="122">
        <v>1.3915766057161807</v>
      </c>
      <c r="F1224" s="84" t="s">
        <v>4094</v>
      </c>
      <c r="G1224" s="84" t="b">
        <v>0</v>
      </c>
      <c r="H1224" s="84" t="b">
        <v>0</v>
      </c>
      <c r="I1224" s="84" t="b">
        <v>0</v>
      </c>
      <c r="J1224" s="84" t="b">
        <v>0</v>
      </c>
      <c r="K1224" s="84" t="b">
        <v>0</v>
      </c>
      <c r="L1224" s="84" t="b">
        <v>0</v>
      </c>
    </row>
    <row r="1225" spans="1:12" ht="15">
      <c r="A1225" s="84" t="s">
        <v>4997</v>
      </c>
      <c r="B1225" s="84" t="s">
        <v>5361</v>
      </c>
      <c r="C1225" s="84">
        <v>2</v>
      </c>
      <c r="D1225" s="122">
        <v>0.00629331001388114</v>
      </c>
      <c r="E1225" s="122">
        <v>1.9558480361547432</v>
      </c>
      <c r="F1225" s="84" t="s">
        <v>4094</v>
      </c>
      <c r="G1225" s="84" t="b">
        <v>0</v>
      </c>
      <c r="H1225" s="84" t="b">
        <v>0</v>
      </c>
      <c r="I1225" s="84" t="b">
        <v>0</v>
      </c>
      <c r="J1225" s="84" t="b">
        <v>0</v>
      </c>
      <c r="K1225" s="84" t="b">
        <v>0</v>
      </c>
      <c r="L1225" s="84" t="b">
        <v>0</v>
      </c>
    </row>
    <row r="1226" spans="1:12" ht="15">
      <c r="A1226" s="84" t="s">
        <v>457</v>
      </c>
      <c r="B1226" s="84" t="s">
        <v>834</v>
      </c>
      <c r="C1226" s="84">
        <v>2</v>
      </c>
      <c r="D1226" s="122">
        <v>0.00629331001388114</v>
      </c>
      <c r="E1226" s="122">
        <v>0.5786632490733251</v>
      </c>
      <c r="F1226" s="84" t="s">
        <v>4094</v>
      </c>
      <c r="G1226" s="84" t="b">
        <v>0</v>
      </c>
      <c r="H1226" s="84" t="b">
        <v>0</v>
      </c>
      <c r="I1226" s="84" t="b">
        <v>0</v>
      </c>
      <c r="J1226" s="84" t="b">
        <v>0</v>
      </c>
      <c r="K1226" s="84" t="b">
        <v>0</v>
      </c>
      <c r="L1226" s="84" t="b">
        <v>0</v>
      </c>
    </row>
    <row r="1227" spans="1:12" ht="15">
      <c r="A1227" s="84" t="s">
        <v>457</v>
      </c>
      <c r="B1227" s="84" t="s">
        <v>490</v>
      </c>
      <c r="C1227" s="84">
        <v>2</v>
      </c>
      <c r="D1227" s="122">
        <v>0.00629331001388114</v>
      </c>
      <c r="E1227" s="122">
        <v>1.3915766057161807</v>
      </c>
      <c r="F1227" s="84" t="s">
        <v>4094</v>
      </c>
      <c r="G1227" s="84" t="b">
        <v>0</v>
      </c>
      <c r="H1227" s="84" t="b">
        <v>0</v>
      </c>
      <c r="I1227" s="84" t="b">
        <v>0</v>
      </c>
      <c r="J1227" s="84" t="b">
        <v>0</v>
      </c>
      <c r="K1227" s="84" t="b">
        <v>0</v>
      </c>
      <c r="L1227" s="84" t="b">
        <v>0</v>
      </c>
    </row>
    <row r="1228" spans="1:12" ht="15">
      <c r="A1228" s="84" t="s">
        <v>834</v>
      </c>
      <c r="B1228" s="84" t="s">
        <v>5565</v>
      </c>
      <c r="C1228" s="84">
        <v>2</v>
      </c>
      <c r="D1228" s="122">
        <v>0.00629331001388114</v>
      </c>
      <c r="E1228" s="122">
        <v>1.2868412551961677</v>
      </c>
      <c r="F1228" s="84" t="s">
        <v>4094</v>
      </c>
      <c r="G1228" s="84" t="b">
        <v>0</v>
      </c>
      <c r="H1228" s="84" t="b">
        <v>0</v>
      </c>
      <c r="I1228" s="84" t="b">
        <v>0</v>
      </c>
      <c r="J1228" s="84" t="b">
        <v>0</v>
      </c>
      <c r="K1228" s="84" t="b">
        <v>0</v>
      </c>
      <c r="L1228" s="84" t="b">
        <v>0</v>
      </c>
    </row>
    <row r="1229" spans="1:12" ht="15">
      <c r="A1229" s="84" t="s">
        <v>4287</v>
      </c>
      <c r="B1229" s="84" t="s">
        <v>4309</v>
      </c>
      <c r="C1229" s="84">
        <v>15</v>
      </c>
      <c r="D1229" s="122">
        <v>0.003723256083744114</v>
      </c>
      <c r="E1229" s="122">
        <v>1.0624809972536577</v>
      </c>
      <c r="F1229" s="84" t="s">
        <v>4095</v>
      </c>
      <c r="G1229" s="84" t="b">
        <v>0</v>
      </c>
      <c r="H1229" s="84" t="b">
        <v>0</v>
      </c>
      <c r="I1229" s="84" t="b">
        <v>0</v>
      </c>
      <c r="J1229" s="84" t="b">
        <v>0</v>
      </c>
      <c r="K1229" s="84" t="b">
        <v>0</v>
      </c>
      <c r="L1229" s="84" t="b">
        <v>0</v>
      </c>
    </row>
    <row r="1230" spans="1:12" ht="15">
      <c r="A1230" s="84" t="s">
        <v>4309</v>
      </c>
      <c r="B1230" s="84" t="s">
        <v>4339</v>
      </c>
      <c r="C1230" s="84">
        <v>15</v>
      </c>
      <c r="D1230" s="122">
        <v>0.003723256083744114</v>
      </c>
      <c r="E1230" s="122">
        <v>1.2481175742155695</v>
      </c>
      <c r="F1230" s="84" t="s">
        <v>4095</v>
      </c>
      <c r="G1230" s="84" t="b">
        <v>0</v>
      </c>
      <c r="H1230" s="84" t="b">
        <v>0</v>
      </c>
      <c r="I1230" s="84" t="b">
        <v>0</v>
      </c>
      <c r="J1230" s="84" t="b">
        <v>0</v>
      </c>
      <c r="K1230" s="84" t="b">
        <v>0</v>
      </c>
      <c r="L1230" s="84" t="b">
        <v>0</v>
      </c>
    </row>
    <row r="1231" spans="1:12" ht="15">
      <c r="A1231" s="84" t="s">
        <v>4339</v>
      </c>
      <c r="B1231" s="84" t="s">
        <v>498</v>
      </c>
      <c r="C1231" s="84">
        <v>15</v>
      </c>
      <c r="D1231" s="122">
        <v>0.003723256083744114</v>
      </c>
      <c r="E1231" s="122">
        <v>0.7973252582182563</v>
      </c>
      <c r="F1231" s="84" t="s">
        <v>4095</v>
      </c>
      <c r="G1231" s="84" t="b">
        <v>0</v>
      </c>
      <c r="H1231" s="84" t="b">
        <v>0</v>
      </c>
      <c r="I1231" s="84" t="b">
        <v>0</v>
      </c>
      <c r="J1231" s="84" t="b">
        <v>0</v>
      </c>
      <c r="K1231" s="84" t="b">
        <v>0</v>
      </c>
      <c r="L1231" s="84" t="b">
        <v>0</v>
      </c>
    </row>
    <row r="1232" spans="1:12" ht="15">
      <c r="A1232" s="84" t="s">
        <v>498</v>
      </c>
      <c r="B1232" s="84" t="s">
        <v>498</v>
      </c>
      <c r="C1232" s="84">
        <v>15</v>
      </c>
      <c r="D1232" s="122">
        <v>0.003723256083744114</v>
      </c>
      <c r="E1232" s="122">
        <v>0.32996384078774993</v>
      </c>
      <c r="F1232" s="84" t="s">
        <v>4095</v>
      </c>
      <c r="G1232" s="84" t="b">
        <v>0</v>
      </c>
      <c r="H1232" s="84" t="b">
        <v>0</v>
      </c>
      <c r="I1232" s="84" t="b">
        <v>0</v>
      </c>
      <c r="J1232" s="84" t="b">
        <v>0</v>
      </c>
      <c r="K1232" s="84" t="b">
        <v>0</v>
      </c>
      <c r="L1232" s="84" t="b">
        <v>0</v>
      </c>
    </row>
    <row r="1233" spans="1:12" ht="15">
      <c r="A1233" s="84" t="s">
        <v>498</v>
      </c>
      <c r="B1233" s="84" t="s">
        <v>4201</v>
      </c>
      <c r="C1233" s="84">
        <v>15</v>
      </c>
      <c r="D1233" s="122">
        <v>0.003723256083744114</v>
      </c>
      <c r="E1233" s="122">
        <v>0.8351138191076559</v>
      </c>
      <c r="F1233" s="84" t="s">
        <v>4095</v>
      </c>
      <c r="G1233" s="84" t="b">
        <v>0</v>
      </c>
      <c r="H1233" s="84" t="b">
        <v>0</v>
      </c>
      <c r="I1233" s="84" t="b">
        <v>0</v>
      </c>
      <c r="J1233" s="84" t="b">
        <v>0</v>
      </c>
      <c r="K1233" s="84" t="b">
        <v>0</v>
      </c>
      <c r="L1233" s="84" t="b">
        <v>0</v>
      </c>
    </row>
    <row r="1234" spans="1:12" ht="15">
      <c r="A1234" s="84" t="s">
        <v>4201</v>
      </c>
      <c r="B1234" s="84" t="s">
        <v>4200</v>
      </c>
      <c r="C1234" s="84">
        <v>15</v>
      </c>
      <c r="D1234" s="122">
        <v>0.003723256083744114</v>
      </c>
      <c r="E1234" s="122">
        <v>1.2232939904905373</v>
      </c>
      <c r="F1234" s="84" t="s">
        <v>4095</v>
      </c>
      <c r="G1234" s="84" t="b">
        <v>0</v>
      </c>
      <c r="H1234" s="84" t="b">
        <v>0</v>
      </c>
      <c r="I1234" s="84" t="b">
        <v>0</v>
      </c>
      <c r="J1234" s="84" t="b">
        <v>0</v>
      </c>
      <c r="K1234" s="84" t="b">
        <v>0</v>
      </c>
      <c r="L1234" s="84" t="b">
        <v>0</v>
      </c>
    </row>
    <row r="1235" spans="1:12" ht="15">
      <c r="A1235" s="84" t="s">
        <v>4200</v>
      </c>
      <c r="B1235" s="84" t="s">
        <v>833</v>
      </c>
      <c r="C1235" s="84">
        <v>15</v>
      </c>
      <c r="D1235" s="122">
        <v>0.003723256083744114</v>
      </c>
      <c r="E1235" s="122">
        <v>1.1441127444429124</v>
      </c>
      <c r="F1235" s="84" t="s">
        <v>4095</v>
      </c>
      <c r="G1235" s="84" t="b">
        <v>0</v>
      </c>
      <c r="H1235" s="84" t="b">
        <v>0</v>
      </c>
      <c r="I1235" s="84" t="b">
        <v>0</v>
      </c>
      <c r="J1235" s="84" t="b">
        <v>0</v>
      </c>
      <c r="K1235" s="84" t="b">
        <v>0</v>
      </c>
      <c r="L1235" s="84" t="b">
        <v>0</v>
      </c>
    </row>
    <row r="1236" spans="1:12" ht="15">
      <c r="A1236" s="84" t="s">
        <v>4340</v>
      </c>
      <c r="B1236" s="84" t="s">
        <v>4341</v>
      </c>
      <c r="C1236" s="84">
        <v>15</v>
      </c>
      <c r="D1236" s="122">
        <v>0.003723256083744114</v>
      </c>
      <c r="E1236" s="122">
        <v>1.3024752365381622</v>
      </c>
      <c r="F1236" s="84" t="s">
        <v>4095</v>
      </c>
      <c r="G1236" s="84" t="b">
        <v>0</v>
      </c>
      <c r="H1236" s="84" t="b">
        <v>0</v>
      </c>
      <c r="I1236" s="84" t="b">
        <v>0</v>
      </c>
      <c r="J1236" s="84" t="b">
        <v>0</v>
      </c>
      <c r="K1236" s="84" t="b">
        <v>0</v>
      </c>
      <c r="L1236" s="84" t="b">
        <v>0</v>
      </c>
    </row>
    <row r="1237" spans="1:12" ht="15">
      <c r="A1237" s="84" t="s">
        <v>4341</v>
      </c>
      <c r="B1237" s="84" t="s">
        <v>498</v>
      </c>
      <c r="C1237" s="84">
        <v>15</v>
      </c>
      <c r="D1237" s="122">
        <v>0.003723256083744114</v>
      </c>
      <c r="E1237" s="122">
        <v>0.7973252582182563</v>
      </c>
      <c r="F1237" s="84" t="s">
        <v>4095</v>
      </c>
      <c r="G1237" s="84" t="b">
        <v>0</v>
      </c>
      <c r="H1237" s="84" t="b">
        <v>0</v>
      </c>
      <c r="I1237" s="84" t="b">
        <v>0</v>
      </c>
      <c r="J1237" s="84" t="b">
        <v>0</v>
      </c>
      <c r="K1237" s="84" t="b">
        <v>0</v>
      </c>
      <c r="L1237" s="84" t="b">
        <v>0</v>
      </c>
    </row>
    <row r="1238" spans="1:12" ht="15">
      <c r="A1238" s="84" t="s">
        <v>498</v>
      </c>
      <c r="B1238" s="84" t="s">
        <v>4337</v>
      </c>
      <c r="C1238" s="84">
        <v>11</v>
      </c>
      <c r="D1238" s="122">
        <v>0.007375166205002795</v>
      </c>
      <c r="E1238" s="122">
        <v>0.5542872095319618</v>
      </c>
      <c r="F1238" s="84" t="s">
        <v>4095</v>
      </c>
      <c r="G1238" s="84" t="b">
        <v>0</v>
      </c>
      <c r="H1238" s="84" t="b">
        <v>0</v>
      </c>
      <c r="I1238" s="84" t="b">
        <v>0</v>
      </c>
      <c r="J1238" s="84" t="b">
        <v>0</v>
      </c>
      <c r="K1238" s="84" t="b">
        <v>0</v>
      </c>
      <c r="L1238" s="84" t="b">
        <v>0</v>
      </c>
    </row>
    <row r="1239" spans="1:12" ht="15">
      <c r="A1239" s="84" t="s">
        <v>4337</v>
      </c>
      <c r="B1239" s="84" t="s">
        <v>4953</v>
      </c>
      <c r="C1239" s="84">
        <v>11</v>
      </c>
      <c r="D1239" s="122">
        <v>0.007375166205002795</v>
      </c>
      <c r="E1239" s="122">
        <v>1.156347200859924</v>
      </c>
      <c r="F1239" s="84" t="s">
        <v>4095</v>
      </c>
      <c r="G1239" s="84" t="b">
        <v>0</v>
      </c>
      <c r="H1239" s="84" t="b">
        <v>0</v>
      </c>
      <c r="I1239" s="84" t="b">
        <v>0</v>
      </c>
      <c r="J1239" s="84" t="b">
        <v>0</v>
      </c>
      <c r="K1239" s="84" t="b">
        <v>0</v>
      </c>
      <c r="L1239" s="84" t="b">
        <v>0</v>
      </c>
    </row>
    <row r="1240" spans="1:12" ht="15">
      <c r="A1240" s="84" t="s">
        <v>833</v>
      </c>
      <c r="B1240" s="84" t="s">
        <v>4967</v>
      </c>
      <c r="C1240" s="84">
        <v>10</v>
      </c>
      <c r="D1240" s="122">
        <v>0.008002272887250974</v>
      </c>
      <c r="E1240" s="122">
        <v>1.2232939904905373</v>
      </c>
      <c r="F1240" s="84" t="s">
        <v>4095</v>
      </c>
      <c r="G1240" s="84" t="b">
        <v>0</v>
      </c>
      <c r="H1240" s="84" t="b">
        <v>0</v>
      </c>
      <c r="I1240" s="84" t="b">
        <v>0</v>
      </c>
      <c r="J1240" s="84" t="b">
        <v>0</v>
      </c>
      <c r="K1240" s="84" t="b">
        <v>0</v>
      </c>
      <c r="L1240" s="84" t="b">
        <v>0</v>
      </c>
    </row>
    <row r="1241" spans="1:12" ht="15">
      <c r="A1241" s="84" t="s">
        <v>4967</v>
      </c>
      <c r="B1241" s="84" t="s">
        <v>4968</v>
      </c>
      <c r="C1241" s="84">
        <v>10</v>
      </c>
      <c r="D1241" s="122">
        <v>0.008002272887250974</v>
      </c>
      <c r="E1241" s="122">
        <v>1.4785664955938433</v>
      </c>
      <c r="F1241" s="84" t="s">
        <v>4095</v>
      </c>
      <c r="G1241" s="84" t="b">
        <v>0</v>
      </c>
      <c r="H1241" s="84" t="b">
        <v>0</v>
      </c>
      <c r="I1241" s="84" t="b">
        <v>0</v>
      </c>
      <c r="J1241" s="84" t="b">
        <v>0</v>
      </c>
      <c r="K1241" s="84" t="b">
        <v>0</v>
      </c>
      <c r="L1241" s="84" t="b">
        <v>0</v>
      </c>
    </row>
    <row r="1242" spans="1:12" ht="15">
      <c r="A1242" s="84" t="s">
        <v>4968</v>
      </c>
      <c r="B1242" s="84" t="s">
        <v>4337</v>
      </c>
      <c r="C1242" s="84">
        <v>10</v>
      </c>
      <c r="D1242" s="122">
        <v>0.008002272887250974</v>
      </c>
      <c r="E1242" s="122">
        <v>1.156347200859924</v>
      </c>
      <c r="F1242" s="84" t="s">
        <v>4095</v>
      </c>
      <c r="G1242" s="84" t="b">
        <v>0</v>
      </c>
      <c r="H1242" s="84" t="b">
        <v>0</v>
      </c>
      <c r="I1242" s="84" t="b">
        <v>0</v>
      </c>
      <c r="J1242" s="84" t="b">
        <v>0</v>
      </c>
      <c r="K1242" s="84" t="b">
        <v>0</v>
      </c>
      <c r="L1242" s="84" t="b">
        <v>0</v>
      </c>
    </row>
    <row r="1243" spans="1:12" ht="15">
      <c r="A1243" s="84" t="s">
        <v>4337</v>
      </c>
      <c r="B1243" s="84" t="s">
        <v>4340</v>
      </c>
      <c r="C1243" s="84">
        <v>10</v>
      </c>
      <c r="D1243" s="122">
        <v>0.008002272887250974</v>
      </c>
      <c r="E1243" s="122">
        <v>0.9802559418042428</v>
      </c>
      <c r="F1243" s="84" t="s">
        <v>4095</v>
      </c>
      <c r="G1243" s="84" t="b">
        <v>0</v>
      </c>
      <c r="H1243" s="84" t="b">
        <v>0</v>
      </c>
      <c r="I1243" s="84" t="b">
        <v>0</v>
      </c>
      <c r="J1243" s="84" t="b">
        <v>0</v>
      </c>
      <c r="K1243" s="84" t="b">
        <v>0</v>
      </c>
      <c r="L1243" s="84" t="b">
        <v>0</v>
      </c>
    </row>
    <row r="1244" spans="1:12" ht="15">
      <c r="A1244" s="84" t="s">
        <v>4953</v>
      </c>
      <c r="B1244" s="84" t="s">
        <v>4969</v>
      </c>
      <c r="C1244" s="84">
        <v>10</v>
      </c>
      <c r="D1244" s="122">
        <v>0.008002272887250974</v>
      </c>
      <c r="E1244" s="122">
        <v>1.4371738104356182</v>
      </c>
      <c r="F1244" s="84" t="s">
        <v>4095</v>
      </c>
      <c r="G1244" s="84" t="b">
        <v>0</v>
      </c>
      <c r="H1244" s="84" t="b">
        <v>0</v>
      </c>
      <c r="I1244" s="84" t="b">
        <v>0</v>
      </c>
      <c r="J1244" s="84" t="b">
        <v>0</v>
      </c>
      <c r="K1244" s="84" t="b">
        <v>0</v>
      </c>
      <c r="L1244" s="84" t="b">
        <v>0</v>
      </c>
    </row>
    <row r="1245" spans="1:12" ht="15">
      <c r="A1245" s="84" t="s">
        <v>454</v>
      </c>
      <c r="B1245" s="84" t="s">
        <v>4287</v>
      </c>
      <c r="C1245" s="84">
        <v>7</v>
      </c>
      <c r="D1245" s="122">
        <v>0.009000693591295753</v>
      </c>
      <c r="E1245" s="122">
        <v>1.156347200859924</v>
      </c>
      <c r="F1245" s="84" t="s">
        <v>4095</v>
      </c>
      <c r="G1245" s="84" t="b">
        <v>0</v>
      </c>
      <c r="H1245" s="84" t="b">
        <v>0</v>
      </c>
      <c r="I1245" s="84" t="b">
        <v>0</v>
      </c>
      <c r="J1245" s="84" t="b">
        <v>0</v>
      </c>
      <c r="K1245" s="84" t="b">
        <v>0</v>
      </c>
      <c r="L1245" s="84" t="b">
        <v>0</v>
      </c>
    </row>
    <row r="1246" spans="1:12" ht="15">
      <c r="A1246" s="84" t="s">
        <v>833</v>
      </c>
      <c r="B1246" s="84" t="s">
        <v>4252</v>
      </c>
      <c r="C1246" s="84">
        <v>5</v>
      </c>
      <c r="D1246" s="122">
        <v>0.008719474933656539</v>
      </c>
      <c r="E1246" s="122">
        <v>1.2232939904905373</v>
      </c>
      <c r="F1246" s="84" t="s">
        <v>4095</v>
      </c>
      <c r="G1246" s="84" t="b">
        <v>0</v>
      </c>
      <c r="H1246" s="84" t="b">
        <v>0</v>
      </c>
      <c r="I1246" s="84" t="b">
        <v>0</v>
      </c>
      <c r="J1246" s="84" t="b">
        <v>0</v>
      </c>
      <c r="K1246" s="84" t="b">
        <v>0</v>
      </c>
      <c r="L1246" s="84" t="b">
        <v>0</v>
      </c>
    </row>
    <row r="1247" spans="1:12" ht="15">
      <c r="A1247" s="84" t="s">
        <v>4252</v>
      </c>
      <c r="B1247" s="84" t="s">
        <v>506</v>
      </c>
      <c r="C1247" s="84">
        <v>5</v>
      </c>
      <c r="D1247" s="122">
        <v>0.008719474933656539</v>
      </c>
      <c r="E1247" s="122">
        <v>1.6334684555795864</v>
      </c>
      <c r="F1247" s="84" t="s">
        <v>4095</v>
      </c>
      <c r="G1247" s="84" t="b">
        <v>0</v>
      </c>
      <c r="H1247" s="84" t="b">
        <v>0</v>
      </c>
      <c r="I1247" s="84" t="b">
        <v>0</v>
      </c>
      <c r="J1247" s="84" t="b">
        <v>0</v>
      </c>
      <c r="K1247" s="84" t="b">
        <v>0</v>
      </c>
      <c r="L1247" s="84" t="b">
        <v>0</v>
      </c>
    </row>
    <row r="1248" spans="1:12" ht="15">
      <c r="A1248" s="84" t="s">
        <v>506</v>
      </c>
      <c r="B1248" s="84" t="s">
        <v>4340</v>
      </c>
      <c r="C1248" s="84">
        <v>5</v>
      </c>
      <c r="D1248" s="122">
        <v>0.008719474933656539</v>
      </c>
      <c r="E1248" s="122">
        <v>1.1563472008599243</v>
      </c>
      <c r="F1248" s="84" t="s">
        <v>4095</v>
      </c>
      <c r="G1248" s="84" t="b">
        <v>0</v>
      </c>
      <c r="H1248" s="84" t="b">
        <v>0</v>
      </c>
      <c r="I1248" s="84" t="b">
        <v>0</v>
      </c>
      <c r="J1248" s="84" t="b">
        <v>0</v>
      </c>
      <c r="K1248" s="84" t="b">
        <v>0</v>
      </c>
      <c r="L1248" s="84" t="b">
        <v>0</v>
      </c>
    </row>
    <row r="1249" spans="1:12" ht="15">
      <c r="A1249" s="84" t="s">
        <v>451</v>
      </c>
      <c r="B1249" s="84" t="s">
        <v>4287</v>
      </c>
      <c r="C1249" s="84">
        <v>4</v>
      </c>
      <c r="D1249" s="122">
        <v>0.00819075252382876</v>
      </c>
      <c r="E1249" s="122">
        <v>1.156347200859924</v>
      </c>
      <c r="F1249" s="84" t="s">
        <v>4095</v>
      </c>
      <c r="G1249" s="84" t="b">
        <v>0</v>
      </c>
      <c r="H1249" s="84" t="b">
        <v>0</v>
      </c>
      <c r="I1249" s="84" t="b">
        <v>0</v>
      </c>
      <c r="J1249" s="84" t="b">
        <v>0</v>
      </c>
      <c r="K1249" s="84" t="b">
        <v>0</v>
      </c>
      <c r="L1249" s="84" t="b">
        <v>0</v>
      </c>
    </row>
    <row r="1250" spans="1:12" ht="15">
      <c r="A1250" s="84" t="s">
        <v>4969</v>
      </c>
      <c r="B1250" s="84" t="s">
        <v>5226</v>
      </c>
      <c r="C1250" s="84">
        <v>3</v>
      </c>
      <c r="D1250" s="122">
        <v>0.007318036837463734</v>
      </c>
      <c r="E1250" s="122">
        <v>2.001445240874181</v>
      </c>
      <c r="F1250" s="84" t="s">
        <v>4095</v>
      </c>
      <c r="G1250" s="84" t="b">
        <v>0</v>
      </c>
      <c r="H1250" s="84" t="b">
        <v>0</v>
      </c>
      <c r="I1250" s="84" t="b">
        <v>0</v>
      </c>
      <c r="J1250" s="84" t="b">
        <v>0</v>
      </c>
      <c r="K1250" s="84" t="b">
        <v>0</v>
      </c>
      <c r="L1250" s="84" t="b">
        <v>0</v>
      </c>
    </row>
    <row r="1251" spans="1:12" ht="15">
      <c r="A1251" s="84" t="s">
        <v>5226</v>
      </c>
      <c r="B1251" s="84" t="s">
        <v>4287</v>
      </c>
      <c r="C1251" s="84">
        <v>3</v>
      </c>
      <c r="D1251" s="122">
        <v>0.007318036837463734</v>
      </c>
      <c r="E1251" s="122">
        <v>1.156347200859924</v>
      </c>
      <c r="F1251" s="84" t="s">
        <v>4095</v>
      </c>
      <c r="G1251" s="84" t="b">
        <v>0</v>
      </c>
      <c r="H1251" s="84" t="b">
        <v>0</v>
      </c>
      <c r="I1251" s="84" t="b">
        <v>0</v>
      </c>
      <c r="J1251" s="84" t="b">
        <v>0</v>
      </c>
      <c r="K1251" s="84" t="b">
        <v>0</v>
      </c>
      <c r="L1251" s="84" t="b">
        <v>0</v>
      </c>
    </row>
    <row r="1252" spans="1:12" ht="15">
      <c r="A1252" s="84" t="s">
        <v>4287</v>
      </c>
      <c r="B1252" s="84" t="s">
        <v>4287</v>
      </c>
      <c r="C1252" s="84">
        <v>3</v>
      </c>
      <c r="D1252" s="122">
        <v>0.007318036837463734</v>
      </c>
      <c r="E1252" s="122">
        <v>0.2717406195619937</v>
      </c>
      <c r="F1252" s="84" t="s">
        <v>4095</v>
      </c>
      <c r="G1252" s="84" t="b">
        <v>0</v>
      </c>
      <c r="H1252" s="84" t="b">
        <v>0</v>
      </c>
      <c r="I1252" s="84" t="b">
        <v>0</v>
      </c>
      <c r="J1252" s="84" t="b">
        <v>0</v>
      </c>
      <c r="K1252" s="84" t="b">
        <v>0</v>
      </c>
      <c r="L1252" s="84" t="b">
        <v>0</v>
      </c>
    </row>
    <row r="1253" spans="1:12" ht="15">
      <c r="A1253" s="84" t="s">
        <v>4287</v>
      </c>
      <c r="B1253" s="84" t="s">
        <v>5227</v>
      </c>
      <c r="C1253" s="84">
        <v>3</v>
      </c>
      <c r="D1253" s="122">
        <v>0.007318036837463734</v>
      </c>
      <c r="E1253" s="122">
        <v>1.1168386595762505</v>
      </c>
      <c r="F1253" s="84" t="s">
        <v>4095</v>
      </c>
      <c r="G1253" s="84" t="b">
        <v>0</v>
      </c>
      <c r="H1253" s="84" t="b">
        <v>0</v>
      </c>
      <c r="I1253" s="84" t="b">
        <v>0</v>
      </c>
      <c r="J1253" s="84" t="b">
        <v>1</v>
      </c>
      <c r="K1253" s="84" t="b">
        <v>0</v>
      </c>
      <c r="L1253" s="84" t="b">
        <v>0</v>
      </c>
    </row>
    <row r="1254" spans="1:12" ht="15">
      <c r="A1254" s="84" t="s">
        <v>5227</v>
      </c>
      <c r="B1254" s="84" t="s">
        <v>5228</v>
      </c>
      <c r="C1254" s="84">
        <v>3</v>
      </c>
      <c r="D1254" s="122">
        <v>0.007318036837463734</v>
      </c>
      <c r="E1254" s="122">
        <v>2.001445240874181</v>
      </c>
      <c r="F1254" s="84" t="s">
        <v>4095</v>
      </c>
      <c r="G1254" s="84" t="b">
        <v>1</v>
      </c>
      <c r="H1254" s="84" t="b">
        <v>0</v>
      </c>
      <c r="I1254" s="84" t="b">
        <v>0</v>
      </c>
      <c r="J1254" s="84" t="b">
        <v>0</v>
      </c>
      <c r="K1254" s="84" t="b">
        <v>0</v>
      </c>
      <c r="L1254" s="84" t="b">
        <v>0</v>
      </c>
    </row>
    <row r="1255" spans="1:12" ht="15">
      <c r="A1255" s="84" t="s">
        <v>5228</v>
      </c>
      <c r="B1255" s="84" t="s">
        <v>4287</v>
      </c>
      <c r="C1255" s="84">
        <v>3</v>
      </c>
      <c r="D1255" s="122">
        <v>0.007318036837463734</v>
      </c>
      <c r="E1255" s="122">
        <v>1.156347200859924</v>
      </c>
      <c r="F1255" s="84" t="s">
        <v>4095</v>
      </c>
      <c r="G1255" s="84" t="b">
        <v>0</v>
      </c>
      <c r="H1255" s="84" t="b">
        <v>0</v>
      </c>
      <c r="I1255" s="84" t="b">
        <v>0</v>
      </c>
      <c r="J1255" s="84" t="b">
        <v>0</v>
      </c>
      <c r="K1255" s="84" t="b">
        <v>0</v>
      </c>
      <c r="L1255" s="84" t="b">
        <v>0</v>
      </c>
    </row>
    <row r="1256" spans="1:12" ht="15">
      <c r="A1256" s="84" t="s">
        <v>487</v>
      </c>
      <c r="B1256" s="84" t="s">
        <v>833</v>
      </c>
      <c r="C1256" s="84">
        <v>2</v>
      </c>
      <c r="D1256" s="122">
        <v>0.0059827116579268015</v>
      </c>
      <c r="E1256" s="122">
        <v>1.2232939904905373</v>
      </c>
      <c r="F1256" s="84" t="s">
        <v>4095</v>
      </c>
      <c r="G1256" s="84" t="b">
        <v>0</v>
      </c>
      <c r="H1256" s="84" t="b">
        <v>0</v>
      </c>
      <c r="I1256" s="84" t="b">
        <v>0</v>
      </c>
      <c r="J1256" s="84" t="b">
        <v>0</v>
      </c>
      <c r="K1256" s="84" t="b">
        <v>0</v>
      </c>
      <c r="L1256" s="84" t="b">
        <v>0</v>
      </c>
    </row>
    <row r="1257" spans="1:12" ht="15">
      <c r="A1257" s="84" t="s">
        <v>833</v>
      </c>
      <c r="B1257" s="84" t="s">
        <v>5042</v>
      </c>
      <c r="C1257" s="84">
        <v>2</v>
      </c>
      <c r="D1257" s="122">
        <v>0.0059827116579268015</v>
      </c>
      <c r="E1257" s="122">
        <v>1.2232939904905373</v>
      </c>
      <c r="F1257" s="84" t="s">
        <v>4095</v>
      </c>
      <c r="G1257" s="84" t="b">
        <v>0</v>
      </c>
      <c r="H1257" s="84" t="b">
        <v>0</v>
      </c>
      <c r="I1257" s="84" t="b">
        <v>0</v>
      </c>
      <c r="J1257" s="84" t="b">
        <v>0</v>
      </c>
      <c r="K1257" s="84" t="b">
        <v>0</v>
      </c>
      <c r="L1257" s="84" t="b">
        <v>0</v>
      </c>
    </row>
    <row r="1258" spans="1:12" ht="15">
      <c r="A1258" s="84" t="s">
        <v>5042</v>
      </c>
      <c r="B1258" s="84" t="s">
        <v>4326</v>
      </c>
      <c r="C1258" s="84">
        <v>2</v>
      </c>
      <c r="D1258" s="122">
        <v>0.0059827116579268015</v>
      </c>
      <c r="E1258" s="122">
        <v>2.1775364999298623</v>
      </c>
      <c r="F1258" s="84" t="s">
        <v>4095</v>
      </c>
      <c r="G1258" s="84" t="b">
        <v>0</v>
      </c>
      <c r="H1258" s="84" t="b">
        <v>0</v>
      </c>
      <c r="I1258" s="84" t="b">
        <v>0</v>
      </c>
      <c r="J1258" s="84" t="b">
        <v>1</v>
      </c>
      <c r="K1258" s="84" t="b">
        <v>0</v>
      </c>
      <c r="L1258" s="84" t="b">
        <v>0</v>
      </c>
    </row>
    <row r="1259" spans="1:12" ht="15">
      <c r="A1259" s="84" t="s">
        <v>4326</v>
      </c>
      <c r="B1259" s="84" t="s">
        <v>4227</v>
      </c>
      <c r="C1259" s="84">
        <v>2</v>
      </c>
      <c r="D1259" s="122">
        <v>0.0059827116579268015</v>
      </c>
      <c r="E1259" s="122">
        <v>2.1775364999298623</v>
      </c>
      <c r="F1259" s="84" t="s">
        <v>4095</v>
      </c>
      <c r="G1259" s="84" t="b">
        <v>1</v>
      </c>
      <c r="H1259" s="84" t="b">
        <v>0</v>
      </c>
      <c r="I1259" s="84" t="b">
        <v>0</v>
      </c>
      <c r="J1259" s="84" t="b">
        <v>0</v>
      </c>
      <c r="K1259" s="84" t="b">
        <v>0</v>
      </c>
      <c r="L1259" s="84" t="b">
        <v>0</v>
      </c>
    </row>
    <row r="1260" spans="1:12" ht="15">
      <c r="A1260" s="84" t="s">
        <v>4227</v>
      </c>
      <c r="B1260" s="84" t="s">
        <v>5043</v>
      </c>
      <c r="C1260" s="84">
        <v>2</v>
      </c>
      <c r="D1260" s="122">
        <v>0.0059827116579268015</v>
      </c>
      <c r="E1260" s="122">
        <v>2.1775364999298623</v>
      </c>
      <c r="F1260" s="84" t="s">
        <v>4095</v>
      </c>
      <c r="G1260" s="84" t="b">
        <v>0</v>
      </c>
      <c r="H1260" s="84" t="b">
        <v>0</v>
      </c>
      <c r="I1260" s="84" t="b">
        <v>0</v>
      </c>
      <c r="J1260" s="84" t="b">
        <v>0</v>
      </c>
      <c r="K1260" s="84" t="b">
        <v>0</v>
      </c>
      <c r="L1260" s="84" t="b">
        <v>0</v>
      </c>
    </row>
    <row r="1261" spans="1:12" ht="15">
      <c r="A1261" s="84" t="s">
        <v>5043</v>
      </c>
      <c r="B1261" s="84" t="s">
        <v>4308</v>
      </c>
      <c r="C1261" s="84">
        <v>2</v>
      </c>
      <c r="D1261" s="122">
        <v>0.0059827116579268015</v>
      </c>
      <c r="E1261" s="122">
        <v>2.1775364999298623</v>
      </c>
      <c r="F1261" s="84" t="s">
        <v>4095</v>
      </c>
      <c r="G1261" s="84" t="b">
        <v>0</v>
      </c>
      <c r="H1261" s="84" t="b">
        <v>0</v>
      </c>
      <c r="I1261" s="84" t="b">
        <v>0</v>
      </c>
      <c r="J1261" s="84" t="b">
        <v>0</v>
      </c>
      <c r="K1261" s="84" t="b">
        <v>0</v>
      </c>
      <c r="L1261" s="84" t="b">
        <v>0</v>
      </c>
    </row>
    <row r="1262" spans="1:12" ht="15">
      <c r="A1262" s="84" t="s">
        <v>4308</v>
      </c>
      <c r="B1262" s="84" t="s">
        <v>4309</v>
      </c>
      <c r="C1262" s="84">
        <v>2</v>
      </c>
      <c r="D1262" s="122">
        <v>0.0059827116579268015</v>
      </c>
      <c r="E1262" s="122">
        <v>1.2481175742155695</v>
      </c>
      <c r="F1262" s="84" t="s">
        <v>4095</v>
      </c>
      <c r="G1262" s="84" t="b">
        <v>0</v>
      </c>
      <c r="H1262" s="84" t="b">
        <v>0</v>
      </c>
      <c r="I1262" s="84" t="b">
        <v>0</v>
      </c>
      <c r="J1262" s="84" t="b">
        <v>0</v>
      </c>
      <c r="K1262" s="84" t="b">
        <v>0</v>
      </c>
      <c r="L1262" s="84" t="b">
        <v>0</v>
      </c>
    </row>
    <row r="1263" spans="1:12" ht="15">
      <c r="A1263" s="84" t="s">
        <v>4309</v>
      </c>
      <c r="B1263" s="84" t="s">
        <v>4310</v>
      </c>
      <c r="C1263" s="84">
        <v>2</v>
      </c>
      <c r="D1263" s="122">
        <v>0.0059827116579268015</v>
      </c>
      <c r="E1263" s="122">
        <v>1.2481175742155695</v>
      </c>
      <c r="F1263" s="84" t="s">
        <v>4095</v>
      </c>
      <c r="G1263" s="84" t="b">
        <v>0</v>
      </c>
      <c r="H1263" s="84" t="b">
        <v>0</v>
      </c>
      <c r="I1263" s="84" t="b">
        <v>0</v>
      </c>
      <c r="J1263" s="84" t="b">
        <v>0</v>
      </c>
      <c r="K1263" s="84" t="b">
        <v>0</v>
      </c>
      <c r="L1263" s="84" t="b">
        <v>0</v>
      </c>
    </row>
    <row r="1264" spans="1:12" ht="15">
      <c r="A1264" s="84" t="s">
        <v>4310</v>
      </c>
      <c r="B1264" s="84" t="s">
        <v>4313</v>
      </c>
      <c r="C1264" s="84">
        <v>2</v>
      </c>
      <c r="D1264" s="122">
        <v>0.0059827116579268015</v>
      </c>
      <c r="E1264" s="122">
        <v>2.1775364999298623</v>
      </c>
      <c r="F1264" s="84" t="s">
        <v>4095</v>
      </c>
      <c r="G1264" s="84" t="b">
        <v>0</v>
      </c>
      <c r="H1264" s="84" t="b">
        <v>0</v>
      </c>
      <c r="I1264" s="84" t="b">
        <v>0</v>
      </c>
      <c r="J1264" s="84" t="b">
        <v>0</v>
      </c>
      <c r="K1264" s="84" t="b">
        <v>0</v>
      </c>
      <c r="L1264" s="84" t="b">
        <v>0</v>
      </c>
    </row>
    <row r="1265" spans="1:12" ht="15">
      <c r="A1265" s="84" t="s">
        <v>4313</v>
      </c>
      <c r="B1265" s="84" t="s">
        <v>4307</v>
      </c>
      <c r="C1265" s="84">
        <v>2</v>
      </c>
      <c r="D1265" s="122">
        <v>0.0059827116579268015</v>
      </c>
      <c r="E1265" s="122">
        <v>2.1775364999298623</v>
      </c>
      <c r="F1265" s="84" t="s">
        <v>4095</v>
      </c>
      <c r="G1265" s="84" t="b">
        <v>0</v>
      </c>
      <c r="H1265" s="84" t="b">
        <v>0</v>
      </c>
      <c r="I1265" s="84" t="b">
        <v>0</v>
      </c>
      <c r="J1265" s="84" t="b">
        <v>0</v>
      </c>
      <c r="K1265" s="84" t="b">
        <v>0</v>
      </c>
      <c r="L1265" s="84" t="b">
        <v>0</v>
      </c>
    </row>
    <row r="1266" spans="1:12" ht="15">
      <c r="A1266" s="84" t="s">
        <v>4307</v>
      </c>
      <c r="B1266" s="84" t="s">
        <v>4311</v>
      </c>
      <c r="C1266" s="84">
        <v>2</v>
      </c>
      <c r="D1266" s="122">
        <v>0.0059827116579268015</v>
      </c>
      <c r="E1266" s="122">
        <v>2.1775364999298623</v>
      </c>
      <c r="F1266" s="84" t="s">
        <v>4095</v>
      </c>
      <c r="G1266" s="84" t="b">
        <v>0</v>
      </c>
      <c r="H1266" s="84" t="b">
        <v>0</v>
      </c>
      <c r="I1266" s="84" t="b">
        <v>0</v>
      </c>
      <c r="J1266" s="84" t="b">
        <v>1</v>
      </c>
      <c r="K1266" s="84" t="b">
        <v>0</v>
      </c>
      <c r="L1266" s="84" t="b">
        <v>0</v>
      </c>
    </row>
    <row r="1267" spans="1:12" ht="15">
      <c r="A1267" s="84" t="s">
        <v>4311</v>
      </c>
      <c r="B1267" s="84" t="s">
        <v>4312</v>
      </c>
      <c r="C1267" s="84">
        <v>2</v>
      </c>
      <c r="D1267" s="122">
        <v>0.0059827116579268015</v>
      </c>
      <c r="E1267" s="122">
        <v>2.1775364999298623</v>
      </c>
      <c r="F1267" s="84" t="s">
        <v>4095</v>
      </c>
      <c r="G1267" s="84" t="b">
        <v>1</v>
      </c>
      <c r="H1267" s="84" t="b">
        <v>0</v>
      </c>
      <c r="I1267" s="84" t="b">
        <v>0</v>
      </c>
      <c r="J1267" s="84" t="b">
        <v>0</v>
      </c>
      <c r="K1267" s="84" t="b">
        <v>0</v>
      </c>
      <c r="L1267" s="84" t="b">
        <v>0</v>
      </c>
    </row>
    <row r="1268" spans="1:12" ht="15">
      <c r="A1268" s="84" t="s">
        <v>4312</v>
      </c>
      <c r="B1268" s="84" t="s">
        <v>5084</v>
      </c>
      <c r="C1268" s="84">
        <v>2</v>
      </c>
      <c r="D1268" s="122">
        <v>0.0059827116579268015</v>
      </c>
      <c r="E1268" s="122">
        <v>2.1775364999298623</v>
      </c>
      <c r="F1268" s="84" t="s">
        <v>4095</v>
      </c>
      <c r="G1268" s="84" t="b">
        <v>0</v>
      </c>
      <c r="H1268" s="84" t="b">
        <v>0</v>
      </c>
      <c r="I1268" s="84" t="b">
        <v>0</v>
      </c>
      <c r="J1268" s="84" t="b">
        <v>0</v>
      </c>
      <c r="K1268" s="84" t="b">
        <v>0</v>
      </c>
      <c r="L1268" s="84" t="b">
        <v>0</v>
      </c>
    </row>
    <row r="1269" spans="1:12" ht="15">
      <c r="A1269" s="84" t="s">
        <v>4287</v>
      </c>
      <c r="B1269" s="84" t="s">
        <v>506</v>
      </c>
      <c r="C1269" s="84">
        <v>2</v>
      </c>
      <c r="D1269" s="122">
        <v>0.0059827116579268015</v>
      </c>
      <c r="E1269" s="122">
        <v>0.5727706152259748</v>
      </c>
      <c r="F1269" s="84" t="s">
        <v>4095</v>
      </c>
      <c r="G1269" s="84" t="b">
        <v>0</v>
      </c>
      <c r="H1269" s="84" t="b">
        <v>0</v>
      </c>
      <c r="I1269" s="84" t="b">
        <v>0</v>
      </c>
      <c r="J1269" s="84" t="b">
        <v>0</v>
      </c>
      <c r="K1269" s="84" t="b">
        <v>0</v>
      </c>
      <c r="L1269" s="84" t="b">
        <v>0</v>
      </c>
    </row>
    <row r="1270" spans="1:12" ht="15">
      <c r="A1270" s="84" t="s">
        <v>506</v>
      </c>
      <c r="B1270" s="84" t="s">
        <v>4200</v>
      </c>
      <c r="C1270" s="84">
        <v>2</v>
      </c>
      <c r="D1270" s="122">
        <v>0.0059827116579268015</v>
      </c>
      <c r="E1270" s="122">
        <v>0.6792259461402617</v>
      </c>
      <c r="F1270" s="84" t="s">
        <v>4095</v>
      </c>
      <c r="G1270" s="84" t="b">
        <v>0</v>
      </c>
      <c r="H1270" s="84" t="b">
        <v>0</v>
      </c>
      <c r="I1270" s="84" t="b">
        <v>0</v>
      </c>
      <c r="J1270" s="84" t="b">
        <v>0</v>
      </c>
      <c r="K1270" s="84" t="b">
        <v>0</v>
      </c>
      <c r="L1270" s="84" t="b">
        <v>0</v>
      </c>
    </row>
    <row r="1271" spans="1:12" ht="15">
      <c r="A1271" s="84" t="s">
        <v>4200</v>
      </c>
      <c r="B1271" s="84" t="s">
        <v>4253</v>
      </c>
      <c r="C1271" s="84">
        <v>2</v>
      </c>
      <c r="D1271" s="122">
        <v>0.0059827116579268015</v>
      </c>
      <c r="E1271" s="122">
        <v>1.2232939904905373</v>
      </c>
      <c r="F1271" s="84" t="s">
        <v>4095</v>
      </c>
      <c r="G1271" s="84" t="b">
        <v>0</v>
      </c>
      <c r="H1271" s="84" t="b">
        <v>0</v>
      </c>
      <c r="I1271" s="84" t="b">
        <v>0</v>
      </c>
      <c r="J1271" s="84" t="b">
        <v>0</v>
      </c>
      <c r="K1271" s="84" t="b">
        <v>0</v>
      </c>
      <c r="L1271" s="84" t="b">
        <v>0</v>
      </c>
    </row>
    <row r="1272" spans="1:12" ht="15">
      <c r="A1272" s="84" t="s">
        <v>4253</v>
      </c>
      <c r="B1272" s="84" t="s">
        <v>4254</v>
      </c>
      <c r="C1272" s="84">
        <v>2</v>
      </c>
      <c r="D1272" s="122">
        <v>0.0059827116579268015</v>
      </c>
      <c r="E1272" s="122">
        <v>2.1775364999298623</v>
      </c>
      <c r="F1272" s="84" t="s">
        <v>4095</v>
      </c>
      <c r="G1272" s="84" t="b">
        <v>0</v>
      </c>
      <c r="H1272" s="84" t="b">
        <v>0</v>
      </c>
      <c r="I1272" s="84" t="b">
        <v>0</v>
      </c>
      <c r="J1272" s="84" t="b">
        <v>0</v>
      </c>
      <c r="K1272" s="84" t="b">
        <v>0</v>
      </c>
      <c r="L1272" s="84" t="b">
        <v>0</v>
      </c>
    </row>
    <row r="1273" spans="1:12" ht="15">
      <c r="A1273" s="84" t="s">
        <v>4254</v>
      </c>
      <c r="B1273" s="84" t="s">
        <v>498</v>
      </c>
      <c r="C1273" s="84">
        <v>2</v>
      </c>
      <c r="D1273" s="122">
        <v>0.0059827116579268015</v>
      </c>
      <c r="E1273" s="122">
        <v>0.7973252582182562</v>
      </c>
      <c r="F1273" s="84" t="s">
        <v>4095</v>
      </c>
      <c r="G1273" s="84" t="b">
        <v>0</v>
      </c>
      <c r="H1273" s="84" t="b">
        <v>0</v>
      </c>
      <c r="I1273" s="84" t="b">
        <v>0</v>
      </c>
      <c r="J1273" s="84" t="b">
        <v>0</v>
      </c>
      <c r="K1273" s="84" t="b">
        <v>0</v>
      </c>
      <c r="L1273" s="84" t="b">
        <v>0</v>
      </c>
    </row>
    <row r="1274" spans="1:12" ht="15">
      <c r="A1274" s="84" t="s">
        <v>498</v>
      </c>
      <c r="B1274" s="84" t="s">
        <v>4255</v>
      </c>
      <c r="C1274" s="84">
        <v>2</v>
      </c>
      <c r="D1274" s="122">
        <v>0.0059827116579268015</v>
      </c>
      <c r="E1274" s="122">
        <v>0.8351138191076559</v>
      </c>
      <c r="F1274" s="84" t="s">
        <v>4095</v>
      </c>
      <c r="G1274" s="84" t="b">
        <v>0</v>
      </c>
      <c r="H1274" s="84" t="b">
        <v>0</v>
      </c>
      <c r="I1274" s="84" t="b">
        <v>0</v>
      </c>
      <c r="J1274" s="84" t="b">
        <v>0</v>
      </c>
      <c r="K1274" s="84" t="b">
        <v>0</v>
      </c>
      <c r="L1274" s="84" t="b">
        <v>0</v>
      </c>
    </row>
    <row r="1275" spans="1:12" ht="15">
      <c r="A1275" s="84" t="s">
        <v>4343</v>
      </c>
      <c r="B1275" s="84" t="s">
        <v>4200</v>
      </c>
      <c r="C1275" s="84">
        <v>4</v>
      </c>
      <c r="D1275" s="122">
        <v>0.012809787049531115</v>
      </c>
      <c r="E1275" s="122">
        <v>1.3324384599156054</v>
      </c>
      <c r="F1275" s="84" t="s">
        <v>4096</v>
      </c>
      <c r="G1275" s="84" t="b">
        <v>0</v>
      </c>
      <c r="H1275" s="84" t="b">
        <v>0</v>
      </c>
      <c r="I1275" s="84" t="b">
        <v>0</v>
      </c>
      <c r="J1275" s="84" t="b">
        <v>0</v>
      </c>
      <c r="K1275" s="84" t="b">
        <v>0</v>
      </c>
      <c r="L1275" s="84" t="b">
        <v>0</v>
      </c>
    </row>
    <row r="1276" spans="1:12" ht="15">
      <c r="A1276" s="84" t="s">
        <v>4200</v>
      </c>
      <c r="B1276" s="84" t="s">
        <v>4344</v>
      </c>
      <c r="C1276" s="84">
        <v>4</v>
      </c>
      <c r="D1276" s="122">
        <v>0.012809787049531115</v>
      </c>
      <c r="E1276" s="122">
        <v>1.3324384599156054</v>
      </c>
      <c r="F1276" s="84" t="s">
        <v>4096</v>
      </c>
      <c r="G1276" s="84" t="b">
        <v>0</v>
      </c>
      <c r="H1276" s="84" t="b">
        <v>0</v>
      </c>
      <c r="I1276" s="84" t="b">
        <v>0</v>
      </c>
      <c r="J1276" s="84" t="b">
        <v>0</v>
      </c>
      <c r="K1276" s="84" t="b">
        <v>0</v>
      </c>
      <c r="L1276" s="84" t="b">
        <v>0</v>
      </c>
    </row>
    <row r="1277" spans="1:12" ht="15">
      <c r="A1277" s="84" t="s">
        <v>4344</v>
      </c>
      <c r="B1277" s="84" t="s">
        <v>498</v>
      </c>
      <c r="C1277" s="84">
        <v>4</v>
      </c>
      <c r="D1277" s="122">
        <v>0.012809787049531115</v>
      </c>
      <c r="E1277" s="122">
        <v>1.235528446907549</v>
      </c>
      <c r="F1277" s="84" t="s">
        <v>4096</v>
      </c>
      <c r="G1277" s="84" t="b">
        <v>0</v>
      </c>
      <c r="H1277" s="84" t="b">
        <v>0</v>
      </c>
      <c r="I1277" s="84" t="b">
        <v>0</v>
      </c>
      <c r="J1277" s="84" t="b">
        <v>0</v>
      </c>
      <c r="K1277" s="84" t="b">
        <v>0</v>
      </c>
      <c r="L1277" s="84" t="b">
        <v>0</v>
      </c>
    </row>
    <row r="1278" spans="1:12" ht="15">
      <c r="A1278" s="84" t="s">
        <v>498</v>
      </c>
      <c r="B1278" s="84" t="s">
        <v>4257</v>
      </c>
      <c r="C1278" s="84">
        <v>4</v>
      </c>
      <c r="D1278" s="122">
        <v>0.012809787049531115</v>
      </c>
      <c r="E1278" s="122">
        <v>1.235528446907549</v>
      </c>
      <c r="F1278" s="84" t="s">
        <v>4096</v>
      </c>
      <c r="G1278" s="84" t="b">
        <v>0</v>
      </c>
      <c r="H1278" s="84" t="b">
        <v>0</v>
      </c>
      <c r="I1278" s="84" t="b">
        <v>0</v>
      </c>
      <c r="J1278" s="84" t="b">
        <v>0</v>
      </c>
      <c r="K1278" s="84" t="b">
        <v>0</v>
      </c>
      <c r="L1278" s="84" t="b">
        <v>0</v>
      </c>
    </row>
    <row r="1279" spans="1:12" ht="15">
      <c r="A1279" s="84" t="s">
        <v>4257</v>
      </c>
      <c r="B1279" s="84" t="s">
        <v>833</v>
      </c>
      <c r="C1279" s="84">
        <v>4</v>
      </c>
      <c r="D1279" s="122">
        <v>0.012809787049531115</v>
      </c>
      <c r="E1279" s="122">
        <v>1.0314084642516241</v>
      </c>
      <c r="F1279" s="84" t="s">
        <v>4096</v>
      </c>
      <c r="G1279" s="84" t="b">
        <v>0</v>
      </c>
      <c r="H1279" s="84" t="b">
        <v>0</v>
      </c>
      <c r="I1279" s="84" t="b">
        <v>0</v>
      </c>
      <c r="J1279" s="84" t="b">
        <v>0</v>
      </c>
      <c r="K1279" s="84" t="b">
        <v>0</v>
      </c>
      <c r="L1279" s="84" t="b">
        <v>0</v>
      </c>
    </row>
    <row r="1280" spans="1:12" ht="15">
      <c r="A1280" s="84" t="s">
        <v>833</v>
      </c>
      <c r="B1280" s="84" t="s">
        <v>4345</v>
      </c>
      <c r="C1280" s="84">
        <v>4</v>
      </c>
      <c r="D1280" s="122">
        <v>0.012809787049531115</v>
      </c>
      <c r="E1280" s="122">
        <v>1.0314084642516241</v>
      </c>
      <c r="F1280" s="84" t="s">
        <v>4096</v>
      </c>
      <c r="G1280" s="84" t="b">
        <v>0</v>
      </c>
      <c r="H1280" s="84" t="b">
        <v>0</v>
      </c>
      <c r="I1280" s="84" t="b">
        <v>0</v>
      </c>
      <c r="J1280" s="84" t="b">
        <v>0</v>
      </c>
      <c r="K1280" s="84" t="b">
        <v>0</v>
      </c>
      <c r="L1280" s="84" t="b">
        <v>0</v>
      </c>
    </row>
    <row r="1281" spans="1:12" ht="15">
      <c r="A1281" s="84" t="s">
        <v>4345</v>
      </c>
      <c r="B1281" s="84" t="s">
        <v>4346</v>
      </c>
      <c r="C1281" s="84">
        <v>4</v>
      </c>
      <c r="D1281" s="122">
        <v>0.012809787049531115</v>
      </c>
      <c r="E1281" s="122">
        <v>1.3324384599156054</v>
      </c>
      <c r="F1281" s="84" t="s">
        <v>4096</v>
      </c>
      <c r="G1281" s="84" t="b">
        <v>0</v>
      </c>
      <c r="H1281" s="84" t="b">
        <v>0</v>
      </c>
      <c r="I1281" s="84" t="b">
        <v>0</v>
      </c>
      <c r="J1281" s="84" t="b">
        <v>0</v>
      </c>
      <c r="K1281" s="84" t="b">
        <v>0</v>
      </c>
      <c r="L1281" s="84" t="b">
        <v>0</v>
      </c>
    </row>
    <row r="1282" spans="1:12" ht="15">
      <c r="A1282" s="84" t="s">
        <v>4346</v>
      </c>
      <c r="B1282" s="84" t="s">
        <v>4347</v>
      </c>
      <c r="C1282" s="84">
        <v>4</v>
      </c>
      <c r="D1282" s="122">
        <v>0.012809787049531115</v>
      </c>
      <c r="E1282" s="122">
        <v>1.3324384599156054</v>
      </c>
      <c r="F1282" s="84" t="s">
        <v>4096</v>
      </c>
      <c r="G1282" s="84" t="b">
        <v>0</v>
      </c>
      <c r="H1282" s="84" t="b">
        <v>0</v>
      </c>
      <c r="I1282" s="84" t="b">
        <v>0</v>
      </c>
      <c r="J1282" s="84" t="b">
        <v>0</v>
      </c>
      <c r="K1282" s="84" t="b">
        <v>0</v>
      </c>
      <c r="L1282" s="84" t="b">
        <v>0</v>
      </c>
    </row>
    <row r="1283" spans="1:12" ht="15">
      <c r="A1283" s="84" t="s">
        <v>4348</v>
      </c>
      <c r="B1283" s="84" t="s">
        <v>4972</v>
      </c>
      <c r="C1283" s="84">
        <v>4</v>
      </c>
      <c r="D1283" s="122">
        <v>0.012809787049531115</v>
      </c>
      <c r="E1283" s="122">
        <v>1.3324384599156054</v>
      </c>
      <c r="F1283" s="84" t="s">
        <v>4096</v>
      </c>
      <c r="G1283" s="84" t="b">
        <v>1</v>
      </c>
      <c r="H1283" s="84" t="b">
        <v>0</v>
      </c>
      <c r="I1283" s="84" t="b">
        <v>0</v>
      </c>
      <c r="J1283" s="84" t="b">
        <v>0</v>
      </c>
      <c r="K1283" s="84" t="b">
        <v>0</v>
      </c>
      <c r="L1283" s="84" t="b">
        <v>0</v>
      </c>
    </row>
    <row r="1284" spans="1:12" ht="15">
      <c r="A1284" s="84" t="s">
        <v>5249</v>
      </c>
      <c r="B1284" s="84" t="s">
        <v>5250</v>
      </c>
      <c r="C1284" s="84">
        <v>3</v>
      </c>
      <c r="D1284" s="122">
        <v>0.013594746774647268</v>
      </c>
      <c r="E1284" s="122">
        <v>1.4573771965239053</v>
      </c>
      <c r="F1284" s="84" t="s">
        <v>4096</v>
      </c>
      <c r="G1284" s="84" t="b">
        <v>0</v>
      </c>
      <c r="H1284" s="84" t="b">
        <v>0</v>
      </c>
      <c r="I1284" s="84" t="b">
        <v>0</v>
      </c>
      <c r="J1284" s="84" t="b">
        <v>0</v>
      </c>
      <c r="K1284" s="84" t="b">
        <v>0</v>
      </c>
      <c r="L1284" s="84" t="b">
        <v>0</v>
      </c>
    </row>
    <row r="1285" spans="1:12" ht="15">
      <c r="A1285" s="84" t="s">
        <v>5250</v>
      </c>
      <c r="B1285" s="84" t="s">
        <v>5251</v>
      </c>
      <c r="C1285" s="84">
        <v>3</v>
      </c>
      <c r="D1285" s="122">
        <v>0.013594746774647268</v>
      </c>
      <c r="E1285" s="122">
        <v>1.4573771965239053</v>
      </c>
      <c r="F1285" s="84" t="s">
        <v>4096</v>
      </c>
      <c r="G1285" s="84" t="b">
        <v>0</v>
      </c>
      <c r="H1285" s="84" t="b">
        <v>0</v>
      </c>
      <c r="I1285" s="84" t="b">
        <v>0</v>
      </c>
      <c r="J1285" s="84" t="b">
        <v>0</v>
      </c>
      <c r="K1285" s="84" t="b">
        <v>0</v>
      </c>
      <c r="L1285" s="84" t="b">
        <v>0</v>
      </c>
    </row>
    <row r="1286" spans="1:12" ht="15">
      <c r="A1286" s="84" t="s">
        <v>5251</v>
      </c>
      <c r="B1286" s="84" t="s">
        <v>4980</v>
      </c>
      <c r="C1286" s="84">
        <v>3</v>
      </c>
      <c r="D1286" s="122">
        <v>0.013594746774647268</v>
      </c>
      <c r="E1286" s="122">
        <v>1.4573771965239053</v>
      </c>
      <c r="F1286" s="84" t="s">
        <v>4096</v>
      </c>
      <c r="G1286" s="84" t="b">
        <v>0</v>
      </c>
      <c r="H1286" s="84" t="b">
        <v>0</v>
      </c>
      <c r="I1286" s="84" t="b">
        <v>0</v>
      </c>
      <c r="J1286" s="84" t="b">
        <v>0</v>
      </c>
      <c r="K1286" s="84" t="b">
        <v>0</v>
      </c>
      <c r="L1286" s="84" t="b">
        <v>0</v>
      </c>
    </row>
    <row r="1287" spans="1:12" ht="15">
      <c r="A1287" s="84" t="s">
        <v>4980</v>
      </c>
      <c r="B1287" s="84" t="s">
        <v>5252</v>
      </c>
      <c r="C1287" s="84">
        <v>3</v>
      </c>
      <c r="D1287" s="122">
        <v>0.013594746774647268</v>
      </c>
      <c r="E1287" s="122">
        <v>1.4573771965239053</v>
      </c>
      <c r="F1287" s="84" t="s">
        <v>4096</v>
      </c>
      <c r="G1287" s="84" t="b">
        <v>0</v>
      </c>
      <c r="H1287" s="84" t="b">
        <v>0</v>
      </c>
      <c r="I1287" s="84" t="b">
        <v>0</v>
      </c>
      <c r="J1287" s="84" t="b">
        <v>0</v>
      </c>
      <c r="K1287" s="84" t="b">
        <v>0</v>
      </c>
      <c r="L1287" s="84" t="b">
        <v>0</v>
      </c>
    </row>
    <row r="1288" spans="1:12" ht="15">
      <c r="A1288" s="84" t="s">
        <v>5252</v>
      </c>
      <c r="B1288" s="84" t="s">
        <v>5253</v>
      </c>
      <c r="C1288" s="84">
        <v>3</v>
      </c>
      <c r="D1288" s="122">
        <v>0.013594746774647268</v>
      </c>
      <c r="E1288" s="122">
        <v>1.4573771965239053</v>
      </c>
      <c r="F1288" s="84" t="s">
        <v>4096</v>
      </c>
      <c r="G1288" s="84" t="b">
        <v>0</v>
      </c>
      <c r="H1288" s="84" t="b">
        <v>0</v>
      </c>
      <c r="I1288" s="84" t="b">
        <v>0</v>
      </c>
      <c r="J1288" s="84" t="b">
        <v>0</v>
      </c>
      <c r="K1288" s="84" t="b">
        <v>0</v>
      </c>
      <c r="L1288" s="84" t="b">
        <v>0</v>
      </c>
    </row>
    <row r="1289" spans="1:12" ht="15">
      <c r="A1289" s="84" t="s">
        <v>5253</v>
      </c>
      <c r="B1289" s="84" t="s">
        <v>504</v>
      </c>
      <c r="C1289" s="84">
        <v>3</v>
      </c>
      <c r="D1289" s="122">
        <v>0.013594746774647268</v>
      </c>
      <c r="E1289" s="122">
        <v>1.4573771965239053</v>
      </c>
      <c r="F1289" s="84" t="s">
        <v>4096</v>
      </c>
      <c r="G1289" s="84" t="b">
        <v>0</v>
      </c>
      <c r="H1289" s="84" t="b">
        <v>0</v>
      </c>
      <c r="I1289" s="84" t="b">
        <v>0</v>
      </c>
      <c r="J1289" s="84" t="b">
        <v>0</v>
      </c>
      <c r="K1289" s="84" t="b">
        <v>0</v>
      </c>
      <c r="L1289" s="84" t="b">
        <v>0</v>
      </c>
    </row>
    <row r="1290" spans="1:12" ht="15">
      <c r="A1290" s="84" t="s">
        <v>504</v>
      </c>
      <c r="B1290" s="84" t="s">
        <v>4348</v>
      </c>
      <c r="C1290" s="84">
        <v>3</v>
      </c>
      <c r="D1290" s="122">
        <v>0.013594746774647268</v>
      </c>
      <c r="E1290" s="122">
        <v>1.3324384599156054</v>
      </c>
      <c r="F1290" s="84" t="s">
        <v>4096</v>
      </c>
      <c r="G1290" s="84" t="b">
        <v>0</v>
      </c>
      <c r="H1290" s="84" t="b">
        <v>0</v>
      </c>
      <c r="I1290" s="84" t="b">
        <v>0</v>
      </c>
      <c r="J1290" s="84" t="b">
        <v>1</v>
      </c>
      <c r="K1290" s="84" t="b">
        <v>0</v>
      </c>
      <c r="L1290" s="84" t="b">
        <v>0</v>
      </c>
    </row>
    <row r="1291" spans="1:12" ht="15">
      <c r="A1291" s="84" t="s">
        <v>4972</v>
      </c>
      <c r="B1291" s="84" t="s">
        <v>4230</v>
      </c>
      <c r="C1291" s="84">
        <v>3</v>
      </c>
      <c r="D1291" s="122">
        <v>0.013594746774647268</v>
      </c>
      <c r="E1291" s="122">
        <v>1.2074997233073055</v>
      </c>
      <c r="F1291" s="84" t="s">
        <v>4096</v>
      </c>
      <c r="G1291" s="84" t="b">
        <v>0</v>
      </c>
      <c r="H1291" s="84" t="b">
        <v>0</v>
      </c>
      <c r="I1291" s="84" t="b">
        <v>0</v>
      </c>
      <c r="J1291" s="84" t="b">
        <v>0</v>
      </c>
      <c r="K1291" s="84" t="b">
        <v>0</v>
      </c>
      <c r="L1291" s="84" t="b">
        <v>0</v>
      </c>
    </row>
    <row r="1292" spans="1:12" ht="15">
      <c r="A1292" s="84" t="s">
        <v>4230</v>
      </c>
      <c r="B1292" s="84" t="s">
        <v>833</v>
      </c>
      <c r="C1292" s="84">
        <v>3</v>
      </c>
      <c r="D1292" s="122">
        <v>0.013594746774647268</v>
      </c>
      <c r="E1292" s="122">
        <v>0.9064697276433242</v>
      </c>
      <c r="F1292" s="84" t="s">
        <v>4096</v>
      </c>
      <c r="G1292" s="84" t="b">
        <v>0</v>
      </c>
      <c r="H1292" s="84" t="b">
        <v>0</v>
      </c>
      <c r="I1292" s="84" t="b">
        <v>0</v>
      </c>
      <c r="J1292" s="84" t="b">
        <v>0</v>
      </c>
      <c r="K1292" s="84" t="b">
        <v>0</v>
      </c>
      <c r="L1292" s="84" t="b">
        <v>0</v>
      </c>
    </row>
    <row r="1293" spans="1:12" ht="15">
      <c r="A1293" s="84" t="s">
        <v>296</v>
      </c>
      <c r="B1293" s="84" t="s">
        <v>4343</v>
      </c>
      <c r="C1293" s="84">
        <v>3</v>
      </c>
      <c r="D1293" s="122">
        <v>0.013594746774647268</v>
      </c>
      <c r="E1293" s="122">
        <v>1.4573771965239053</v>
      </c>
      <c r="F1293" s="84" t="s">
        <v>4096</v>
      </c>
      <c r="G1293" s="84" t="b">
        <v>0</v>
      </c>
      <c r="H1293" s="84" t="b">
        <v>0</v>
      </c>
      <c r="I1293" s="84" t="b">
        <v>0</v>
      </c>
      <c r="J1293" s="84" t="b">
        <v>0</v>
      </c>
      <c r="K1293" s="84" t="b">
        <v>0</v>
      </c>
      <c r="L1293" s="84" t="b">
        <v>0</v>
      </c>
    </row>
    <row r="1294" spans="1:12" ht="15">
      <c r="A1294" s="84" t="s">
        <v>381</v>
      </c>
      <c r="B1294" s="84" t="s">
        <v>5249</v>
      </c>
      <c r="C1294" s="84">
        <v>2</v>
      </c>
      <c r="D1294" s="122">
        <v>0.012809787049531115</v>
      </c>
      <c r="E1294" s="122">
        <v>1.6334684555795866</v>
      </c>
      <c r="F1294" s="84" t="s">
        <v>4096</v>
      </c>
      <c r="G1294" s="84" t="b">
        <v>0</v>
      </c>
      <c r="H1294" s="84" t="b">
        <v>0</v>
      </c>
      <c r="I1294" s="84" t="b">
        <v>0</v>
      </c>
      <c r="J1294" s="84" t="b">
        <v>0</v>
      </c>
      <c r="K1294" s="84" t="b">
        <v>0</v>
      </c>
      <c r="L1294" s="84" t="b">
        <v>0</v>
      </c>
    </row>
    <row r="1295" spans="1:12" ht="15">
      <c r="A1295" s="84" t="s">
        <v>833</v>
      </c>
      <c r="B1295" s="84" t="s">
        <v>5492</v>
      </c>
      <c r="C1295" s="84">
        <v>2</v>
      </c>
      <c r="D1295" s="122">
        <v>0.012809787049531115</v>
      </c>
      <c r="E1295" s="122">
        <v>1.0314084642516241</v>
      </c>
      <c r="F1295" s="84" t="s">
        <v>4096</v>
      </c>
      <c r="G1295" s="84" t="b">
        <v>0</v>
      </c>
      <c r="H1295" s="84" t="b">
        <v>0</v>
      </c>
      <c r="I1295" s="84" t="b">
        <v>0</v>
      </c>
      <c r="J1295" s="84" t="b">
        <v>0</v>
      </c>
      <c r="K1295" s="84" t="b">
        <v>0</v>
      </c>
      <c r="L1295" s="84" t="b">
        <v>0</v>
      </c>
    </row>
    <row r="1296" spans="1:12" ht="15">
      <c r="A1296" s="84" t="s">
        <v>4944</v>
      </c>
      <c r="B1296" s="84" t="s">
        <v>4988</v>
      </c>
      <c r="C1296" s="84">
        <v>7</v>
      </c>
      <c r="D1296" s="122">
        <v>0.009103235790186532</v>
      </c>
      <c r="E1296" s="122">
        <v>1.146128035678238</v>
      </c>
      <c r="F1296" s="84" t="s">
        <v>4097</v>
      </c>
      <c r="G1296" s="84" t="b">
        <v>0</v>
      </c>
      <c r="H1296" s="84" t="b">
        <v>0</v>
      </c>
      <c r="I1296" s="84" t="b">
        <v>0</v>
      </c>
      <c r="J1296" s="84" t="b">
        <v>0</v>
      </c>
      <c r="K1296" s="84" t="b">
        <v>0</v>
      </c>
      <c r="L1296" s="84" t="b">
        <v>0</v>
      </c>
    </row>
    <row r="1297" spans="1:12" ht="15">
      <c r="A1297" s="84" t="s">
        <v>4988</v>
      </c>
      <c r="B1297" s="84" t="s">
        <v>4950</v>
      </c>
      <c r="C1297" s="84">
        <v>7</v>
      </c>
      <c r="D1297" s="122">
        <v>0.009103235790186532</v>
      </c>
      <c r="E1297" s="122">
        <v>1.380211241711606</v>
      </c>
      <c r="F1297" s="84" t="s">
        <v>4097</v>
      </c>
      <c r="G1297" s="84" t="b">
        <v>0</v>
      </c>
      <c r="H1297" s="84" t="b">
        <v>0</v>
      </c>
      <c r="I1297" s="84" t="b">
        <v>0</v>
      </c>
      <c r="J1297" s="84" t="b">
        <v>0</v>
      </c>
      <c r="K1297" s="84" t="b">
        <v>0</v>
      </c>
      <c r="L1297" s="84" t="b">
        <v>0</v>
      </c>
    </row>
    <row r="1298" spans="1:12" ht="15">
      <c r="A1298" s="84" t="s">
        <v>4950</v>
      </c>
      <c r="B1298" s="84" t="s">
        <v>4981</v>
      </c>
      <c r="C1298" s="84">
        <v>7</v>
      </c>
      <c r="D1298" s="122">
        <v>0.009103235790186532</v>
      </c>
      <c r="E1298" s="122">
        <v>1.380211241711606</v>
      </c>
      <c r="F1298" s="84" t="s">
        <v>4097</v>
      </c>
      <c r="G1298" s="84" t="b">
        <v>0</v>
      </c>
      <c r="H1298" s="84" t="b">
        <v>0</v>
      </c>
      <c r="I1298" s="84" t="b">
        <v>0</v>
      </c>
      <c r="J1298" s="84" t="b">
        <v>0</v>
      </c>
      <c r="K1298" s="84" t="b">
        <v>0</v>
      </c>
      <c r="L1298" s="84" t="b">
        <v>0</v>
      </c>
    </row>
    <row r="1299" spans="1:12" ht="15">
      <c r="A1299" s="84" t="s">
        <v>4981</v>
      </c>
      <c r="B1299" s="84" t="s">
        <v>4989</v>
      </c>
      <c r="C1299" s="84">
        <v>7</v>
      </c>
      <c r="D1299" s="122">
        <v>0.009103235790186532</v>
      </c>
      <c r="E1299" s="122">
        <v>1.380211241711606</v>
      </c>
      <c r="F1299" s="84" t="s">
        <v>4097</v>
      </c>
      <c r="G1299" s="84" t="b">
        <v>0</v>
      </c>
      <c r="H1299" s="84" t="b">
        <v>0</v>
      </c>
      <c r="I1299" s="84" t="b">
        <v>0</v>
      </c>
      <c r="J1299" s="84" t="b">
        <v>0</v>
      </c>
      <c r="K1299" s="84" t="b">
        <v>0</v>
      </c>
      <c r="L1299" s="84" t="b">
        <v>0</v>
      </c>
    </row>
    <row r="1300" spans="1:12" ht="15">
      <c r="A1300" s="84" t="s">
        <v>833</v>
      </c>
      <c r="B1300" s="84" t="s">
        <v>4991</v>
      </c>
      <c r="C1300" s="84">
        <v>7</v>
      </c>
      <c r="D1300" s="122">
        <v>0.009103235790186532</v>
      </c>
      <c r="E1300" s="122">
        <v>1.271066772286538</v>
      </c>
      <c r="F1300" s="84" t="s">
        <v>4097</v>
      </c>
      <c r="G1300" s="84" t="b">
        <v>0</v>
      </c>
      <c r="H1300" s="84" t="b">
        <v>0</v>
      </c>
      <c r="I1300" s="84" t="b">
        <v>0</v>
      </c>
      <c r="J1300" s="84" t="b">
        <v>0</v>
      </c>
      <c r="K1300" s="84" t="b">
        <v>0</v>
      </c>
      <c r="L1300" s="84" t="b">
        <v>0</v>
      </c>
    </row>
    <row r="1301" spans="1:12" ht="15">
      <c r="A1301" s="84" t="s">
        <v>4989</v>
      </c>
      <c r="B1301" s="84" t="s">
        <v>4990</v>
      </c>
      <c r="C1301" s="84">
        <v>5</v>
      </c>
      <c r="D1301" s="122">
        <v>0.010561423380877944</v>
      </c>
      <c r="E1301" s="122">
        <v>1.234083206033368</v>
      </c>
      <c r="F1301" s="84" t="s">
        <v>4097</v>
      </c>
      <c r="G1301" s="84" t="b">
        <v>0</v>
      </c>
      <c r="H1301" s="84" t="b">
        <v>0</v>
      </c>
      <c r="I1301" s="84" t="b">
        <v>0</v>
      </c>
      <c r="J1301" s="84" t="b">
        <v>1</v>
      </c>
      <c r="K1301" s="84" t="b">
        <v>0</v>
      </c>
      <c r="L1301" s="84" t="b">
        <v>0</v>
      </c>
    </row>
    <row r="1302" spans="1:12" ht="15">
      <c r="A1302" s="84" t="s">
        <v>5002</v>
      </c>
      <c r="B1302" s="84" t="s">
        <v>5003</v>
      </c>
      <c r="C1302" s="84">
        <v>5</v>
      </c>
      <c r="D1302" s="122">
        <v>0.010561423380877944</v>
      </c>
      <c r="E1302" s="122">
        <v>1.526339277389844</v>
      </c>
      <c r="F1302" s="84" t="s">
        <v>4097</v>
      </c>
      <c r="G1302" s="84" t="b">
        <v>0</v>
      </c>
      <c r="H1302" s="84" t="b">
        <v>0</v>
      </c>
      <c r="I1302" s="84" t="b">
        <v>0</v>
      </c>
      <c r="J1302" s="84" t="b">
        <v>0</v>
      </c>
      <c r="K1302" s="84" t="b">
        <v>0</v>
      </c>
      <c r="L1302" s="84" t="b">
        <v>0</v>
      </c>
    </row>
    <row r="1303" spans="1:12" ht="15">
      <c r="A1303" s="84" t="s">
        <v>5003</v>
      </c>
      <c r="B1303" s="84" t="s">
        <v>5024</v>
      </c>
      <c r="C1303" s="84">
        <v>5</v>
      </c>
      <c r="D1303" s="122">
        <v>0.010561423380877944</v>
      </c>
      <c r="E1303" s="122">
        <v>1.526339277389844</v>
      </c>
      <c r="F1303" s="84" t="s">
        <v>4097</v>
      </c>
      <c r="G1303" s="84" t="b">
        <v>0</v>
      </c>
      <c r="H1303" s="84" t="b">
        <v>0</v>
      </c>
      <c r="I1303" s="84" t="b">
        <v>0</v>
      </c>
      <c r="J1303" s="84" t="b">
        <v>0</v>
      </c>
      <c r="K1303" s="84" t="b">
        <v>0</v>
      </c>
      <c r="L1303" s="84" t="b">
        <v>0</v>
      </c>
    </row>
    <row r="1304" spans="1:12" ht="15">
      <c r="A1304" s="84" t="s">
        <v>5024</v>
      </c>
      <c r="B1304" s="84" t="s">
        <v>4944</v>
      </c>
      <c r="C1304" s="84">
        <v>5</v>
      </c>
      <c r="D1304" s="122">
        <v>0.010561423380877944</v>
      </c>
      <c r="E1304" s="122">
        <v>1.1839165965676377</v>
      </c>
      <c r="F1304" s="84" t="s">
        <v>4097</v>
      </c>
      <c r="G1304" s="84" t="b">
        <v>0</v>
      </c>
      <c r="H1304" s="84" t="b">
        <v>0</v>
      </c>
      <c r="I1304" s="84" t="b">
        <v>0</v>
      </c>
      <c r="J1304" s="84" t="b">
        <v>0</v>
      </c>
      <c r="K1304" s="84" t="b">
        <v>0</v>
      </c>
      <c r="L1304" s="84" t="b">
        <v>0</v>
      </c>
    </row>
    <row r="1305" spans="1:12" ht="15">
      <c r="A1305" s="84" t="s">
        <v>4944</v>
      </c>
      <c r="B1305" s="84" t="s">
        <v>5025</v>
      </c>
      <c r="C1305" s="84">
        <v>5</v>
      </c>
      <c r="D1305" s="122">
        <v>0.010561423380877944</v>
      </c>
      <c r="E1305" s="122">
        <v>1.146128035678238</v>
      </c>
      <c r="F1305" s="84" t="s">
        <v>4097</v>
      </c>
      <c r="G1305" s="84" t="b">
        <v>0</v>
      </c>
      <c r="H1305" s="84" t="b">
        <v>0</v>
      </c>
      <c r="I1305" s="84" t="b">
        <v>0</v>
      </c>
      <c r="J1305" s="84" t="b">
        <v>0</v>
      </c>
      <c r="K1305" s="84" t="b">
        <v>0</v>
      </c>
      <c r="L1305" s="84" t="b">
        <v>0</v>
      </c>
    </row>
    <row r="1306" spans="1:12" ht="15">
      <c r="A1306" s="84" t="s">
        <v>5025</v>
      </c>
      <c r="B1306" s="84" t="s">
        <v>4993</v>
      </c>
      <c r="C1306" s="84">
        <v>5</v>
      </c>
      <c r="D1306" s="122">
        <v>0.010561423380877944</v>
      </c>
      <c r="E1306" s="122">
        <v>1.526339277389844</v>
      </c>
      <c r="F1306" s="84" t="s">
        <v>4097</v>
      </c>
      <c r="G1306" s="84" t="b">
        <v>0</v>
      </c>
      <c r="H1306" s="84" t="b">
        <v>0</v>
      </c>
      <c r="I1306" s="84" t="b">
        <v>0</v>
      </c>
      <c r="J1306" s="84" t="b">
        <v>0</v>
      </c>
      <c r="K1306" s="84" t="b">
        <v>0</v>
      </c>
      <c r="L1306" s="84" t="b">
        <v>0</v>
      </c>
    </row>
    <row r="1307" spans="1:12" ht="15">
      <c r="A1307" s="84" t="s">
        <v>4993</v>
      </c>
      <c r="B1307" s="84" t="s">
        <v>5026</v>
      </c>
      <c r="C1307" s="84">
        <v>5</v>
      </c>
      <c r="D1307" s="122">
        <v>0.010561423380877944</v>
      </c>
      <c r="E1307" s="122">
        <v>1.526339277389844</v>
      </c>
      <c r="F1307" s="84" t="s">
        <v>4097</v>
      </c>
      <c r="G1307" s="84" t="b">
        <v>0</v>
      </c>
      <c r="H1307" s="84" t="b">
        <v>0</v>
      </c>
      <c r="I1307" s="84" t="b">
        <v>0</v>
      </c>
      <c r="J1307" s="84" t="b">
        <v>0</v>
      </c>
      <c r="K1307" s="84" t="b">
        <v>0</v>
      </c>
      <c r="L1307" s="84" t="b">
        <v>0</v>
      </c>
    </row>
    <row r="1308" spans="1:12" ht="15">
      <c r="A1308" s="84" t="s">
        <v>5026</v>
      </c>
      <c r="B1308" s="84" t="s">
        <v>503</v>
      </c>
      <c r="C1308" s="84">
        <v>5</v>
      </c>
      <c r="D1308" s="122">
        <v>0.010561423380877944</v>
      </c>
      <c r="E1308" s="122">
        <v>1.526339277389844</v>
      </c>
      <c r="F1308" s="84" t="s">
        <v>4097</v>
      </c>
      <c r="G1308" s="84" t="b">
        <v>0</v>
      </c>
      <c r="H1308" s="84" t="b">
        <v>0</v>
      </c>
      <c r="I1308" s="84" t="b">
        <v>0</v>
      </c>
      <c r="J1308" s="84" t="b">
        <v>0</v>
      </c>
      <c r="K1308" s="84" t="b">
        <v>0</v>
      </c>
      <c r="L1308" s="84" t="b">
        <v>0</v>
      </c>
    </row>
    <row r="1309" spans="1:12" ht="15">
      <c r="A1309" s="84" t="s">
        <v>503</v>
      </c>
      <c r="B1309" s="84" t="s">
        <v>5027</v>
      </c>
      <c r="C1309" s="84">
        <v>5</v>
      </c>
      <c r="D1309" s="122">
        <v>0.010561423380877944</v>
      </c>
      <c r="E1309" s="122">
        <v>1.526339277389844</v>
      </c>
      <c r="F1309" s="84" t="s">
        <v>4097</v>
      </c>
      <c r="G1309" s="84" t="b">
        <v>0</v>
      </c>
      <c r="H1309" s="84" t="b">
        <v>0</v>
      </c>
      <c r="I1309" s="84" t="b">
        <v>0</v>
      </c>
      <c r="J1309" s="84" t="b">
        <v>0</v>
      </c>
      <c r="K1309" s="84" t="b">
        <v>0</v>
      </c>
      <c r="L1309" s="84" t="b">
        <v>0</v>
      </c>
    </row>
    <row r="1310" spans="1:12" ht="15">
      <c r="A1310" s="84" t="s">
        <v>5027</v>
      </c>
      <c r="B1310" s="84" t="s">
        <v>5004</v>
      </c>
      <c r="C1310" s="84">
        <v>5</v>
      </c>
      <c r="D1310" s="122">
        <v>0.010561423380877944</v>
      </c>
      <c r="E1310" s="122">
        <v>1.526339277389844</v>
      </c>
      <c r="F1310" s="84" t="s">
        <v>4097</v>
      </c>
      <c r="G1310" s="84" t="b">
        <v>0</v>
      </c>
      <c r="H1310" s="84" t="b">
        <v>0</v>
      </c>
      <c r="I1310" s="84" t="b">
        <v>0</v>
      </c>
      <c r="J1310" s="84" t="b">
        <v>0</v>
      </c>
      <c r="K1310" s="84" t="b">
        <v>0</v>
      </c>
      <c r="L1310" s="84" t="b">
        <v>0</v>
      </c>
    </row>
    <row r="1311" spans="1:12" ht="15">
      <c r="A1311" s="84" t="s">
        <v>5004</v>
      </c>
      <c r="B1311" s="84" t="s">
        <v>5005</v>
      </c>
      <c r="C1311" s="84">
        <v>5</v>
      </c>
      <c r="D1311" s="122">
        <v>0.010561423380877944</v>
      </c>
      <c r="E1311" s="122">
        <v>1.526339277389844</v>
      </c>
      <c r="F1311" s="84" t="s">
        <v>4097</v>
      </c>
      <c r="G1311" s="84" t="b">
        <v>0</v>
      </c>
      <c r="H1311" s="84" t="b">
        <v>0</v>
      </c>
      <c r="I1311" s="84" t="b">
        <v>0</v>
      </c>
      <c r="J1311" s="84" t="b">
        <v>1</v>
      </c>
      <c r="K1311" s="84" t="b">
        <v>0</v>
      </c>
      <c r="L1311" s="84" t="b">
        <v>0</v>
      </c>
    </row>
    <row r="1312" spans="1:12" ht="15">
      <c r="A1312" s="84" t="s">
        <v>5005</v>
      </c>
      <c r="B1312" s="84" t="s">
        <v>5028</v>
      </c>
      <c r="C1312" s="84">
        <v>5</v>
      </c>
      <c r="D1312" s="122">
        <v>0.010561423380877944</v>
      </c>
      <c r="E1312" s="122">
        <v>1.526339277389844</v>
      </c>
      <c r="F1312" s="84" t="s">
        <v>4097</v>
      </c>
      <c r="G1312" s="84" t="b">
        <v>1</v>
      </c>
      <c r="H1312" s="84" t="b">
        <v>0</v>
      </c>
      <c r="I1312" s="84" t="b">
        <v>0</v>
      </c>
      <c r="J1312" s="84" t="b">
        <v>0</v>
      </c>
      <c r="K1312" s="84" t="b">
        <v>0</v>
      </c>
      <c r="L1312" s="84" t="b">
        <v>0</v>
      </c>
    </row>
    <row r="1313" spans="1:12" ht="15">
      <c r="A1313" s="84" t="s">
        <v>4990</v>
      </c>
      <c r="B1313" s="84" t="s">
        <v>5068</v>
      </c>
      <c r="C1313" s="84">
        <v>4</v>
      </c>
      <c r="D1313" s="122">
        <v>0.010602694549325832</v>
      </c>
      <c r="E1313" s="122">
        <v>1.380211241711606</v>
      </c>
      <c r="F1313" s="84" t="s">
        <v>4097</v>
      </c>
      <c r="G1313" s="84" t="b">
        <v>1</v>
      </c>
      <c r="H1313" s="84" t="b">
        <v>0</v>
      </c>
      <c r="I1313" s="84" t="b">
        <v>0</v>
      </c>
      <c r="J1313" s="84" t="b">
        <v>1</v>
      </c>
      <c r="K1313" s="84" t="b">
        <v>0</v>
      </c>
      <c r="L1313" s="84" t="b">
        <v>0</v>
      </c>
    </row>
    <row r="1314" spans="1:12" ht="15">
      <c r="A1314" s="84" t="s">
        <v>5068</v>
      </c>
      <c r="B1314" s="84" t="s">
        <v>833</v>
      </c>
      <c r="C1314" s="84">
        <v>4</v>
      </c>
      <c r="D1314" s="122">
        <v>0.010602694549325832</v>
      </c>
      <c r="E1314" s="122">
        <v>1.271066772286538</v>
      </c>
      <c r="F1314" s="84" t="s">
        <v>4097</v>
      </c>
      <c r="G1314" s="84" t="b">
        <v>1</v>
      </c>
      <c r="H1314" s="84" t="b">
        <v>0</v>
      </c>
      <c r="I1314" s="84" t="b">
        <v>0</v>
      </c>
      <c r="J1314" s="84" t="b">
        <v>0</v>
      </c>
      <c r="K1314" s="84" t="b">
        <v>0</v>
      </c>
      <c r="L1314" s="84" t="b">
        <v>0</v>
      </c>
    </row>
    <row r="1315" spans="1:12" ht="15">
      <c r="A1315" s="84" t="s">
        <v>4991</v>
      </c>
      <c r="B1315" s="84" t="s">
        <v>4992</v>
      </c>
      <c r="C1315" s="84">
        <v>4</v>
      </c>
      <c r="D1315" s="122">
        <v>0.010602694549325832</v>
      </c>
      <c r="E1315" s="122">
        <v>1.1371731930253115</v>
      </c>
      <c r="F1315" s="84" t="s">
        <v>4097</v>
      </c>
      <c r="G1315" s="84" t="b">
        <v>0</v>
      </c>
      <c r="H1315" s="84" t="b">
        <v>0</v>
      </c>
      <c r="I1315" s="84" t="b">
        <v>0</v>
      </c>
      <c r="J1315" s="84" t="b">
        <v>0</v>
      </c>
      <c r="K1315" s="84" t="b">
        <v>0</v>
      </c>
      <c r="L1315" s="84" t="b">
        <v>0</v>
      </c>
    </row>
    <row r="1316" spans="1:12" ht="15">
      <c r="A1316" s="84" t="s">
        <v>4992</v>
      </c>
      <c r="B1316" s="84" t="s">
        <v>5069</v>
      </c>
      <c r="C1316" s="84">
        <v>4</v>
      </c>
      <c r="D1316" s="122">
        <v>0.010602694549325832</v>
      </c>
      <c r="E1316" s="122">
        <v>1.380211241711606</v>
      </c>
      <c r="F1316" s="84" t="s">
        <v>4097</v>
      </c>
      <c r="G1316" s="84" t="b">
        <v>0</v>
      </c>
      <c r="H1316" s="84" t="b">
        <v>0</v>
      </c>
      <c r="I1316" s="84" t="b">
        <v>0</v>
      </c>
      <c r="J1316" s="84" t="b">
        <v>0</v>
      </c>
      <c r="K1316" s="84" t="b">
        <v>0</v>
      </c>
      <c r="L1316" s="84" t="b">
        <v>0</v>
      </c>
    </row>
    <row r="1317" spans="1:12" ht="15">
      <c r="A1317" s="84" t="s">
        <v>5069</v>
      </c>
      <c r="B1317" s="84" t="s">
        <v>4959</v>
      </c>
      <c r="C1317" s="84">
        <v>4</v>
      </c>
      <c r="D1317" s="122">
        <v>0.010602694549325832</v>
      </c>
      <c r="E1317" s="122">
        <v>1.526339277389844</v>
      </c>
      <c r="F1317" s="84" t="s">
        <v>4097</v>
      </c>
      <c r="G1317" s="84" t="b">
        <v>0</v>
      </c>
      <c r="H1317" s="84" t="b">
        <v>0</v>
      </c>
      <c r="I1317" s="84" t="b">
        <v>0</v>
      </c>
      <c r="J1317" s="84" t="b">
        <v>0</v>
      </c>
      <c r="K1317" s="84" t="b">
        <v>0</v>
      </c>
      <c r="L1317" s="84" t="b">
        <v>0</v>
      </c>
    </row>
    <row r="1318" spans="1:12" ht="15">
      <c r="A1318" s="84" t="s">
        <v>485</v>
      </c>
      <c r="B1318" s="84" t="s">
        <v>5002</v>
      </c>
      <c r="C1318" s="84">
        <v>4</v>
      </c>
      <c r="D1318" s="122">
        <v>0.010602694549325832</v>
      </c>
      <c r="E1318" s="122">
        <v>1.271066772286538</v>
      </c>
      <c r="F1318" s="84" t="s">
        <v>4097</v>
      </c>
      <c r="G1318" s="84" t="b">
        <v>0</v>
      </c>
      <c r="H1318" s="84" t="b">
        <v>0</v>
      </c>
      <c r="I1318" s="84" t="b">
        <v>0</v>
      </c>
      <c r="J1318" s="84" t="b">
        <v>0</v>
      </c>
      <c r="K1318" s="84" t="b">
        <v>0</v>
      </c>
      <c r="L1318" s="84" t="b">
        <v>0</v>
      </c>
    </row>
    <row r="1319" spans="1:12" ht="15">
      <c r="A1319" s="84" t="s">
        <v>485</v>
      </c>
      <c r="B1319" s="84" t="s">
        <v>4944</v>
      </c>
      <c r="C1319" s="84">
        <v>3</v>
      </c>
      <c r="D1319" s="122">
        <v>0.010034333188799373</v>
      </c>
      <c r="E1319" s="122">
        <v>0.7067953418479753</v>
      </c>
      <c r="F1319" s="84" t="s">
        <v>4097</v>
      </c>
      <c r="G1319" s="84" t="b">
        <v>0</v>
      </c>
      <c r="H1319" s="84" t="b">
        <v>0</v>
      </c>
      <c r="I1319" s="84" t="b">
        <v>0</v>
      </c>
      <c r="J1319" s="84" t="b">
        <v>0</v>
      </c>
      <c r="K1319" s="84" t="b">
        <v>0</v>
      </c>
      <c r="L1319" s="84" t="b">
        <v>0</v>
      </c>
    </row>
    <row r="1320" spans="1:12" ht="15">
      <c r="A1320" s="84" t="s">
        <v>4959</v>
      </c>
      <c r="B1320" s="84" t="s">
        <v>5141</v>
      </c>
      <c r="C1320" s="84">
        <v>3</v>
      </c>
      <c r="D1320" s="122">
        <v>0.010034333188799373</v>
      </c>
      <c r="E1320" s="122">
        <v>1.526339277389844</v>
      </c>
      <c r="F1320" s="84" t="s">
        <v>4097</v>
      </c>
      <c r="G1320" s="84" t="b">
        <v>0</v>
      </c>
      <c r="H1320" s="84" t="b">
        <v>0</v>
      </c>
      <c r="I1320" s="84" t="b">
        <v>0</v>
      </c>
      <c r="J1320" s="84" t="b">
        <v>0</v>
      </c>
      <c r="K1320" s="84" t="b">
        <v>0</v>
      </c>
      <c r="L1320" s="84" t="b">
        <v>0</v>
      </c>
    </row>
    <row r="1321" spans="1:12" ht="15">
      <c r="A1321" s="84" t="s">
        <v>5231</v>
      </c>
      <c r="B1321" s="84" t="s">
        <v>5232</v>
      </c>
      <c r="C1321" s="84">
        <v>3</v>
      </c>
      <c r="D1321" s="122">
        <v>0.010034333188799373</v>
      </c>
      <c r="E1321" s="122">
        <v>1.7481880270062005</v>
      </c>
      <c r="F1321" s="84" t="s">
        <v>4097</v>
      </c>
      <c r="G1321" s="84" t="b">
        <v>0</v>
      </c>
      <c r="H1321" s="84" t="b">
        <v>0</v>
      </c>
      <c r="I1321" s="84" t="b">
        <v>0</v>
      </c>
      <c r="J1321" s="84" t="b">
        <v>0</v>
      </c>
      <c r="K1321" s="84" t="b">
        <v>0</v>
      </c>
      <c r="L1321" s="84" t="b">
        <v>0</v>
      </c>
    </row>
    <row r="1322" spans="1:12" ht="15">
      <c r="A1322" s="84" t="s">
        <v>5232</v>
      </c>
      <c r="B1322" s="84" t="s">
        <v>4992</v>
      </c>
      <c r="C1322" s="84">
        <v>3</v>
      </c>
      <c r="D1322" s="122">
        <v>0.010034333188799373</v>
      </c>
      <c r="E1322" s="122">
        <v>1.380211241711606</v>
      </c>
      <c r="F1322" s="84" t="s">
        <v>4097</v>
      </c>
      <c r="G1322" s="84" t="b">
        <v>0</v>
      </c>
      <c r="H1322" s="84" t="b">
        <v>0</v>
      </c>
      <c r="I1322" s="84" t="b">
        <v>0</v>
      </c>
      <c r="J1322" s="84" t="b">
        <v>0</v>
      </c>
      <c r="K1322" s="84" t="b">
        <v>0</v>
      </c>
      <c r="L1322" s="84" t="b">
        <v>0</v>
      </c>
    </row>
    <row r="1323" spans="1:12" ht="15">
      <c r="A1323" s="84" t="s">
        <v>4992</v>
      </c>
      <c r="B1323" s="84" t="s">
        <v>833</v>
      </c>
      <c r="C1323" s="84">
        <v>3</v>
      </c>
      <c r="D1323" s="122">
        <v>0.010034333188799373</v>
      </c>
      <c r="E1323" s="122">
        <v>0.9030899869919435</v>
      </c>
      <c r="F1323" s="84" t="s">
        <v>4097</v>
      </c>
      <c r="G1323" s="84" t="b">
        <v>0</v>
      </c>
      <c r="H1323" s="84" t="b">
        <v>0</v>
      </c>
      <c r="I1323" s="84" t="b">
        <v>0</v>
      </c>
      <c r="J1323" s="84" t="b">
        <v>0</v>
      </c>
      <c r="K1323" s="84" t="b">
        <v>0</v>
      </c>
      <c r="L1323" s="84" t="b">
        <v>0</v>
      </c>
    </row>
    <row r="1324" spans="1:12" ht="15">
      <c r="A1324" s="84" t="s">
        <v>4991</v>
      </c>
      <c r="B1324" s="84" t="s">
        <v>4287</v>
      </c>
      <c r="C1324" s="84">
        <v>3</v>
      </c>
      <c r="D1324" s="122">
        <v>0.010034333188799373</v>
      </c>
      <c r="E1324" s="122">
        <v>1.255272505103306</v>
      </c>
      <c r="F1324" s="84" t="s">
        <v>4097</v>
      </c>
      <c r="G1324" s="84" t="b">
        <v>0</v>
      </c>
      <c r="H1324" s="84" t="b">
        <v>0</v>
      </c>
      <c r="I1324" s="84" t="b">
        <v>0</v>
      </c>
      <c r="J1324" s="84" t="b">
        <v>0</v>
      </c>
      <c r="K1324" s="84" t="b">
        <v>0</v>
      </c>
      <c r="L1324" s="84" t="b">
        <v>0</v>
      </c>
    </row>
    <row r="1325" spans="1:12" ht="15">
      <c r="A1325" s="84" t="s">
        <v>4287</v>
      </c>
      <c r="B1325" s="84" t="s">
        <v>5233</v>
      </c>
      <c r="C1325" s="84">
        <v>3</v>
      </c>
      <c r="D1325" s="122">
        <v>0.010034333188799373</v>
      </c>
      <c r="E1325" s="122">
        <v>1.6232492903979006</v>
      </c>
      <c r="F1325" s="84" t="s">
        <v>4097</v>
      </c>
      <c r="G1325" s="84" t="b">
        <v>0</v>
      </c>
      <c r="H1325" s="84" t="b">
        <v>0</v>
      </c>
      <c r="I1325" s="84" t="b">
        <v>0</v>
      </c>
      <c r="J1325" s="84" t="b">
        <v>0</v>
      </c>
      <c r="K1325" s="84" t="b">
        <v>0</v>
      </c>
      <c r="L1325" s="84" t="b">
        <v>0</v>
      </c>
    </row>
    <row r="1326" spans="1:12" ht="15">
      <c r="A1326" s="84" t="s">
        <v>5233</v>
      </c>
      <c r="B1326" s="84" t="s">
        <v>4944</v>
      </c>
      <c r="C1326" s="84">
        <v>3</v>
      </c>
      <c r="D1326" s="122">
        <v>0.010034333188799373</v>
      </c>
      <c r="E1326" s="122">
        <v>1.1839165965676377</v>
      </c>
      <c r="F1326" s="84" t="s">
        <v>4097</v>
      </c>
      <c r="G1326" s="84" t="b">
        <v>0</v>
      </c>
      <c r="H1326" s="84" t="b">
        <v>0</v>
      </c>
      <c r="I1326" s="84" t="b">
        <v>0</v>
      </c>
      <c r="J1326" s="84" t="b">
        <v>0</v>
      </c>
      <c r="K1326" s="84" t="b">
        <v>0</v>
      </c>
      <c r="L1326" s="84" t="b">
        <v>0</v>
      </c>
    </row>
    <row r="1327" spans="1:12" ht="15">
      <c r="A1327" s="84" t="s">
        <v>5028</v>
      </c>
      <c r="B1327" s="84" t="s">
        <v>5279</v>
      </c>
      <c r="C1327" s="84">
        <v>2</v>
      </c>
      <c r="D1327" s="122">
        <v>0.008646125004262708</v>
      </c>
      <c r="E1327" s="122">
        <v>1.9242792860618818</v>
      </c>
      <c r="F1327" s="84" t="s">
        <v>4097</v>
      </c>
      <c r="G1327" s="84" t="b">
        <v>0</v>
      </c>
      <c r="H1327" s="84" t="b">
        <v>0</v>
      </c>
      <c r="I1327" s="84" t="b">
        <v>0</v>
      </c>
      <c r="J1327" s="84" t="b">
        <v>0</v>
      </c>
      <c r="K1327" s="84" t="b">
        <v>0</v>
      </c>
      <c r="L1327" s="84" t="b">
        <v>0</v>
      </c>
    </row>
    <row r="1328" spans="1:12" ht="15">
      <c r="A1328" s="84" t="s">
        <v>5279</v>
      </c>
      <c r="B1328" s="84" t="s">
        <v>4313</v>
      </c>
      <c r="C1328" s="84">
        <v>2</v>
      </c>
      <c r="D1328" s="122">
        <v>0.008646125004262708</v>
      </c>
      <c r="E1328" s="122">
        <v>1.9242792860618818</v>
      </c>
      <c r="F1328" s="84" t="s">
        <v>4097</v>
      </c>
      <c r="G1328" s="84" t="b">
        <v>0</v>
      </c>
      <c r="H1328" s="84" t="b">
        <v>0</v>
      </c>
      <c r="I1328" s="84" t="b">
        <v>0</v>
      </c>
      <c r="J1328" s="84" t="b">
        <v>0</v>
      </c>
      <c r="K1328" s="84" t="b">
        <v>0</v>
      </c>
      <c r="L1328" s="84" t="b">
        <v>0</v>
      </c>
    </row>
    <row r="1329" spans="1:12" ht="15">
      <c r="A1329" s="84" t="s">
        <v>4313</v>
      </c>
      <c r="B1329" s="84" t="s">
        <v>5142</v>
      </c>
      <c r="C1329" s="84">
        <v>2</v>
      </c>
      <c r="D1329" s="122">
        <v>0.008646125004262708</v>
      </c>
      <c r="E1329" s="122">
        <v>1.9242792860618818</v>
      </c>
      <c r="F1329" s="84" t="s">
        <v>4097</v>
      </c>
      <c r="G1329" s="84" t="b">
        <v>0</v>
      </c>
      <c r="H1329" s="84" t="b">
        <v>0</v>
      </c>
      <c r="I1329" s="84" t="b">
        <v>0</v>
      </c>
      <c r="J1329" s="84" t="b">
        <v>0</v>
      </c>
      <c r="K1329" s="84" t="b">
        <v>0</v>
      </c>
      <c r="L1329" s="84" t="b">
        <v>0</v>
      </c>
    </row>
    <row r="1330" spans="1:12" ht="15">
      <c r="A1330" s="84" t="s">
        <v>5142</v>
      </c>
      <c r="B1330" s="84" t="s">
        <v>4990</v>
      </c>
      <c r="C1330" s="84">
        <v>2</v>
      </c>
      <c r="D1330" s="122">
        <v>0.008646125004262708</v>
      </c>
      <c r="E1330" s="122">
        <v>1.380211241711606</v>
      </c>
      <c r="F1330" s="84" t="s">
        <v>4097</v>
      </c>
      <c r="G1330" s="84" t="b">
        <v>0</v>
      </c>
      <c r="H1330" s="84" t="b">
        <v>0</v>
      </c>
      <c r="I1330" s="84" t="b">
        <v>0</v>
      </c>
      <c r="J1330" s="84" t="b">
        <v>1</v>
      </c>
      <c r="K1330" s="84" t="b">
        <v>0</v>
      </c>
      <c r="L1330" s="84" t="b">
        <v>0</v>
      </c>
    </row>
    <row r="1331" spans="1:12" ht="15">
      <c r="A1331" s="84" t="s">
        <v>4990</v>
      </c>
      <c r="B1331" s="84" t="s">
        <v>5280</v>
      </c>
      <c r="C1331" s="84">
        <v>2</v>
      </c>
      <c r="D1331" s="122">
        <v>0.008646125004262708</v>
      </c>
      <c r="E1331" s="122">
        <v>1.380211241711606</v>
      </c>
      <c r="F1331" s="84" t="s">
        <v>4097</v>
      </c>
      <c r="G1331" s="84" t="b">
        <v>1</v>
      </c>
      <c r="H1331" s="84" t="b">
        <v>0</v>
      </c>
      <c r="I1331" s="84" t="b">
        <v>0</v>
      </c>
      <c r="J1331" s="84" t="b">
        <v>0</v>
      </c>
      <c r="K1331" s="84" t="b">
        <v>0</v>
      </c>
      <c r="L1331" s="84" t="b">
        <v>0</v>
      </c>
    </row>
    <row r="1332" spans="1:12" ht="15">
      <c r="A1332" s="84" t="s">
        <v>5280</v>
      </c>
      <c r="B1332" s="84" t="s">
        <v>5070</v>
      </c>
      <c r="C1332" s="84">
        <v>2</v>
      </c>
      <c r="D1332" s="122">
        <v>0.008646125004262708</v>
      </c>
      <c r="E1332" s="122">
        <v>1.9242792860618818</v>
      </c>
      <c r="F1332" s="84" t="s">
        <v>4097</v>
      </c>
      <c r="G1332" s="84" t="b">
        <v>0</v>
      </c>
      <c r="H1332" s="84" t="b">
        <v>0</v>
      </c>
      <c r="I1332" s="84" t="b">
        <v>0</v>
      </c>
      <c r="J1332" s="84" t="b">
        <v>1</v>
      </c>
      <c r="K1332" s="84" t="b">
        <v>0</v>
      </c>
      <c r="L1332" s="84" t="b">
        <v>0</v>
      </c>
    </row>
    <row r="1333" spans="1:12" ht="15">
      <c r="A1333" s="84" t="s">
        <v>5070</v>
      </c>
      <c r="B1333" s="84" t="s">
        <v>833</v>
      </c>
      <c r="C1333" s="84">
        <v>2</v>
      </c>
      <c r="D1333" s="122">
        <v>0.008646125004262708</v>
      </c>
      <c r="E1333" s="122">
        <v>1.271066772286538</v>
      </c>
      <c r="F1333" s="84" t="s">
        <v>4097</v>
      </c>
      <c r="G1333" s="84" t="b">
        <v>1</v>
      </c>
      <c r="H1333" s="84" t="b">
        <v>0</v>
      </c>
      <c r="I1333" s="84" t="b">
        <v>0</v>
      </c>
      <c r="J1333" s="84" t="b">
        <v>0</v>
      </c>
      <c r="K1333" s="84" t="b">
        <v>0</v>
      </c>
      <c r="L1333" s="84" t="b">
        <v>0</v>
      </c>
    </row>
    <row r="1334" spans="1:12" ht="15">
      <c r="A1334" s="84" t="s">
        <v>833</v>
      </c>
      <c r="B1334" s="84" t="s">
        <v>5281</v>
      </c>
      <c r="C1334" s="84">
        <v>2</v>
      </c>
      <c r="D1334" s="122">
        <v>0.008646125004262708</v>
      </c>
      <c r="E1334" s="122">
        <v>1.271066772286538</v>
      </c>
      <c r="F1334" s="84" t="s">
        <v>4097</v>
      </c>
      <c r="G1334" s="84" t="b">
        <v>0</v>
      </c>
      <c r="H1334" s="84" t="b">
        <v>0</v>
      </c>
      <c r="I1334" s="84" t="b">
        <v>0</v>
      </c>
      <c r="J1334" s="84" t="b">
        <v>0</v>
      </c>
      <c r="K1334" s="84" t="b">
        <v>0</v>
      </c>
      <c r="L1334" s="84" t="b">
        <v>0</v>
      </c>
    </row>
    <row r="1335" spans="1:12" ht="15">
      <c r="A1335" s="84" t="s">
        <v>4959</v>
      </c>
      <c r="B1335" s="84" t="s">
        <v>5327</v>
      </c>
      <c r="C1335" s="84">
        <v>2</v>
      </c>
      <c r="D1335" s="122">
        <v>0.008646125004262708</v>
      </c>
      <c r="E1335" s="122">
        <v>1.526339277389844</v>
      </c>
      <c r="F1335" s="84" t="s">
        <v>4097</v>
      </c>
      <c r="G1335" s="84" t="b">
        <v>0</v>
      </c>
      <c r="H1335" s="84" t="b">
        <v>0</v>
      </c>
      <c r="I1335" s="84" t="b">
        <v>0</v>
      </c>
      <c r="J1335" s="84" t="b">
        <v>0</v>
      </c>
      <c r="K1335" s="84" t="b">
        <v>0</v>
      </c>
      <c r="L1335" s="84" t="b">
        <v>0</v>
      </c>
    </row>
    <row r="1336" spans="1:12" ht="15">
      <c r="A1336" s="84" t="s">
        <v>485</v>
      </c>
      <c r="B1336" s="84" t="s">
        <v>5231</v>
      </c>
      <c r="C1336" s="84">
        <v>2</v>
      </c>
      <c r="D1336" s="122">
        <v>0.008646125004262708</v>
      </c>
      <c r="E1336" s="122">
        <v>1.271066772286538</v>
      </c>
      <c r="F1336" s="84" t="s">
        <v>4097</v>
      </c>
      <c r="G1336" s="84" t="b">
        <v>0</v>
      </c>
      <c r="H1336" s="84" t="b">
        <v>0</v>
      </c>
      <c r="I1336" s="84" t="b">
        <v>0</v>
      </c>
      <c r="J1336" s="84" t="b">
        <v>0</v>
      </c>
      <c r="K1336" s="84" t="b">
        <v>0</v>
      </c>
      <c r="L1336" s="84" t="b">
        <v>0</v>
      </c>
    </row>
    <row r="1337" spans="1:12" ht="15">
      <c r="A1337" s="84" t="s">
        <v>4989</v>
      </c>
      <c r="B1337" s="84" t="s">
        <v>5441</v>
      </c>
      <c r="C1337" s="84">
        <v>2</v>
      </c>
      <c r="D1337" s="122">
        <v>0.008646125004262708</v>
      </c>
      <c r="E1337" s="122">
        <v>1.380211241711606</v>
      </c>
      <c r="F1337" s="84" t="s">
        <v>4097</v>
      </c>
      <c r="G1337" s="84" t="b">
        <v>0</v>
      </c>
      <c r="H1337" s="84" t="b">
        <v>0</v>
      </c>
      <c r="I1337" s="84" t="b">
        <v>0</v>
      </c>
      <c r="J1337" s="84" t="b">
        <v>0</v>
      </c>
      <c r="K1337" s="84" t="b">
        <v>0</v>
      </c>
      <c r="L1337" s="84" t="b">
        <v>0</v>
      </c>
    </row>
    <row r="1338" spans="1:12" ht="15">
      <c r="A1338" s="84" t="s">
        <v>5064</v>
      </c>
      <c r="B1338" s="84" t="s">
        <v>5065</v>
      </c>
      <c r="C1338" s="84">
        <v>5</v>
      </c>
      <c r="D1338" s="122">
        <v>0.012534880118921113</v>
      </c>
      <c r="E1338" s="122">
        <v>1.591064607026499</v>
      </c>
      <c r="F1338" s="84" t="s">
        <v>4098</v>
      </c>
      <c r="G1338" s="84" t="b">
        <v>0</v>
      </c>
      <c r="H1338" s="84" t="b">
        <v>0</v>
      </c>
      <c r="I1338" s="84" t="b">
        <v>0</v>
      </c>
      <c r="J1338" s="84" t="b">
        <v>0</v>
      </c>
      <c r="K1338" s="84" t="b">
        <v>0</v>
      </c>
      <c r="L1338" s="84" t="b">
        <v>0</v>
      </c>
    </row>
    <row r="1339" spans="1:12" ht="15">
      <c r="A1339" s="84" t="s">
        <v>5120</v>
      </c>
      <c r="B1339" s="84" t="s">
        <v>4978</v>
      </c>
      <c r="C1339" s="84">
        <v>4</v>
      </c>
      <c r="D1339" s="122">
        <v>0.01185639490660965</v>
      </c>
      <c r="E1339" s="122">
        <v>1.6879746200345556</v>
      </c>
      <c r="F1339" s="84" t="s">
        <v>4098</v>
      </c>
      <c r="G1339" s="84" t="b">
        <v>0</v>
      </c>
      <c r="H1339" s="84" t="b">
        <v>0</v>
      </c>
      <c r="I1339" s="84" t="b">
        <v>0</v>
      </c>
      <c r="J1339" s="84" t="b">
        <v>0</v>
      </c>
      <c r="K1339" s="84" t="b">
        <v>0</v>
      </c>
      <c r="L1339" s="84" t="b">
        <v>0</v>
      </c>
    </row>
    <row r="1340" spans="1:12" ht="15">
      <c r="A1340" s="84" t="s">
        <v>4978</v>
      </c>
      <c r="B1340" s="84" t="s">
        <v>5063</v>
      </c>
      <c r="C1340" s="84">
        <v>4</v>
      </c>
      <c r="D1340" s="122">
        <v>0.01185639490660965</v>
      </c>
      <c r="E1340" s="122">
        <v>1.591064607026499</v>
      </c>
      <c r="F1340" s="84" t="s">
        <v>4098</v>
      </c>
      <c r="G1340" s="84" t="b">
        <v>0</v>
      </c>
      <c r="H1340" s="84" t="b">
        <v>0</v>
      </c>
      <c r="I1340" s="84" t="b">
        <v>0</v>
      </c>
      <c r="J1340" s="84" t="b">
        <v>0</v>
      </c>
      <c r="K1340" s="84" t="b">
        <v>0</v>
      </c>
      <c r="L1340" s="84" t="b">
        <v>0</v>
      </c>
    </row>
    <row r="1341" spans="1:12" ht="15">
      <c r="A1341" s="84" t="s">
        <v>5063</v>
      </c>
      <c r="B1341" s="84" t="s">
        <v>4946</v>
      </c>
      <c r="C1341" s="84">
        <v>4</v>
      </c>
      <c r="D1341" s="122">
        <v>0.01185639490660965</v>
      </c>
      <c r="E1341" s="122">
        <v>1.4941545940184429</v>
      </c>
      <c r="F1341" s="84" t="s">
        <v>4098</v>
      </c>
      <c r="G1341" s="84" t="b">
        <v>0</v>
      </c>
      <c r="H1341" s="84" t="b">
        <v>0</v>
      </c>
      <c r="I1341" s="84" t="b">
        <v>0</v>
      </c>
      <c r="J1341" s="84" t="b">
        <v>0</v>
      </c>
      <c r="K1341" s="84" t="b">
        <v>0</v>
      </c>
      <c r="L1341" s="84" t="b">
        <v>0</v>
      </c>
    </row>
    <row r="1342" spans="1:12" ht="15">
      <c r="A1342" s="84" t="s">
        <v>4946</v>
      </c>
      <c r="B1342" s="84" t="s">
        <v>5061</v>
      </c>
      <c r="C1342" s="84">
        <v>4</v>
      </c>
      <c r="D1342" s="122">
        <v>0.01185639490660965</v>
      </c>
      <c r="E1342" s="122">
        <v>1.591064607026499</v>
      </c>
      <c r="F1342" s="84" t="s">
        <v>4098</v>
      </c>
      <c r="G1342" s="84" t="b">
        <v>0</v>
      </c>
      <c r="H1342" s="84" t="b">
        <v>0</v>
      </c>
      <c r="I1342" s="84" t="b">
        <v>0</v>
      </c>
      <c r="J1342" s="84" t="b">
        <v>0</v>
      </c>
      <c r="K1342" s="84" t="b">
        <v>0</v>
      </c>
      <c r="L1342" s="84" t="b">
        <v>0</v>
      </c>
    </row>
    <row r="1343" spans="1:12" ht="15">
      <c r="A1343" s="84" t="s">
        <v>5061</v>
      </c>
      <c r="B1343" s="84" t="s">
        <v>5121</v>
      </c>
      <c r="C1343" s="84">
        <v>4</v>
      </c>
      <c r="D1343" s="122">
        <v>0.01185639490660965</v>
      </c>
      <c r="E1343" s="122">
        <v>1.6879746200345556</v>
      </c>
      <c r="F1343" s="84" t="s">
        <v>4098</v>
      </c>
      <c r="G1343" s="84" t="b">
        <v>0</v>
      </c>
      <c r="H1343" s="84" t="b">
        <v>0</v>
      </c>
      <c r="I1343" s="84" t="b">
        <v>0</v>
      </c>
      <c r="J1343" s="84" t="b">
        <v>0</v>
      </c>
      <c r="K1343" s="84" t="b">
        <v>0</v>
      </c>
      <c r="L1343" s="84" t="b">
        <v>0</v>
      </c>
    </row>
    <row r="1344" spans="1:12" ht="15">
      <c r="A1344" s="84" t="s">
        <v>5121</v>
      </c>
      <c r="B1344" s="84" t="s">
        <v>5122</v>
      </c>
      <c r="C1344" s="84">
        <v>4</v>
      </c>
      <c r="D1344" s="122">
        <v>0.01185639490660965</v>
      </c>
      <c r="E1344" s="122">
        <v>1.6879746200345556</v>
      </c>
      <c r="F1344" s="84" t="s">
        <v>4098</v>
      </c>
      <c r="G1344" s="84" t="b">
        <v>0</v>
      </c>
      <c r="H1344" s="84" t="b">
        <v>0</v>
      </c>
      <c r="I1344" s="84" t="b">
        <v>0</v>
      </c>
      <c r="J1344" s="84" t="b">
        <v>0</v>
      </c>
      <c r="K1344" s="84" t="b">
        <v>0</v>
      </c>
      <c r="L1344" s="84" t="b">
        <v>0</v>
      </c>
    </row>
    <row r="1345" spans="1:12" ht="15">
      <c r="A1345" s="84" t="s">
        <v>5122</v>
      </c>
      <c r="B1345" s="84" t="s">
        <v>5046</v>
      </c>
      <c r="C1345" s="84">
        <v>4</v>
      </c>
      <c r="D1345" s="122">
        <v>0.01185639490660965</v>
      </c>
      <c r="E1345" s="122">
        <v>1.6879746200345556</v>
      </c>
      <c r="F1345" s="84" t="s">
        <v>4098</v>
      </c>
      <c r="G1345" s="84" t="b">
        <v>0</v>
      </c>
      <c r="H1345" s="84" t="b">
        <v>0</v>
      </c>
      <c r="I1345" s="84" t="b">
        <v>0</v>
      </c>
      <c r="J1345" s="84" t="b">
        <v>0</v>
      </c>
      <c r="K1345" s="84" t="b">
        <v>0</v>
      </c>
      <c r="L1345" s="84" t="b">
        <v>0</v>
      </c>
    </row>
    <row r="1346" spans="1:12" ht="15">
      <c r="A1346" s="84" t="s">
        <v>5046</v>
      </c>
      <c r="B1346" s="84" t="s">
        <v>5123</v>
      </c>
      <c r="C1346" s="84">
        <v>4</v>
      </c>
      <c r="D1346" s="122">
        <v>0.01185639490660965</v>
      </c>
      <c r="E1346" s="122">
        <v>1.6879746200345556</v>
      </c>
      <c r="F1346" s="84" t="s">
        <v>4098</v>
      </c>
      <c r="G1346" s="84" t="b">
        <v>0</v>
      </c>
      <c r="H1346" s="84" t="b">
        <v>0</v>
      </c>
      <c r="I1346" s="84" t="b">
        <v>0</v>
      </c>
      <c r="J1346" s="84" t="b">
        <v>0</v>
      </c>
      <c r="K1346" s="84" t="b">
        <v>0</v>
      </c>
      <c r="L1346" s="84" t="b">
        <v>0</v>
      </c>
    </row>
    <row r="1347" spans="1:12" ht="15">
      <c r="A1347" s="84" t="s">
        <v>5123</v>
      </c>
      <c r="B1347" s="84" t="s">
        <v>5064</v>
      </c>
      <c r="C1347" s="84">
        <v>4</v>
      </c>
      <c r="D1347" s="122">
        <v>0.01185639490660965</v>
      </c>
      <c r="E1347" s="122">
        <v>1.591064607026499</v>
      </c>
      <c r="F1347" s="84" t="s">
        <v>4098</v>
      </c>
      <c r="G1347" s="84" t="b">
        <v>0</v>
      </c>
      <c r="H1347" s="84" t="b">
        <v>0</v>
      </c>
      <c r="I1347" s="84" t="b">
        <v>0</v>
      </c>
      <c r="J1347" s="84" t="b">
        <v>0</v>
      </c>
      <c r="K1347" s="84" t="b">
        <v>0</v>
      </c>
      <c r="L1347" s="84" t="b">
        <v>0</v>
      </c>
    </row>
    <row r="1348" spans="1:12" ht="15">
      <c r="A1348" s="84" t="s">
        <v>403</v>
      </c>
      <c r="B1348" s="84" t="s">
        <v>5120</v>
      </c>
      <c r="C1348" s="84">
        <v>3</v>
      </c>
      <c r="D1348" s="122">
        <v>0.010660297169697333</v>
      </c>
      <c r="E1348" s="122">
        <v>1.4449365713482611</v>
      </c>
      <c r="F1348" s="84" t="s">
        <v>4098</v>
      </c>
      <c r="G1348" s="84" t="b">
        <v>0</v>
      </c>
      <c r="H1348" s="84" t="b">
        <v>0</v>
      </c>
      <c r="I1348" s="84" t="b">
        <v>0</v>
      </c>
      <c r="J1348" s="84" t="b">
        <v>0</v>
      </c>
      <c r="K1348" s="84" t="b">
        <v>0</v>
      </c>
      <c r="L1348" s="84" t="b">
        <v>0</v>
      </c>
    </row>
    <row r="1349" spans="1:12" ht="15">
      <c r="A1349" s="84" t="s">
        <v>5244</v>
      </c>
      <c r="B1349" s="84" t="s">
        <v>5245</v>
      </c>
      <c r="C1349" s="84">
        <v>3</v>
      </c>
      <c r="D1349" s="122">
        <v>0.010660297169697333</v>
      </c>
      <c r="E1349" s="122">
        <v>1.8129133566428555</v>
      </c>
      <c r="F1349" s="84" t="s">
        <v>4098</v>
      </c>
      <c r="G1349" s="84" t="b">
        <v>0</v>
      </c>
      <c r="H1349" s="84" t="b">
        <v>0</v>
      </c>
      <c r="I1349" s="84" t="b">
        <v>0</v>
      </c>
      <c r="J1349" s="84" t="b">
        <v>0</v>
      </c>
      <c r="K1349" s="84" t="b">
        <v>0</v>
      </c>
      <c r="L1349" s="84" t="b">
        <v>0</v>
      </c>
    </row>
    <row r="1350" spans="1:12" ht="15">
      <c r="A1350" s="84" t="s">
        <v>5245</v>
      </c>
      <c r="B1350" s="84" t="s">
        <v>5246</v>
      </c>
      <c r="C1350" s="84">
        <v>3</v>
      </c>
      <c r="D1350" s="122">
        <v>0.010660297169697333</v>
      </c>
      <c r="E1350" s="122">
        <v>1.8129133566428555</v>
      </c>
      <c r="F1350" s="84" t="s">
        <v>4098</v>
      </c>
      <c r="G1350" s="84" t="b">
        <v>0</v>
      </c>
      <c r="H1350" s="84" t="b">
        <v>0</v>
      </c>
      <c r="I1350" s="84" t="b">
        <v>0</v>
      </c>
      <c r="J1350" s="84" t="b">
        <v>1</v>
      </c>
      <c r="K1350" s="84" t="b">
        <v>0</v>
      </c>
      <c r="L1350" s="84" t="b">
        <v>0</v>
      </c>
    </row>
    <row r="1351" spans="1:12" ht="15">
      <c r="A1351" s="84" t="s">
        <v>5246</v>
      </c>
      <c r="B1351" s="84" t="s">
        <v>5247</v>
      </c>
      <c r="C1351" s="84">
        <v>3</v>
      </c>
      <c r="D1351" s="122">
        <v>0.010660297169697333</v>
      </c>
      <c r="E1351" s="122">
        <v>1.8129133566428555</v>
      </c>
      <c r="F1351" s="84" t="s">
        <v>4098</v>
      </c>
      <c r="G1351" s="84" t="b">
        <v>1</v>
      </c>
      <c r="H1351" s="84" t="b">
        <v>0</v>
      </c>
      <c r="I1351" s="84" t="b">
        <v>0</v>
      </c>
      <c r="J1351" s="84" t="b">
        <v>0</v>
      </c>
      <c r="K1351" s="84" t="b">
        <v>0</v>
      </c>
      <c r="L1351" s="84" t="b">
        <v>0</v>
      </c>
    </row>
    <row r="1352" spans="1:12" ht="15">
      <c r="A1352" s="84" t="s">
        <v>5247</v>
      </c>
      <c r="B1352" s="84" t="s">
        <v>833</v>
      </c>
      <c r="C1352" s="84">
        <v>3</v>
      </c>
      <c r="D1352" s="122">
        <v>0.010660297169697333</v>
      </c>
      <c r="E1352" s="122">
        <v>1.1760912590556813</v>
      </c>
      <c r="F1352" s="84" t="s">
        <v>4098</v>
      </c>
      <c r="G1352" s="84" t="b">
        <v>0</v>
      </c>
      <c r="H1352" s="84" t="b">
        <v>0</v>
      </c>
      <c r="I1352" s="84" t="b">
        <v>0</v>
      </c>
      <c r="J1352" s="84" t="b">
        <v>0</v>
      </c>
      <c r="K1352" s="84" t="b">
        <v>0</v>
      </c>
      <c r="L1352" s="84" t="b">
        <v>0</v>
      </c>
    </row>
    <row r="1353" spans="1:12" ht="15">
      <c r="A1353" s="84" t="s">
        <v>5016</v>
      </c>
      <c r="B1353" s="84" t="s">
        <v>5434</v>
      </c>
      <c r="C1353" s="84">
        <v>2</v>
      </c>
      <c r="D1353" s="122">
        <v>0.008768103072776347</v>
      </c>
      <c r="E1353" s="122">
        <v>1.6879746200345556</v>
      </c>
      <c r="F1353" s="84" t="s">
        <v>4098</v>
      </c>
      <c r="G1353" s="84" t="b">
        <v>0</v>
      </c>
      <c r="H1353" s="84" t="b">
        <v>0</v>
      </c>
      <c r="I1353" s="84" t="b">
        <v>0</v>
      </c>
      <c r="J1353" s="84" t="b">
        <v>0</v>
      </c>
      <c r="K1353" s="84" t="b">
        <v>0</v>
      </c>
      <c r="L1353" s="84" t="b">
        <v>0</v>
      </c>
    </row>
    <row r="1354" spans="1:12" ht="15">
      <c r="A1354" s="84" t="s">
        <v>5434</v>
      </c>
      <c r="B1354" s="84" t="s">
        <v>5229</v>
      </c>
      <c r="C1354" s="84">
        <v>2</v>
      </c>
      <c r="D1354" s="122">
        <v>0.008768103072776347</v>
      </c>
      <c r="E1354" s="122">
        <v>1.8129133566428555</v>
      </c>
      <c r="F1354" s="84" t="s">
        <v>4098</v>
      </c>
      <c r="G1354" s="84" t="b">
        <v>0</v>
      </c>
      <c r="H1354" s="84" t="b">
        <v>0</v>
      </c>
      <c r="I1354" s="84" t="b">
        <v>0</v>
      </c>
      <c r="J1354" s="84" t="b">
        <v>0</v>
      </c>
      <c r="K1354" s="84" t="b">
        <v>0</v>
      </c>
      <c r="L1354" s="84" t="b">
        <v>0</v>
      </c>
    </row>
    <row r="1355" spans="1:12" ht="15">
      <c r="A1355" s="84" t="s">
        <v>5229</v>
      </c>
      <c r="B1355" s="84" t="s">
        <v>5435</v>
      </c>
      <c r="C1355" s="84">
        <v>2</v>
      </c>
      <c r="D1355" s="122">
        <v>0.008768103072776347</v>
      </c>
      <c r="E1355" s="122">
        <v>1.8129133566428555</v>
      </c>
      <c r="F1355" s="84" t="s">
        <v>4098</v>
      </c>
      <c r="G1355" s="84" t="b">
        <v>0</v>
      </c>
      <c r="H1355" s="84" t="b">
        <v>0</v>
      </c>
      <c r="I1355" s="84" t="b">
        <v>0</v>
      </c>
      <c r="J1355" s="84" t="b">
        <v>0</v>
      </c>
      <c r="K1355" s="84" t="b">
        <v>0</v>
      </c>
      <c r="L1355" s="84" t="b">
        <v>0</v>
      </c>
    </row>
    <row r="1356" spans="1:12" ht="15">
      <c r="A1356" s="84" t="s">
        <v>5435</v>
      </c>
      <c r="B1356" s="84" t="s">
        <v>5436</v>
      </c>
      <c r="C1356" s="84">
        <v>2</v>
      </c>
      <c r="D1356" s="122">
        <v>0.008768103072776347</v>
      </c>
      <c r="E1356" s="122">
        <v>1.9890046156985368</v>
      </c>
      <c r="F1356" s="84" t="s">
        <v>4098</v>
      </c>
      <c r="G1356" s="84" t="b">
        <v>0</v>
      </c>
      <c r="H1356" s="84" t="b">
        <v>0</v>
      </c>
      <c r="I1356" s="84" t="b">
        <v>0</v>
      </c>
      <c r="J1356" s="84" t="b">
        <v>0</v>
      </c>
      <c r="K1356" s="84" t="b">
        <v>0</v>
      </c>
      <c r="L1356" s="84" t="b">
        <v>0</v>
      </c>
    </row>
    <row r="1357" spans="1:12" ht="15">
      <c r="A1357" s="84" t="s">
        <v>5436</v>
      </c>
      <c r="B1357" s="84" t="s">
        <v>4337</v>
      </c>
      <c r="C1357" s="84">
        <v>2</v>
      </c>
      <c r="D1357" s="122">
        <v>0.008768103072776347</v>
      </c>
      <c r="E1357" s="122">
        <v>1.8129133566428555</v>
      </c>
      <c r="F1357" s="84" t="s">
        <v>4098</v>
      </c>
      <c r="G1357" s="84" t="b">
        <v>0</v>
      </c>
      <c r="H1357" s="84" t="b">
        <v>0</v>
      </c>
      <c r="I1357" s="84" t="b">
        <v>0</v>
      </c>
      <c r="J1357" s="84" t="b">
        <v>0</v>
      </c>
      <c r="K1357" s="84" t="b">
        <v>0</v>
      </c>
      <c r="L1357" s="84" t="b">
        <v>0</v>
      </c>
    </row>
    <row r="1358" spans="1:12" ht="15">
      <c r="A1358" s="84" t="s">
        <v>4337</v>
      </c>
      <c r="B1358" s="84" t="s">
        <v>5437</v>
      </c>
      <c r="C1358" s="84">
        <v>2</v>
      </c>
      <c r="D1358" s="122">
        <v>0.008768103072776347</v>
      </c>
      <c r="E1358" s="122">
        <v>1.8129133566428555</v>
      </c>
      <c r="F1358" s="84" t="s">
        <v>4098</v>
      </c>
      <c r="G1358" s="84" t="b">
        <v>0</v>
      </c>
      <c r="H1358" s="84" t="b">
        <v>0</v>
      </c>
      <c r="I1358" s="84" t="b">
        <v>0</v>
      </c>
      <c r="J1358" s="84" t="b">
        <v>0</v>
      </c>
      <c r="K1358" s="84" t="b">
        <v>0</v>
      </c>
      <c r="L1358" s="84" t="b">
        <v>0</v>
      </c>
    </row>
    <row r="1359" spans="1:12" ht="15">
      <c r="A1359" s="84" t="s">
        <v>5437</v>
      </c>
      <c r="B1359" s="84" t="s">
        <v>5438</v>
      </c>
      <c r="C1359" s="84">
        <v>2</v>
      </c>
      <c r="D1359" s="122">
        <v>0.008768103072776347</v>
      </c>
      <c r="E1359" s="122">
        <v>1.9890046156985368</v>
      </c>
      <c r="F1359" s="84" t="s">
        <v>4098</v>
      </c>
      <c r="G1359" s="84" t="b">
        <v>0</v>
      </c>
      <c r="H1359" s="84" t="b">
        <v>0</v>
      </c>
      <c r="I1359" s="84" t="b">
        <v>0</v>
      </c>
      <c r="J1359" s="84" t="b">
        <v>0</v>
      </c>
      <c r="K1359" s="84" t="b">
        <v>0</v>
      </c>
      <c r="L1359" s="84" t="b">
        <v>0</v>
      </c>
    </row>
    <row r="1360" spans="1:12" ht="15">
      <c r="A1360" s="84" t="s">
        <v>5438</v>
      </c>
      <c r="B1360" s="84" t="s">
        <v>5119</v>
      </c>
      <c r="C1360" s="84">
        <v>2</v>
      </c>
      <c r="D1360" s="122">
        <v>0.008768103072776347</v>
      </c>
      <c r="E1360" s="122">
        <v>1.8129133566428555</v>
      </c>
      <c r="F1360" s="84" t="s">
        <v>4098</v>
      </c>
      <c r="G1360" s="84" t="b">
        <v>0</v>
      </c>
      <c r="H1360" s="84" t="b">
        <v>0</v>
      </c>
      <c r="I1360" s="84" t="b">
        <v>0</v>
      </c>
      <c r="J1360" s="84" t="b">
        <v>0</v>
      </c>
      <c r="K1360" s="84" t="b">
        <v>0</v>
      </c>
      <c r="L1360" s="84" t="b">
        <v>0</v>
      </c>
    </row>
    <row r="1361" spans="1:12" ht="15">
      <c r="A1361" s="84" t="s">
        <v>5119</v>
      </c>
      <c r="B1361" s="84" t="s">
        <v>5439</v>
      </c>
      <c r="C1361" s="84">
        <v>2</v>
      </c>
      <c r="D1361" s="122">
        <v>0.008768103072776347</v>
      </c>
      <c r="E1361" s="122">
        <v>1.8129133566428555</v>
      </c>
      <c r="F1361" s="84" t="s">
        <v>4098</v>
      </c>
      <c r="G1361" s="84" t="b">
        <v>0</v>
      </c>
      <c r="H1361" s="84" t="b">
        <v>0</v>
      </c>
      <c r="I1361" s="84" t="b">
        <v>0</v>
      </c>
      <c r="J1361" s="84" t="b">
        <v>0</v>
      </c>
      <c r="K1361" s="84" t="b">
        <v>0</v>
      </c>
      <c r="L1361" s="84" t="b">
        <v>0</v>
      </c>
    </row>
    <row r="1362" spans="1:12" ht="15">
      <c r="A1362" s="84" t="s">
        <v>5439</v>
      </c>
      <c r="B1362" s="84" t="s">
        <v>5440</v>
      </c>
      <c r="C1362" s="84">
        <v>2</v>
      </c>
      <c r="D1362" s="122">
        <v>0.008768103072776347</v>
      </c>
      <c r="E1362" s="122">
        <v>1.9890046156985368</v>
      </c>
      <c r="F1362" s="84" t="s">
        <v>4098</v>
      </c>
      <c r="G1362" s="84" t="b">
        <v>0</v>
      </c>
      <c r="H1362" s="84" t="b">
        <v>0</v>
      </c>
      <c r="I1362" s="84" t="b">
        <v>0</v>
      </c>
      <c r="J1362" s="84" t="b">
        <v>1</v>
      </c>
      <c r="K1362" s="84" t="b">
        <v>0</v>
      </c>
      <c r="L1362" s="84" t="b">
        <v>0</v>
      </c>
    </row>
    <row r="1363" spans="1:12" ht="15">
      <c r="A1363" s="84" t="s">
        <v>5440</v>
      </c>
      <c r="B1363" s="84" t="s">
        <v>5202</v>
      </c>
      <c r="C1363" s="84">
        <v>2</v>
      </c>
      <c r="D1363" s="122">
        <v>0.008768103072776347</v>
      </c>
      <c r="E1363" s="122">
        <v>1.9890046156985368</v>
      </c>
      <c r="F1363" s="84" t="s">
        <v>4098</v>
      </c>
      <c r="G1363" s="84" t="b">
        <v>1</v>
      </c>
      <c r="H1363" s="84" t="b">
        <v>0</v>
      </c>
      <c r="I1363" s="84" t="b">
        <v>0</v>
      </c>
      <c r="J1363" s="84" t="b">
        <v>0</v>
      </c>
      <c r="K1363" s="84" t="b">
        <v>0</v>
      </c>
      <c r="L1363" s="84" t="b">
        <v>0</v>
      </c>
    </row>
    <row r="1364" spans="1:12" ht="15">
      <c r="A1364" s="84" t="s">
        <v>5202</v>
      </c>
      <c r="B1364" s="84" t="s">
        <v>5230</v>
      </c>
      <c r="C1364" s="84">
        <v>2</v>
      </c>
      <c r="D1364" s="122">
        <v>0.008768103072776347</v>
      </c>
      <c r="E1364" s="122">
        <v>1.9890046156985368</v>
      </c>
      <c r="F1364" s="84" t="s">
        <v>4098</v>
      </c>
      <c r="G1364" s="84" t="b">
        <v>0</v>
      </c>
      <c r="H1364" s="84" t="b">
        <v>0</v>
      </c>
      <c r="I1364" s="84" t="b">
        <v>0</v>
      </c>
      <c r="J1364" s="84" t="b">
        <v>0</v>
      </c>
      <c r="K1364" s="84" t="b">
        <v>0</v>
      </c>
      <c r="L1364" s="84" t="b">
        <v>0</v>
      </c>
    </row>
    <row r="1365" spans="1:12" ht="15">
      <c r="A1365" s="84" t="s">
        <v>5486</v>
      </c>
      <c r="B1365" s="84" t="s">
        <v>5130</v>
      </c>
      <c r="C1365" s="84">
        <v>2</v>
      </c>
      <c r="D1365" s="122">
        <v>0.008768103072776347</v>
      </c>
      <c r="E1365" s="122">
        <v>1.8129133566428555</v>
      </c>
      <c r="F1365" s="84" t="s">
        <v>4098</v>
      </c>
      <c r="G1365" s="84" t="b">
        <v>0</v>
      </c>
      <c r="H1365" s="84" t="b">
        <v>0</v>
      </c>
      <c r="I1365" s="84" t="b">
        <v>0</v>
      </c>
      <c r="J1365" s="84" t="b">
        <v>0</v>
      </c>
      <c r="K1365" s="84" t="b">
        <v>0</v>
      </c>
      <c r="L1365" s="84" t="b">
        <v>0</v>
      </c>
    </row>
    <row r="1366" spans="1:12" ht="15">
      <c r="A1366" s="84" t="s">
        <v>5211</v>
      </c>
      <c r="B1366" s="84" t="s">
        <v>5444</v>
      </c>
      <c r="C1366" s="84">
        <v>2</v>
      </c>
      <c r="D1366" s="122">
        <v>0.008768103072776347</v>
      </c>
      <c r="E1366" s="122">
        <v>1.9890046156985368</v>
      </c>
      <c r="F1366" s="84" t="s">
        <v>4098</v>
      </c>
      <c r="G1366" s="84" t="b">
        <v>1</v>
      </c>
      <c r="H1366" s="84" t="b">
        <v>0</v>
      </c>
      <c r="I1366" s="84" t="b">
        <v>0</v>
      </c>
      <c r="J1366" s="84" t="b">
        <v>0</v>
      </c>
      <c r="K1366" s="84" t="b">
        <v>0</v>
      </c>
      <c r="L1366" s="84" t="b">
        <v>0</v>
      </c>
    </row>
    <row r="1367" spans="1:12" ht="15">
      <c r="A1367" s="84" t="s">
        <v>5444</v>
      </c>
      <c r="B1367" s="84" t="s">
        <v>5234</v>
      </c>
      <c r="C1367" s="84">
        <v>2</v>
      </c>
      <c r="D1367" s="122">
        <v>0.008768103072776347</v>
      </c>
      <c r="E1367" s="122">
        <v>1.8129133566428555</v>
      </c>
      <c r="F1367" s="84" t="s">
        <v>4098</v>
      </c>
      <c r="G1367" s="84" t="b">
        <v>0</v>
      </c>
      <c r="H1367" s="84" t="b">
        <v>0</v>
      </c>
      <c r="I1367" s="84" t="b">
        <v>0</v>
      </c>
      <c r="J1367" s="84" t="b">
        <v>0</v>
      </c>
      <c r="K1367" s="84" t="b">
        <v>0</v>
      </c>
      <c r="L1367" s="84" t="b">
        <v>0</v>
      </c>
    </row>
    <row r="1368" spans="1:12" ht="15">
      <c r="A1368" s="84" t="s">
        <v>5234</v>
      </c>
      <c r="B1368" s="84" t="s">
        <v>5445</v>
      </c>
      <c r="C1368" s="84">
        <v>2</v>
      </c>
      <c r="D1368" s="122">
        <v>0.008768103072776347</v>
      </c>
      <c r="E1368" s="122">
        <v>1.8129133566428555</v>
      </c>
      <c r="F1368" s="84" t="s">
        <v>4098</v>
      </c>
      <c r="G1368" s="84" t="b">
        <v>0</v>
      </c>
      <c r="H1368" s="84" t="b">
        <v>0</v>
      </c>
      <c r="I1368" s="84" t="b">
        <v>0</v>
      </c>
      <c r="J1368" s="84" t="b">
        <v>0</v>
      </c>
      <c r="K1368" s="84" t="b">
        <v>0</v>
      </c>
      <c r="L1368" s="84" t="b">
        <v>0</v>
      </c>
    </row>
    <row r="1369" spans="1:12" ht="15">
      <c r="A1369" s="84" t="s">
        <v>5445</v>
      </c>
      <c r="B1369" s="84" t="s">
        <v>5446</v>
      </c>
      <c r="C1369" s="84">
        <v>2</v>
      </c>
      <c r="D1369" s="122">
        <v>0.008768103072776347</v>
      </c>
      <c r="E1369" s="122">
        <v>1.9890046156985368</v>
      </c>
      <c r="F1369" s="84" t="s">
        <v>4098</v>
      </c>
      <c r="G1369" s="84" t="b">
        <v>0</v>
      </c>
      <c r="H1369" s="84" t="b">
        <v>0</v>
      </c>
      <c r="I1369" s="84" t="b">
        <v>0</v>
      </c>
      <c r="J1369" s="84" t="b">
        <v>0</v>
      </c>
      <c r="K1369" s="84" t="b">
        <v>1</v>
      </c>
      <c r="L1369" s="84" t="b">
        <v>0</v>
      </c>
    </row>
    <row r="1370" spans="1:12" ht="15">
      <c r="A1370" s="84" t="s">
        <v>5446</v>
      </c>
      <c r="B1370" s="84" t="s">
        <v>5447</v>
      </c>
      <c r="C1370" s="84">
        <v>2</v>
      </c>
      <c r="D1370" s="122">
        <v>0.008768103072776347</v>
      </c>
      <c r="E1370" s="122">
        <v>1.9890046156985368</v>
      </c>
      <c r="F1370" s="84" t="s">
        <v>4098</v>
      </c>
      <c r="G1370" s="84" t="b">
        <v>0</v>
      </c>
      <c r="H1370" s="84" t="b">
        <v>1</v>
      </c>
      <c r="I1370" s="84" t="b">
        <v>0</v>
      </c>
      <c r="J1370" s="84" t="b">
        <v>0</v>
      </c>
      <c r="K1370" s="84" t="b">
        <v>0</v>
      </c>
      <c r="L1370" s="84" t="b">
        <v>0</v>
      </c>
    </row>
    <row r="1371" spans="1:12" ht="15">
      <c r="A1371" s="84" t="s">
        <v>5447</v>
      </c>
      <c r="B1371" s="84" t="s">
        <v>833</v>
      </c>
      <c r="C1371" s="84">
        <v>2</v>
      </c>
      <c r="D1371" s="122">
        <v>0.008768103072776347</v>
      </c>
      <c r="E1371" s="122">
        <v>1.1760912590556813</v>
      </c>
      <c r="F1371" s="84" t="s">
        <v>4098</v>
      </c>
      <c r="G1371" s="84" t="b">
        <v>0</v>
      </c>
      <c r="H1371" s="84" t="b">
        <v>0</v>
      </c>
      <c r="I1371" s="84" t="b">
        <v>0</v>
      </c>
      <c r="J1371" s="84" t="b">
        <v>0</v>
      </c>
      <c r="K1371" s="84" t="b">
        <v>0</v>
      </c>
      <c r="L1371" s="84" t="b">
        <v>0</v>
      </c>
    </row>
    <row r="1372" spans="1:12" ht="15">
      <c r="A1372" s="84" t="s">
        <v>403</v>
      </c>
      <c r="B1372" s="84" t="s">
        <v>5244</v>
      </c>
      <c r="C1372" s="84">
        <v>2</v>
      </c>
      <c r="D1372" s="122">
        <v>0.008768103072776347</v>
      </c>
      <c r="E1372" s="122">
        <v>1.4449365713482611</v>
      </c>
      <c r="F1372" s="84" t="s">
        <v>4098</v>
      </c>
      <c r="G1372" s="84" t="b">
        <v>0</v>
      </c>
      <c r="H1372" s="84" t="b">
        <v>0</v>
      </c>
      <c r="I1372" s="84" t="b">
        <v>0</v>
      </c>
      <c r="J1372" s="84" t="b">
        <v>0</v>
      </c>
      <c r="K1372" s="84" t="b">
        <v>0</v>
      </c>
      <c r="L1372" s="84" t="b">
        <v>0</v>
      </c>
    </row>
    <row r="1373" spans="1:12" ht="15">
      <c r="A1373" s="84" t="s">
        <v>852</v>
      </c>
      <c r="B1373" s="84" t="s">
        <v>4985</v>
      </c>
      <c r="C1373" s="84">
        <v>8</v>
      </c>
      <c r="D1373" s="122">
        <v>0</v>
      </c>
      <c r="E1373" s="122">
        <v>1.0107238653917732</v>
      </c>
      <c r="F1373" s="84" t="s">
        <v>4099</v>
      </c>
      <c r="G1373" s="84" t="b">
        <v>0</v>
      </c>
      <c r="H1373" s="84" t="b">
        <v>0</v>
      </c>
      <c r="I1373" s="84" t="b">
        <v>0</v>
      </c>
      <c r="J1373" s="84" t="b">
        <v>0</v>
      </c>
      <c r="K1373" s="84" t="b">
        <v>0</v>
      </c>
      <c r="L1373" s="84" t="b">
        <v>0</v>
      </c>
    </row>
    <row r="1374" spans="1:12" ht="15">
      <c r="A1374" s="84" t="s">
        <v>4985</v>
      </c>
      <c r="B1374" s="84" t="s">
        <v>4986</v>
      </c>
      <c r="C1374" s="84">
        <v>8</v>
      </c>
      <c r="D1374" s="122">
        <v>0</v>
      </c>
      <c r="E1374" s="122">
        <v>1.0107238653917732</v>
      </c>
      <c r="F1374" s="84" t="s">
        <v>4099</v>
      </c>
      <c r="G1374" s="84" t="b">
        <v>0</v>
      </c>
      <c r="H1374" s="84" t="b">
        <v>0</v>
      </c>
      <c r="I1374" s="84" t="b">
        <v>0</v>
      </c>
      <c r="J1374" s="84" t="b">
        <v>0</v>
      </c>
      <c r="K1374" s="84" t="b">
        <v>0</v>
      </c>
      <c r="L1374" s="84" t="b">
        <v>0</v>
      </c>
    </row>
    <row r="1375" spans="1:12" ht="15">
      <c r="A1375" s="84" t="s">
        <v>4986</v>
      </c>
      <c r="B1375" s="84" t="s">
        <v>4957</v>
      </c>
      <c r="C1375" s="84">
        <v>8</v>
      </c>
      <c r="D1375" s="122">
        <v>0</v>
      </c>
      <c r="E1375" s="122">
        <v>1.0107238653917732</v>
      </c>
      <c r="F1375" s="84" t="s">
        <v>4099</v>
      </c>
      <c r="G1375" s="84" t="b">
        <v>0</v>
      </c>
      <c r="H1375" s="84" t="b">
        <v>0</v>
      </c>
      <c r="I1375" s="84" t="b">
        <v>0</v>
      </c>
      <c r="J1375" s="84" t="b">
        <v>0</v>
      </c>
      <c r="K1375" s="84" t="b">
        <v>0</v>
      </c>
      <c r="L1375" s="84" t="b">
        <v>0</v>
      </c>
    </row>
    <row r="1376" spans="1:12" ht="15">
      <c r="A1376" s="84" t="s">
        <v>4957</v>
      </c>
      <c r="B1376" s="84" t="s">
        <v>4943</v>
      </c>
      <c r="C1376" s="84">
        <v>8</v>
      </c>
      <c r="D1376" s="122">
        <v>0</v>
      </c>
      <c r="E1376" s="122">
        <v>1.0107238653917732</v>
      </c>
      <c r="F1376" s="84" t="s">
        <v>4099</v>
      </c>
      <c r="G1376" s="84" t="b">
        <v>0</v>
      </c>
      <c r="H1376" s="84" t="b">
        <v>0</v>
      </c>
      <c r="I1376" s="84" t="b">
        <v>0</v>
      </c>
      <c r="J1376" s="84" t="b">
        <v>0</v>
      </c>
      <c r="K1376" s="84" t="b">
        <v>0</v>
      </c>
      <c r="L1376" s="84" t="b">
        <v>0</v>
      </c>
    </row>
    <row r="1377" spans="1:12" ht="15">
      <c r="A1377" s="84" t="s">
        <v>4943</v>
      </c>
      <c r="B1377" s="84" t="s">
        <v>4987</v>
      </c>
      <c r="C1377" s="84">
        <v>8</v>
      </c>
      <c r="D1377" s="122">
        <v>0</v>
      </c>
      <c r="E1377" s="122">
        <v>1.0107238653917732</v>
      </c>
      <c r="F1377" s="84" t="s">
        <v>4099</v>
      </c>
      <c r="G1377" s="84" t="b">
        <v>0</v>
      </c>
      <c r="H1377" s="84" t="b">
        <v>0</v>
      </c>
      <c r="I1377" s="84" t="b">
        <v>0</v>
      </c>
      <c r="J1377" s="84" t="b">
        <v>0</v>
      </c>
      <c r="K1377" s="84" t="b">
        <v>0</v>
      </c>
      <c r="L1377" s="84" t="b">
        <v>0</v>
      </c>
    </row>
    <row r="1378" spans="1:12" ht="15">
      <c r="A1378" s="84" t="s">
        <v>4987</v>
      </c>
      <c r="B1378" s="84" t="s">
        <v>4970</v>
      </c>
      <c r="C1378" s="84">
        <v>8</v>
      </c>
      <c r="D1378" s="122">
        <v>0</v>
      </c>
      <c r="E1378" s="122">
        <v>1.0107238653917732</v>
      </c>
      <c r="F1378" s="84" t="s">
        <v>4099</v>
      </c>
      <c r="G1378" s="84" t="b">
        <v>0</v>
      </c>
      <c r="H1378" s="84" t="b">
        <v>0</v>
      </c>
      <c r="I1378" s="84" t="b">
        <v>0</v>
      </c>
      <c r="J1378" s="84" t="b">
        <v>0</v>
      </c>
      <c r="K1378" s="84" t="b">
        <v>0</v>
      </c>
      <c r="L1378" s="84" t="b">
        <v>0</v>
      </c>
    </row>
    <row r="1379" spans="1:12" ht="15">
      <c r="A1379" s="84" t="s">
        <v>4970</v>
      </c>
      <c r="B1379" s="84" t="s">
        <v>4977</v>
      </c>
      <c r="C1379" s="84">
        <v>8</v>
      </c>
      <c r="D1379" s="122">
        <v>0</v>
      </c>
      <c r="E1379" s="122">
        <v>1.0107238653917732</v>
      </c>
      <c r="F1379" s="84" t="s">
        <v>4099</v>
      </c>
      <c r="G1379" s="84" t="b">
        <v>0</v>
      </c>
      <c r="H1379" s="84" t="b">
        <v>0</v>
      </c>
      <c r="I1379" s="84" t="b">
        <v>0</v>
      </c>
      <c r="J1379" s="84" t="b">
        <v>0</v>
      </c>
      <c r="K1379" s="84" t="b">
        <v>0</v>
      </c>
      <c r="L1379" s="84" t="b">
        <v>0</v>
      </c>
    </row>
    <row r="1380" spans="1:12" ht="15">
      <c r="A1380" s="84" t="s">
        <v>4977</v>
      </c>
      <c r="B1380" s="84" t="s">
        <v>4979</v>
      </c>
      <c r="C1380" s="84">
        <v>8</v>
      </c>
      <c r="D1380" s="122">
        <v>0</v>
      </c>
      <c r="E1380" s="122">
        <v>1.0107238653917732</v>
      </c>
      <c r="F1380" s="84" t="s">
        <v>4099</v>
      </c>
      <c r="G1380" s="84" t="b">
        <v>0</v>
      </c>
      <c r="H1380" s="84" t="b">
        <v>0</v>
      </c>
      <c r="I1380" s="84" t="b">
        <v>0</v>
      </c>
      <c r="J1380" s="84" t="b">
        <v>0</v>
      </c>
      <c r="K1380" s="84" t="b">
        <v>0</v>
      </c>
      <c r="L1380" s="84" t="b">
        <v>0</v>
      </c>
    </row>
    <row r="1381" spans="1:12" ht="15">
      <c r="A1381" s="84" t="s">
        <v>334</v>
      </c>
      <c r="B1381" s="84" t="s">
        <v>852</v>
      </c>
      <c r="C1381" s="84">
        <v>7</v>
      </c>
      <c r="D1381" s="122">
        <v>0.004510484764931191</v>
      </c>
      <c r="E1381" s="122">
        <v>1.0687158123694598</v>
      </c>
      <c r="F1381" s="84" t="s">
        <v>4099</v>
      </c>
      <c r="G1381" s="84" t="b">
        <v>0</v>
      </c>
      <c r="H1381" s="84" t="b">
        <v>0</v>
      </c>
      <c r="I1381" s="84" t="b">
        <v>0</v>
      </c>
      <c r="J1381" s="84" t="b">
        <v>0</v>
      </c>
      <c r="K1381" s="84" t="b">
        <v>0</v>
      </c>
      <c r="L1381" s="84" t="b">
        <v>0</v>
      </c>
    </row>
    <row r="1382" spans="1:12" ht="15">
      <c r="A1382" s="84" t="s">
        <v>4979</v>
      </c>
      <c r="B1382" s="84" t="s">
        <v>5000</v>
      </c>
      <c r="C1382" s="84">
        <v>7</v>
      </c>
      <c r="D1382" s="122">
        <v>0.004510484764931191</v>
      </c>
      <c r="E1382" s="122">
        <v>1.0107238653917732</v>
      </c>
      <c r="F1382" s="84" t="s">
        <v>4099</v>
      </c>
      <c r="G1382" s="84" t="b">
        <v>0</v>
      </c>
      <c r="H1382" s="84" t="b">
        <v>0</v>
      </c>
      <c r="I1382" s="84" t="b">
        <v>0</v>
      </c>
      <c r="J1382" s="84" t="b">
        <v>0</v>
      </c>
      <c r="K1382" s="84" t="b">
        <v>0</v>
      </c>
      <c r="L1382" s="84" t="b">
        <v>0</v>
      </c>
    </row>
    <row r="1383" spans="1:12" ht="15">
      <c r="A1383" s="84" t="s">
        <v>833</v>
      </c>
      <c r="B1383" s="84" t="s">
        <v>5339</v>
      </c>
      <c r="C1383" s="84">
        <v>2</v>
      </c>
      <c r="D1383" s="122">
        <v>0.014317580114480939</v>
      </c>
      <c r="E1383" s="122">
        <v>1.236789099409293</v>
      </c>
      <c r="F1383" s="84" t="s">
        <v>4100</v>
      </c>
      <c r="G1383" s="84" t="b">
        <v>0</v>
      </c>
      <c r="H1383" s="84" t="b">
        <v>0</v>
      </c>
      <c r="I1383" s="84" t="b">
        <v>0</v>
      </c>
      <c r="J1383" s="84" t="b">
        <v>0</v>
      </c>
      <c r="K1383" s="84" t="b">
        <v>0</v>
      </c>
      <c r="L1383" s="84" t="b">
        <v>0</v>
      </c>
    </row>
    <row r="1384" spans="1:12" ht="15">
      <c r="A1384" s="84" t="s">
        <v>5339</v>
      </c>
      <c r="B1384" s="84" t="s">
        <v>5040</v>
      </c>
      <c r="C1384" s="84">
        <v>2</v>
      </c>
      <c r="D1384" s="122">
        <v>0.014317580114480939</v>
      </c>
      <c r="E1384" s="122">
        <v>1.5378190950732742</v>
      </c>
      <c r="F1384" s="84" t="s">
        <v>4100</v>
      </c>
      <c r="G1384" s="84" t="b">
        <v>0</v>
      </c>
      <c r="H1384" s="84" t="b">
        <v>0</v>
      </c>
      <c r="I1384" s="84" t="b">
        <v>0</v>
      </c>
      <c r="J1384" s="84" t="b">
        <v>0</v>
      </c>
      <c r="K1384" s="84" t="b">
        <v>0</v>
      </c>
      <c r="L1384" s="84" t="b">
        <v>0</v>
      </c>
    </row>
    <row r="1385" spans="1:12" ht="15">
      <c r="A1385" s="84" t="s">
        <v>5040</v>
      </c>
      <c r="B1385" s="84" t="s">
        <v>5340</v>
      </c>
      <c r="C1385" s="84">
        <v>2</v>
      </c>
      <c r="D1385" s="122">
        <v>0.014317580114480939</v>
      </c>
      <c r="E1385" s="122">
        <v>1.5378190950732742</v>
      </c>
      <c r="F1385" s="84" t="s">
        <v>4100</v>
      </c>
      <c r="G1385" s="84" t="b">
        <v>0</v>
      </c>
      <c r="H1385" s="84" t="b">
        <v>0</v>
      </c>
      <c r="I1385" s="84" t="b">
        <v>0</v>
      </c>
      <c r="J1385" s="84" t="b">
        <v>0</v>
      </c>
      <c r="K1385" s="84" t="b">
        <v>0</v>
      </c>
      <c r="L1385" s="84" t="b">
        <v>0</v>
      </c>
    </row>
    <row r="1386" spans="1:12" ht="15">
      <c r="A1386" s="84" t="s">
        <v>5340</v>
      </c>
      <c r="B1386" s="84" t="s">
        <v>5083</v>
      </c>
      <c r="C1386" s="84">
        <v>2</v>
      </c>
      <c r="D1386" s="122">
        <v>0.014317580114480939</v>
      </c>
      <c r="E1386" s="122">
        <v>1.5378190950732742</v>
      </c>
      <c r="F1386" s="84" t="s">
        <v>4100</v>
      </c>
      <c r="G1386" s="84" t="b">
        <v>0</v>
      </c>
      <c r="H1386" s="84" t="b">
        <v>0</v>
      </c>
      <c r="I1386" s="84" t="b">
        <v>0</v>
      </c>
      <c r="J1386" s="84" t="b">
        <v>0</v>
      </c>
      <c r="K1386" s="84" t="b">
        <v>0</v>
      </c>
      <c r="L1386" s="84" t="b">
        <v>0</v>
      </c>
    </row>
    <row r="1387" spans="1:12" ht="15">
      <c r="A1387" s="84" t="s">
        <v>5083</v>
      </c>
      <c r="B1387" s="84" t="s">
        <v>4301</v>
      </c>
      <c r="C1387" s="84">
        <v>2</v>
      </c>
      <c r="D1387" s="122">
        <v>0.014317580114480939</v>
      </c>
      <c r="E1387" s="122">
        <v>1.5378190950732742</v>
      </c>
      <c r="F1387" s="84" t="s">
        <v>4100</v>
      </c>
      <c r="G1387" s="84" t="b">
        <v>0</v>
      </c>
      <c r="H1387" s="84" t="b">
        <v>0</v>
      </c>
      <c r="I1387" s="84" t="b">
        <v>0</v>
      </c>
      <c r="J1387" s="84" t="b">
        <v>0</v>
      </c>
      <c r="K1387" s="84" t="b">
        <v>0</v>
      </c>
      <c r="L1387" s="84" t="b">
        <v>0</v>
      </c>
    </row>
    <row r="1388" spans="1:12" ht="15">
      <c r="A1388" s="84" t="s">
        <v>4301</v>
      </c>
      <c r="B1388" s="84" t="s">
        <v>5341</v>
      </c>
      <c r="C1388" s="84">
        <v>2</v>
      </c>
      <c r="D1388" s="122">
        <v>0.014317580114480939</v>
      </c>
      <c r="E1388" s="122">
        <v>1.5378190950732742</v>
      </c>
      <c r="F1388" s="84" t="s">
        <v>4100</v>
      </c>
      <c r="G1388" s="84" t="b">
        <v>0</v>
      </c>
      <c r="H1388" s="84" t="b">
        <v>0</v>
      </c>
      <c r="I1388" s="84" t="b">
        <v>0</v>
      </c>
      <c r="J1388" s="84" t="b">
        <v>0</v>
      </c>
      <c r="K1388" s="84" t="b">
        <v>0</v>
      </c>
      <c r="L1388" s="84" t="b">
        <v>0</v>
      </c>
    </row>
    <row r="1389" spans="1:12" ht="15">
      <c r="A1389" s="84" t="s">
        <v>5341</v>
      </c>
      <c r="B1389" s="84" t="s">
        <v>493</v>
      </c>
      <c r="C1389" s="84">
        <v>2</v>
      </c>
      <c r="D1389" s="122">
        <v>0.014317580114480939</v>
      </c>
      <c r="E1389" s="122">
        <v>1.1398790864012365</v>
      </c>
      <c r="F1389" s="84" t="s">
        <v>4100</v>
      </c>
      <c r="G1389" s="84" t="b">
        <v>0</v>
      </c>
      <c r="H1389" s="84" t="b">
        <v>0</v>
      </c>
      <c r="I1389" s="84" t="b">
        <v>0</v>
      </c>
      <c r="J1389" s="84" t="b">
        <v>0</v>
      </c>
      <c r="K1389" s="84" t="b">
        <v>0</v>
      </c>
      <c r="L1389" s="84" t="b">
        <v>0</v>
      </c>
    </row>
    <row r="1390" spans="1:12" ht="15">
      <c r="A1390" s="84" t="s">
        <v>5519</v>
      </c>
      <c r="B1390" s="84" t="s">
        <v>5520</v>
      </c>
      <c r="C1390" s="84">
        <v>2</v>
      </c>
      <c r="D1390" s="122">
        <v>0.014317580114480939</v>
      </c>
      <c r="E1390" s="122">
        <v>1.5378190950732742</v>
      </c>
      <c r="F1390" s="84" t="s">
        <v>4100</v>
      </c>
      <c r="G1390" s="84" t="b">
        <v>0</v>
      </c>
      <c r="H1390" s="84" t="b">
        <v>0</v>
      </c>
      <c r="I1390" s="84" t="b">
        <v>0</v>
      </c>
      <c r="J1390" s="84" t="b">
        <v>0</v>
      </c>
      <c r="K1390" s="84" t="b">
        <v>0</v>
      </c>
      <c r="L1390" s="84" t="b">
        <v>0</v>
      </c>
    </row>
    <row r="1391" spans="1:12" ht="15">
      <c r="A1391" s="84" t="s">
        <v>5520</v>
      </c>
      <c r="B1391" s="84" t="s">
        <v>5521</v>
      </c>
      <c r="C1391" s="84">
        <v>2</v>
      </c>
      <c r="D1391" s="122">
        <v>0.014317580114480939</v>
      </c>
      <c r="E1391" s="122">
        <v>1.5378190950732742</v>
      </c>
      <c r="F1391" s="84" t="s">
        <v>4100</v>
      </c>
      <c r="G1391" s="84" t="b">
        <v>0</v>
      </c>
      <c r="H1391" s="84" t="b">
        <v>0</v>
      </c>
      <c r="I1391" s="84" t="b">
        <v>0</v>
      </c>
      <c r="J1391" s="84" t="b">
        <v>0</v>
      </c>
      <c r="K1391" s="84" t="b">
        <v>0</v>
      </c>
      <c r="L1391" s="84" t="b">
        <v>0</v>
      </c>
    </row>
    <row r="1392" spans="1:12" ht="15">
      <c r="A1392" s="84" t="s">
        <v>5521</v>
      </c>
      <c r="B1392" s="84" t="s">
        <v>5522</v>
      </c>
      <c r="C1392" s="84">
        <v>2</v>
      </c>
      <c r="D1392" s="122">
        <v>0.014317580114480939</v>
      </c>
      <c r="E1392" s="122">
        <v>1.5378190950732742</v>
      </c>
      <c r="F1392" s="84" t="s">
        <v>4100</v>
      </c>
      <c r="G1392" s="84" t="b">
        <v>0</v>
      </c>
      <c r="H1392" s="84" t="b">
        <v>0</v>
      </c>
      <c r="I1392" s="84" t="b">
        <v>0</v>
      </c>
      <c r="J1392" s="84" t="b">
        <v>0</v>
      </c>
      <c r="K1392" s="84" t="b">
        <v>0</v>
      </c>
      <c r="L1392" s="84" t="b">
        <v>0</v>
      </c>
    </row>
    <row r="1393" spans="1:12" ht="15">
      <c r="A1393" s="84" t="s">
        <v>5522</v>
      </c>
      <c r="B1393" s="84" t="s">
        <v>5523</v>
      </c>
      <c r="C1393" s="84">
        <v>2</v>
      </c>
      <c r="D1393" s="122">
        <v>0.014317580114480939</v>
      </c>
      <c r="E1393" s="122">
        <v>1.5378190950732742</v>
      </c>
      <c r="F1393" s="84" t="s">
        <v>4100</v>
      </c>
      <c r="G1393" s="84" t="b">
        <v>0</v>
      </c>
      <c r="H1393" s="84" t="b">
        <v>0</v>
      </c>
      <c r="I1393" s="84" t="b">
        <v>0</v>
      </c>
      <c r="J1393" s="84" t="b">
        <v>0</v>
      </c>
      <c r="K1393" s="84" t="b">
        <v>0</v>
      </c>
      <c r="L1393" s="84" t="b">
        <v>0</v>
      </c>
    </row>
    <row r="1394" spans="1:12" ht="15">
      <c r="A1394" s="84" t="s">
        <v>5523</v>
      </c>
      <c r="B1394" s="84" t="s">
        <v>5524</v>
      </c>
      <c r="C1394" s="84">
        <v>2</v>
      </c>
      <c r="D1394" s="122">
        <v>0.014317580114480939</v>
      </c>
      <c r="E1394" s="122">
        <v>1.5378190950732742</v>
      </c>
      <c r="F1394" s="84" t="s">
        <v>4100</v>
      </c>
      <c r="G1394" s="84" t="b">
        <v>0</v>
      </c>
      <c r="H1394" s="84" t="b">
        <v>0</v>
      </c>
      <c r="I1394" s="84" t="b">
        <v>0</v>
      </c>
      <c r="J1394" s="84" t="b">
        <v>0</v>
      </c>
      <c r="K1394" s="84" t="b">
        <v>0</v>
      </c>
      <c r="L1394" s="84" t="b">
        <v>0</v>
      </c>
    </row>
    <row r="1395" spans="1:12" ht="15">
      <c r="A1395" s="84" t="s">
        <v>5524</v>
      </c>
      <c r="B1395" s="84" t="s">
        <v>5525</v>
      </c>
      <c r="C1395" s="84">
        <v>2</v>
      </c>
      <c r="D1395" s="122">
        <v>0.014317580114480939</v>
      </c>
      <c r="E1395" s="122">
        <v>1.5378190950732742</v>
      </c>
      <c r="F1395" s="84" t="s">
        <v>4100</v>
      </c>
      <c r="G1395" s="84" t="b">
        <v>0</v>
      </c>
      <c r="H1395" s="84" t="b">
        <v>0</v>
      </c>
      <c r="I1395" s="84" t="b">
        <v>0</v>
      </c>
      <c r="J1395" s="84" t="b">
        <v>0</v>
      </c>
      <c r="K1395" s="84" t="b">
        <v>0</v>
      </c>
      <c r="L1395" s="84" t="b">
        <v>0</v>
      </c>
    </row>
    <row r="1396" spans="1:12" ht="15">
      <c r="A1396" s="84" t="s">
        <v>5525</v>
      </c>
      <c r="B1396" s="84" t="s">
        <v>493</v>
      </c>
      <c r="C1396" s="84">
        <v>2</v>
      </c>
      <c r="D1396" s="122">
        <v>0.014317580114480939</v>
      </c>
      <c r="E1396" s="122">
        <v>1.1398790864012365</v>
      </c>
      <c r="F1396" s="84" t="s">
        <v>4100</v>
      </c>
      <c r="G1396" s="84" t="b">
        <v>0</v>
      </c>
      <c r="H1396" s="84" t="b">
        <v>0</v>
      </c>
      <c r="I1396" s="84" t="b">
        <v>0</v>
      </c>
      <c r="J1396" s="84" t="b">
        <v>0</v>
      </c>
      <c r="K1396" s="84" t="b">
        <v>0</v>
      </c>
      <c r="L1396" s="84" t="b">
        <v>0</v>
      </c>
    </row>
    <row r="1397" spans="1:12" ht="15">
      <c r="A1397" s="84" t="s">
        <v>493</v>
      </c>
      <c r="B1397" s="84" t="s">
        <v>5526</v>
      </c>
      <c r="C1397" s="84">
        <v>2</v>
      </c>
      <c r="D1397" s="122">
        <v>0.014317580114480939</v>
      </c>
      <c r="E1397" s="122">
        <v>1.3617278360175928</v>
      </c>
      <c r="F1397" s="84" t="s">
        <v>4100</v>
      </c>
      <c r="G1397" s="84" t="b">
        <v>0</v>
      </c>
      <c r="H1397" s="84" t="b">
        <v>0</v>
      </c>
      <c r="I1397" s="84" t="b">
        <v>0</v>
      </c>
      <c r="J1397" s="84" t="b">
        <v>0</v>
      </c>
      <c r="K1397" s="84" t="b">
        <v>0</v>
      </c>
      <c r="L1397" s="84" t="b">
        <v>0</v>
      </c>
    </row>
    <row r="1398" spans="1:12" ht="15">
      <c r="A1398" s="84" t="s">
        <v>5526</v>
      </c>
      <c r="B1398" s="84" t="s">
        <v>4973</v>
      </c>
      <c r="C1398" s="84">
        <v>2</v>
      </c>
      <c r="D1398" s="122">
        <v>0.014317580114480939</v>
      </c>
      <c r="E1398" s="122">
        <v>1.5378190950732742</v>
      </c>
      <c r="F1398" s="84" t="s">
        <v>4100</v>
      </c>
      <c r="G1398" s="84" t="b">
        <v>0</v>
      </c>
      <c r="H1398" s="84" t="b">
        <v>0</v>
      </c>
      <c r="I1398" s="84" t="b">
        <v>0</v>
      </c>
      <c r="J1398" s="84" t="b">
        <v>0</v>
      </c>
      <c r="K1398" s="84" t="b">
        <v>0</v>
      </c>
      <c r="L1398" s="84" t="b">
        <v>0</v>
      </c>
    </row>
    <row r="1399" spans="1:12" ht="15">
      <c r="A1399" s="84" t="s">
        <v>4973</v>
      </c>
      <c r="B1399" s="84" t="s">
        <v>5527</v>
      </c>
      <c r="C1399" s="84">
        <v>2</v>
      </c>
      <c r="D1399" s="122">
        <v>0.014317580114480939</v>
      </c>
      <c r="E1399" s="122">
        <v>1.5378190950732742</v>
      </c>
      <c r="F1399" s="84" t="s">
        <v>4100</v>
      </c>
      <c r="G1399" s="84" t="b">
        <v>0</v>
      </c>
      <c r="H1399" s="84" t="b">
        <v>0</v>
      </c>
      <c r="I1399" s="84" t="b">
        <v>0</v>
      </c>
      <c r="J1399" s="84" t="b">
        <v>0</v>
      </c>
      <c r="K1399" s="84" t="b">
        <v>0</v>
      </c>
      <c r="L1399" s="84" t="b">
        <v>0</v>
      </c>
    </row>
    <row r="1400" spans="1:12" ht="15">
      <c r="A1400" s="84" t="s">
        <v>4956</v>
      </c>
      <c r="B1400" s="84" t="s">
        <v>498</v>
      </c>
      <c r="C1400" s="84">
        <v>4</v>
      </c>
      <c r="D1400" s="122">
        <v>0.007573817593792742</v>
      </c>
      <c r="E1400" s="122">
        <v>1.3374592612906562</v>
      </c>
      <c r="F1400" s="84" t="s">
        <v>4102</v>
      </c>
      <c r="G1400" s="84" t="b">
        <v>0</v>
      </c>
      <c r="H1400" s="84" t="b">
        <v>0</v>
      </c>
      <c r="I1400" s="84" t="b">
        <v>0</v>
      </c>
      <c r="J1400" s="84" t="b">
        <v>0</v>
      </c>
      <c r="K1400" s="84" t="b">
        <v>0</v>
      </c>
      <c r="L1400" s="84" t="b">
        <v>0</v>
      </c>
    </row>
    <row r="1401" spans="1:12" ht="15">
      <c r="A1401" s="84" t="s">
        <v>498</v>
      </c>
      <c r="B1401" s="84" t="s">
        <v>5131</v>
      </c>
      <c r="C1401" s="84">
        <v>4</v>
      </c>
      <c r="D1401" s="122">
        <v>0.007573817593792742</v>
      </c>
      <c r="E1401" s="122">
        <v>1.3374592612906562</v>
      </c>
      <c r="F1401" s="84" t="s">
        <v>4102</v>
      </c>
      <c r="G1401" s="84" t="b">
        <v>0</v>
      </c>
      <c r="H1401" s="84" t="b">
        <v>0</v>
      </c>
      <c r="I1401" s="84" t="b">
        <v>0</v>
      </c>
      <c r="J1401" s="84" t="b">
        <v>0</v>
      </c>
      <c r="K1401" s="84" t="b">
        <v>0</v>
      </c>
      <c r="L1401" s="84" t="b">
        <v>0</v>
      </c>
    </row>
    <row r="1402" spans="1:12" ht="15">
      <c r="A1402" s="84" t="s">
        <v>5131</v>
      </c>
      <c r="B1402" s="84" t="s">
        <v>5132</v>
      </c>
      <c r="C1402" s="84">
        <v>4</v>
      </c>
      <c r="D1402" s="122">
        <v>0.007573817593792742</v>
      </c>
      <c r="E1402" s="122">
        <v>1.3374592612906562</v>
      </c>
      <c r="F1402" s="84" t="s">
        <v>4102</v>
      </c>
      <c r="G1402" s="84" t="b">
        <v>0</v>
      </c>
      <c r="H1402" s="84" t="b">
        <v>0</v>
      </c>
      <c r="I1402" s="84" t="b">
        <v>0</v>
      </c>
      <c r="J1402" s="84" t="b">
        <v>0</v>
      </c>
      <c r="K1402" s="84" t="b">
        <v>0</v>
      </c>
      <c r="L1402" s="84" t="b">
        <v>0</v>
      </c>
    </row>
    <row r="1403" spans="1:12" ht="15">
      <c r="A1403" s="84" t="s">
        <v>5132</v>
      </c>
      <c r="B1403" s="84" t="s">
        <v>5133</v>
      </c>
      <c r="C1403" s="84">
        <v>4</v>
      </c>
      <c r="D1403" s="122">
        <v>0.007573817593792742</v>
      </c>
      <c r="E1403" s="122">
        <v>1.3374592612906562</v>
      </c>
      <c r="F1403" s="84" t="s">
        <v>4102</v>
      </c>
      <c r="G1403" s="84" t="b">
        <v>0</v>
      </c>
      <c r="H1403" s="84" t="b">
        <v>0</v>
      </c>
      <c r="I1403" s="84" t="b">
        <v>0</v>
      </c>
      <c r="J1403" s="84" t="b">
        <v>0</v>
      </c>
      <c r="K1403" s="84" t="b">
        <v>1</v>
      </c>
      <c r="L1403" s="84" t="b">
        <v>1</v>
      </c>
    </row>
    <row r="1404" spans="1:12" ht="15">
      <c r="A1404" s="84" t="s">
        <v>5133</v>
      </c>
      <c r="B1404" s="84" t="s">
        <v>4974</v>
      </c>
      <c r="C1404" s="84">
        <v>4</v>
      </c>
      <c r="D1404" s="122">
        <v>0.007573817593792742</v>
      </c>
      <c r="E1404" s="122">
        <v>1.3374592612906562</v>
      </c>
      <c r="F1404" s="84" t="s">
        <v>4102</v>
      </c>
      <c r="G1404" s="84" t="b">
        <v>0</v>
      </c>
      <c r="H1404" s="84" t="b">
        <v>1</v>
      </c>
      <c r="I1404" s="84" t="b">
        <v>1</v>
      </c>
      <c r="J1404" s="84" t="b">
        <v>0</v>
      </c>
      <c r="K1404" s="84" t="b">
        <v>0</v>
      </c>
      <c r="L1404" s="84" t="b">
        <v>0</v>
      </c>
    </row>
    <row r="1405" spans="1:12" ht="15">
      <c r="A1405" s="84" t="s">
        <v>4974</v>
      </c>
      <c r="B1405" s="84" t="s">
        <v>5038</v>
      </c>
      <c r="C1405" s="84">
        <v>4</v>
      </c>
      <c r="D1405" s="122">
        <v>0.007573817593792742</v>
      </c>
      <c r="E1405" s="122">
        <v>1.3374592612906562</v>
      </c>
      <c r="F1405" s="84" t="s">
        <v>4102</v>
      </c>
      <c r="G1405" s="84" t="b">
        <v>0</v>
      </c>
      <c r="H1405" s="84" t="b">
        <v>0</v>
      </c>
      <c r="I1405" s="84" t="b">
        <v>0</v>
      </c>
      <c r="J1405" s="84" t="b">
        <v>0</v>
      </c>
      <c r="K1405" s="84" t="b">
        <v>0</v>
      </c>
      <c r="L1405" s="84" t="b">
        <v>0</v>
      </c>
    </row>
    <row r="1406" spans="1:12" ht="15">
      <c r="A1406" s="84" t="s">
        <v>5038</v>
      </c>
      <c r="B1406" s="84" t="s">
        <v>4971</v>
      </c>
      <c r="C1406" s="84">
        <v>4</v>
      </c>
      <c r="D1406" s="122">
        <v>0.007573817593792742</v>
      </c>
      <c r="E1406" s="122">
        <v>1.036429265626675</v>
      </c>
      <c r="F1406" s="84" t="s">
        <v>4102</v>
      </c>
      <c r="G1406" s="84" t="b">
        <v>0</v>
      </c>
      <c r="H1406" s="84" t="b">
        <v>0</v>
      </c>
      <c r="I1406" s="84" t="b">
        <v>0</v>
      </c>
      <c r="J1406" s="84" t="b">
        <v>0</v>
      </c>
      <c r="K1406" s="84" t="b">
        <v>0</v>
      </c>
      <c r="L1406" s="84" t="b">
        <v>0</v>
      </c>
    </row>
    <row r="1407" spans="1:12" ht="15">
      <c r="A1407" s="84" t="s">
        <v>4971</v>
      </c>
      <c r="B1407" s="84" t="s">
        <v>5134</v>
      </c>
      <c r="C1407" s="84">
        <v>4</v>
      </c>
      <c r="D1407" s="122">
        <v>0.007573817593792742</v>
      </c>
      <c r="E1407" s="122">
        <v>1.036429265626675</v>
      </c>
      <c r="F1407" s="84" t="s">
        <v>4102</v>
      </c>
      <c r="G1407" s="84" t="b">
        <v>0</v>
      </c>
      <c r="H1407" s="84" t="b">
        <v>0</v>
      </c>
      <c r="I1407" s="84" t="b">
        <v>0</v>
      </c>
      <c r="J1407" s="84" t="b">
        <v>0</v>
      </c>
      <c r="K1407" s="84" t="b">
        <v>0</v>
      </c>
      <c r="L1407" s="84" t="b">
        <v>0</v>
      </c>
    </row>
    <row r="1408" spans="1:12" ht="15">
      <c r="A1408" s="84" t="s">
        <v>5134</v>
      </c>
      <c r="B1408" s="84" t="s">
        <v>5135</v>
      </c>
      <c r="C1408" s="84">
        <v>4</v>
      </c>
      <c r="D1408" s="122">
        <v>0.007573817593792742</v>
      </c>
      <c r="E1408" s="122">
        <v>1.3374592612906562</v>
      </c>
      <c r="F1408" s="84" t="s">
        <v>4102</v>
      </c>
      <c r="G1408" s="84" t="b">
        <v>0</v>
      </c>
      <c r="H1408" s="84" t="b">
        <v>0</v>
      </c>
      <c r="I1408" s="84" t="b">
        <v>0</v>
      </c>
      <c r="J1408" s="84" t="b">
        <v>0</v>
      </c>
      <c r="K1408" s="84" t="b">
        <v>0</v>
      </c>
      <c r="L1408" s="84" t="b">
        <v>0</v>
      </c>
    </row>
    <row r="1409" spans="1:12" ht="15">
      <c r="A1409" s="84" t="s">
        <v>5135</v>
      </c>
      <c r="B1409" s="84" t="s">
        <v>4971</v>
      </c>
      <c r="C1409" s="84">
        <v>4</v>
      </c>
      <c r="D1409" s="122">
        <v>0.007573817593792742</v>
      </c>
      <c r="E1409" s="122">
        <v>1.036429265626675</v>
      </c>
      <c r="F1409" s="84" t="s">
        <v>4102</v>
      </c>
      <c r="G1409" s="84" t="b">
        <v>0</v>
      </c>
      <c r="H1409" s="84" t="b">
        <v>0</v>
      </c>
      <c r="I1409" s="84" t="b">
        <v>0</v>
      </c>
      <c r="J1409" s="84" t="b">
        <v>0</v>
      </c>
      <c r="K1409" s="84" t="b">
        <v>0</v>
      </c>
      <c r="L1409" s="84" t="b">
        <v>0</v>
      </c>
    </row>
    <row r="1410" spans="1:12" ht="15">
      <c r="A1410" s="84" t="s">
        <v>4971</v>
      </c>
      <c r="B1410" s="84" t="s">
        <v>5136</v>
      </c>
      <c r="C1410" s="84">
        <v>4</v>
      </c>
      <c r="D1410" s="122">
        <v>0.007573817593792742</v>
      </c>
      <c r="E1410" s="122">
        <v>1.036429265626675</v>
      </c>
      <c r="F1410" s="84" t="s">
        <v>4102</v>
      </c>
      <c r="G1410" s="84" t="b">
        <v>0</v>
      </c>
      <c r="H1410" s="84" t="b">
        <v>0</v>
      </c>
      <c r="I1410" s="84" t="b">
        <v>0</v>
      </c>
      <c r="J1410" s="84" t="b">
        <v>0</v>
      </c>
      <c r="K1410" s="84" t="b">
        <v>0</v>
      </c>
      <c r="L1410" s="84" t="b">
        <v>0</v>
      </c>
    </row>
    <row r="1411" spans="1:12" ht="15">
      <c r="A1411" s="84" t="s">
        <v>5136</v>
      </c>
      <c r="B1411" s="84" t="s">
        <v>5011</v>
      </c>
      <c r="C1411" s="84">
        <v>4</v>
      </c>
      <c r="D1411" s="122">
        <v>0.007573817593792742</v>
      </c>
      <c r="E1411" s="122">
        <v>1.3374592612906562</v>
      </c>
      <c r="F1411" s="84" t="s">
        <v>4102</v>
      </c>
      <c r="G1411" s="84" t="b">
        <v>0</v>
      </c>
      <c r="H1411" s="84" t="b">
        <v>0</v>
      </c>
      <c r="I1411" s="84" t="b">
        <v>0</v>
      </c>
      <c r="J1411" s="84" t="b">
        <v>0</v>
      </c>
      <c r="K1411" s="84" t="b">
        <v>0</v>
      </c>
      <c r="L1411" s="84" t="b">
        <v>0</v>
      </c>
    </row>
    <row r="1412" spans="1:12" ht="15">
      <c r="A1412" s="84" t="s">
        <v>5011</v>
      </c>
      <c r="B1412" s="84" t="s">
        <v>5137</v>
      </c>
      <c r="C1412" s="84">
        <v>4</v>
      </c>
      <c r="D1412" s="122">
        <v>0.007573817593792742</v>
      </c>
      <c r="E1412" s="122">
        <v>1.3374592612906562</v>
      </c>
      <c r="F1412" s="84" t="s">
        <v>4102</v>
      </c>
      <c r="G1412" s="84" t="b">
        <v>0</v>
      </c>
      <c r="H1412" s="84" t="b">
        <v>0</v>
      </c>
      <c r="I1412" s="84" t="b">
        <v>0</v>
      </c>
      <c r="J1412" s="84" t="b">
        <v>0</v>
      </c>
      <c r="K1412" s="84" t="b">
        <v>0</v>
      </c>
      <c r="L1412" s="84" t="b">
        <v>0</v>
      </c>
    </row>
    <row r="1413" spans="1:12" ht="15">
      <c r="A1413" s="84" t="s">
        <v>339</v>
      </c>
      <c r="B1413" s="84" t="s">
        <v>4956</v>
      </c>
      <c r="C1413" s="84">
        <v>3</v>
      </c>
      <c r="D1413" s="122">
        <v>0.009710645021418747</v>
      </c>
      <c r="E1413" s="122">
        <v>1.462397997898956</v>
      </c>
      <c r="F1413" s="84" t="s">
        <v>4102</v>
      </c>
      <c r="G1413" s="84" t="b">
        <v>0</v>
      </c>
      <c r="H1413" s="84" t="b">
        <v>0</v>
      </c>
      <c r="I1413" s="84" t="b">
        <v>0</v>
      </c>
      <c r="J1413" s="84" t="b">
        <v>0</v>
      </c>
      <c r="K1413" s="84" t="b">
        <v>0</v>
      </c>
      <c r="L1413" s="84" t="b">
        <v>0</v>
      </c>
    </row>
    <row r="1414" spans="1:12" ht="15">
      <c r="A1414" s="84" t="s">
        <v>5137</v>
      </c>
      <c r="B1414" s="84" t="s">
        <v>5255</v>
      </c>
      <c r="C1414" s="84">
        <v>3</v>
      </c>
      <c r="D1414" s="122">
        <v>0.009710645021418747</v>
      </c>
      <c r="E1414" s="122">
        <v>1.3374592612906562</v>
      </c>
      <c r="F1414" s="84" t="s">
        <v>4102</v>
      </c>
      <c r="G1414" s="84" t="b">
        <v>0</v>
      </c>
      <c r="H1414" s="84" t="b">
        <v>0</v>
      </c>
      <c r="I1414" s="84" t="b">
        <v>0</v>
      </c>
      <c r="J1414" s="84" t="b">
        <v>0</v>
      </c>
      <c r="K1414" s="84" t="b">
        <v>0</v>
      </c>
      <c r="L1414" s="84" t="b">
        <v>0</v>
      </c>
    </row>
    <row r="1415" spans="1:12" ht="15">
      <c r="A1415" s="84" t="s">
        <v>5503</v>
      </c>
      <c r="B1415" s="84" t="s">
        <v>5504</v>
      </c>
      <c r="C1415" s="84">
        <v>2</v>
      </c>
      <c r="D1415" s="122">
        <v>0.01026067214450887</v>
      </c>
      <c r="E1415" s="122">
        <v>1.6384892569546374</v>
      </c>
      <c r="F1415" s="84" t="s">
        <v>4102</v>
      </c>
      <c r="G1415" s="84" t="b">
        <v>0</v>
      </c>
      <c r="H1415" s="84" t="b">
        <v>0</v>
      </c>
      <c r="I1415" s="84" t="b">
        <v>0</v>
      </c>
      <c r="J1415" s="84" t="b">
        <v>0</v>
      </c>
      <c r="K1415" s="84" t="b">
        <v>0</v>
      </c>
      <c r="L1415" s="84" t="b">
        <v>0</v>
      </c>
    </row>
    <row r="1416" spans="1:12" ht="15">
      <c r="A1416" s="84" t="s">
        <v>5504</v>
      </c>
      <c r="B1416" s="84" t="s">
        <v>5505</v>
      </c>
      <c r="C1416" s="84">
        <v>2</v>
      </c>
      <c r="D1416" s="122">
        <v>0.01026067214450887</v>
      </c>
      <c r="E1416" s="122">
        <v>1.6384892569546374</v>
      </c>
      <c r="F1416" s="84" t="s">
        <v>4102</v>
      </c>
      <c r="G1416" s="84" t="b">
        <v>0</v>
      </c>
      <c r="H1416" s="84" t="b">
        <v>0</v>
      </c>
      <c r="I1416" s="84" t="b">
        <v>0</v>
      </c>
      <c r="J1416" s="84" t="b">
        <v>0</v>
      </c>
      <c r="K1416" s="84" t="b">
        <v>0</v>
      </c>
      <c r="L1416" s="84" t="b">
        <v>0</v>
      </c>
    </row>
    <row r="1417" spans="1:12" ht="15">
      <c r="A1417" s="84" t="s">
        <v>5505</v>
      </c>
      <c r="B1417" s="84" t="s">
        <v>5102</v>
      </c>
      <c r="C1417" s="84">
        <v>2</v>
      </c>
      <c r="D1417" s="122">
        <v>0.01026067214450887</v>
      </c>
      <c r="E1417" s="122">
        <v>1.6384892569546374</v>
      </c>
      <c r="F1417" s="84" t="s">
        <v>4102</v>
      </c>
      <c r="G1417" s="84" t="b">
        <v>0</v>
      </c>
      <c r="H1417" s="84" t="b">
        <v>0</v>
      </c>
      <c r="I1417" s="84" t="b">
        <v>0</v>
      </c>
      <c r="J1417" s="84" t="b">
        <v>0</v>
      </c>
      <c r="K1417" s="84" t="b">
        <v>1</v>
      </c>
      <c r="L1417" s="84" t="b">
        <v>0</v>
      </c>
    </row>
    <row r="1418" spans="1:12" ht="15">
      <c r="A1418" s="84" t="s">
        <v>5102</v>
      </c>
      <c r="B1418" s="84" t="s">
        <v>5506</v>
      </c>
      <c r="C1418" s="84">
        <v>2</v>
      </c>
      <c r="D1418" s="122">
        <v>0.01026067214450887</v>
      </c>
      <c r="E1418" s="122">
        <v>1.6384892569546374</v>
      </c>
      <c r="F1418" s="84" t="s">
        <v>4102</v>
      </c>
      <c r="G1418" s="84" t="b">
        <v>0</v>
      </c>
      <c r="H1418" s="84" t="b">
        <v>1</v>
      </c>
      <c r="I1418" s="84" t="b">
        <v>0</v>
      </c>
      <c r="J1418" s="84" t="b">
        <v>0</v>
      </c>
      <c r="K1418" s="84" t="b">
        <v>0</v>
      </c>
      <c r="L1418" s="84" t="b">
        <v>0</v>
      </c>
    </row>
    <row r="1419" spans="1:12" ht="15">
      <c r="A1419" s="84" t="s">
        <v>5506</v>
      </c>
      <c r="B1419" s="84" t="s">
        <v>833</v>
      </c>
      <c r="C1419" s="84">
        <v>2</v>
      </c>
      <c r="D1419" s="122">
        <v>0.01026067214450887</v>
      </c>
      <c r="E1419" s="122">
        <v>1.462397997898956</v>
      </c>
      <c r="F1419" s="84" t="s">
        <v>4102</v>
      </c>
      <c r="G1419" s="84" t="b">
        <v>0</v>
      </c>
      <c r="H1419" s="84" t="b">
        <v>0</v>
      </c>
      <c r="I1419" s="84" t="b">
        <v>0</v>
      </c>
      <c r="J1419" s="84" t="b">
        <v>0</v>
      </c>
      <c r="K1419" s="84" t="b">
        <v>0</v>
      </c>
      <c r="L1419" s="84" t="b">
        <v>0</v>
      </c>
    </row>
    <row r="1420" spans="1:12" ht="15">
      <c r="A1420" s="84" t="s">
        <v>833</v>
      </c>
      <c r="B1420" s="84" t="s">
        <v>4202</v>
      </c>
      <c r="C1420" s="84">
        <v>2</v>
      </c>
      <c r="D1420" s="122">
        <v>0.01026067214450887</v>
      </c>
      <c r="E1420" s="122">
        <v>1.286306738843275</v>
      </c>
      <c r="F1420" s="84" t="s">
        <v>4102</v>
      </c>
      <c r="G1420" s="84" t="b">
        <v>0</v>
      </c>
      <c r="H1420" s="84" t="b">
        <v>0</v>
      </c>
      <c r="I1420" s="84" t="b">
        <v>0</v>
      </c>
      <c r="J1420" s="84" t="b">
        <v>0</v>
      </c>
      <c r="K1420" s="84" t="b">
        <v>0</v>
      </c>
      <c r="L1420" s="84" t="b">
        <v>0</v>
      </c>
    </row>
    <row r="1421" spans="1:12" ht="15">
      <c r="A1421" s="84" t="s">
        <v>4956</v>
      </c>
      <c r="B1421" s="84" t="s">
        <v>534</v>
      </c>
      <c r="C1421" s="84">
        <v>2</v>
      </c>
      <c r="D1421" s="122">
        <v>0</v>
      </c>
      <c r="E1421" s="122">
        <v>1.0413926851582251</v>
      </c>
      <c r="F1421" s="84" t="s">
        <v>4105</v>
      </c>
      <c r="G1421" s="84" t="b">
        <v>0</v>
      </c>
      <c r="H1421" s="84" t="b">
        <v>0</v>
      </c>
      <c r="I1421" s="84" t="b">
        <v>0</v>
      </c>
      <c r="J1421" s="84" t="b">
        <v>0</v>
      </c>
      <c r="K1421" s="84" t="b">
        <v>0</v>
      </c>
      <c r="L1421" s="84" t="b">
        <v>0</v>
      </c>
    </row>
    <row r="1422" spans="1:12" ht="15">
      <c r="A1422" s="84" t="s">
        <v>534</v>
      </c>
      <c r="B1422" s="84" t="s">
        <v>5328</v>
      </c>
      <c r="C1422" s="84">
        <v>2</v>
      </c>
      <c r="D1422" s="122">
        <v>0</v>
      </c>
      <c r="E1422" s="122">
        <v>1.0413926851582251</v>
      </c>
      <c r="F1422" s="84" t="s">
        <v>4105</v>
      </c>
      <c r="G1422" s="84" t="b">
        <v>0</v>
      </c>
      <c r="H1422" s="84" t="b">
        <v>0</v>
      </c>
      <c r="I1422" s="84" t="b">
        <v>0</v>
      </c>
      <c r="J1422" s="84" t="b">
        <v>0</v>
      </c>
      <c r="K1422" s="84" t="b">
        <v>0</v>
      </c>
      <c r="L1422" s="84" t="b">
        <v>0</v>
      </c>
    </row>
    <row r="1423" spans="1:12" ht="15">
      <c r="A1423" s="84" t="s">
        <v>5328</v>
      </c>
      <c r="B1423" s="84" t="s">
        <v>5176</v>
      </c>
      <c r="C1423" s="84">
        <v>2</v>
      </c>
      <c r="D1423" s="122">
        <v>0</v>
      </c>
      <c r="E1423" s="122">
        <v>1.0413926851582251</v>
      </c>
      <c r="F1423" s="84" t="s">
        <v>4105</v>
      </c>
      <c r="G1423" s="84" t="b">
        <v>0</v>
      </c>
      <c r="H1423" s="84" t="b">
        <v>0</v>
      </c>
      <c r="I1423" s="84" t="b">
        <v>0</v>
      </c>
      <c r="J1423" s="84" t="b">
        <v>0</v>
      </c>
      <c r="K1423" s="84" t="b">
        <v>0</v>
      </c>
      <c r="L1423" s="84" t="b">
        <v>0</v>
      </c>
    </row>
    <row r="1424" spans="1:12" ht="15">
      <c r="A1424" s="84" t="s">
        <v>5176</v>
      </c>
      <c r="B1424" s="84" t="s">
        <v>5177</v>
      </c>
      <c r="C1424" s="84">
        <v>2</v>
      </c>
      <c r="D1424" s="122">
        <v>0</v>
      </c>
      <c r="E1424" s="122">
        <v>1.0413926851582251</v>
      </c>
      <c r="F1424" s="84" t="s">
        <v>4105</v>
      </c>
      <c r="G1424" s="84" t="b">
        <v>0</v>
      </c>
      <c r="H1424" s="84" t="b">
        <v>0</v>
      </c>
      <c r="I1424" s="84" t="b">
        <v>0</v>
      </c>
      <c r="J1424" s="84" t="b">
        <v>0</v>
      </c>
      <c r="K1424" s="84" t="b">
        <v>0</v>
      </c>
      <c r="L1424" s="84" t="b">
        <v>0</v>
      </c>
    </row>
    <row r="1425" spans="1:12" ht="15">
      <c r="A1425" s="84" t="s">
        <v>5177</v>
      </c>
      <c r="B1425" s="84" t="s">
        <v>5329</v>
      </c>
      <c r="C1425" s="84">
        <v>2</v>
      </c>
      <c r="D1425" s="122">
        <v>0</v>
      </c>
      <c r="E1425" s="122">
        <v>1.0413926851582251</v>
      </c>
      <c r="F1425" s="84" t="s">
        <v>4105</v>
      </c>
      <c r="G1425" s="84" t="b">
        <v>0</v>
      </c>
      <c r="H1425" s="84" t="b">
        <v>0</v>
      </c>
      <c r="I1425" s="84" t="b">
        <v>0</v>
      </c>
      <c r="J1425" s="84" t="b">
        <v>0</v>
      </c>
      <c r="K1425" s="84" t="b">
        <v>0</v>
      </c>
      <c r="L1425" s="84" t="b">
        <v>0</v>
      </c>
    </row>
    <row r="1426" spans="1:12" ht="15">
      <c r="A1426" s="84" t="s">
        <v>5329</v>
      </c>
      <c r="B1426" s="84" t="s">
        <v>5330</v>
      </c>
      <c r="C1426" s="84">
        <v>2</v>
      </c>
      <c r="D1426" s="122">
        <v>0</v>
      </c>
      <c r="E1426" s="122">
        <v>1.0413926851582251</v>
      </c>
      <c r="F1426" s="84" t="s">
        <v>4105</v>
      </c>
      <c r="G1426" s="84" t="b">
        <v>0</v>
      </c>
      <c r="H1426" s="84" t="b">
        <v>0</v>
      </c>
      <c r="I1426" s="84" t="b">
        <v>0</v>
      </c>
      <c r="J1426" s="84" t="b">
        <v>0</v>
      </c>
      <c r="K1426" s="84" t="b">
        <v>0</v>
      </c>
      <c r="L1426" s="84" t="b">
        <v>0</v>
      </c>
    </row>
    <row r="1427" spans="1:12" ht="15">
      <c r="A1427" s="84" t="s">
        <v>4274</v>
      </c>
      <c r="B1427" s="84" t="s">
        <v>5188</v>
      </c>
      <c r="C1427" s="84">
        <v>3</v>
      </c>
      <c r="D1427" s="122">
        <v>0</v>
      </c>
      <c r="E1427" s="122">
        <v>1.0791812460476249</v>
      </c>
      <c r="F1427" s="84" t="s">
        <v>4106</v>
      </c>
      <c r="G1427" s="84" t="b">
        <v>0</v>
      </c>
      <c r="H1427" s="84" t="b">
        <v>0</v>
      </c>
      <c r="I1427" s="84" t="b">
        <v>0</v>
      </c>
      <c r="J1427" s="84" t="b">
        <v>0</v>
      </c>
      <c r="K1427" s="84" t="b">
        <v>0</v>
      </c>
      <c r="L1427" s="84" t="b">
        <v>0</v>
      </c>
    </row>
    <row r="1428" spans="1:12" ht="15">
      <c r="A1428" s="84" t="s">
        <v>5188</v>
      </c>
      <c r="B1428" s="84" t="s">
        <v>5189</v>
      </c>
      <c r="C1428" s="84">
        <v>3</v>
      </c>
      <c r="D1428" s="122">
        <v>0</v>
      </c>
      <c r="E1428" s="122">
        <v>1.0791812460476249</v>
      </c>
      <c r="F1428" s="84" t="s">
        <v>4106</v>
      </c>
      <c r="G1428" s="84" t="b">
        <v>0</v>
      </c>
      <c r="H1428" s="84" t="b">
        <v>0</v>
      </c>
      <c r="I1428" s="84" t="b">
        <v>0</v>
      </c>
      <c r="J1428" s="84" t="b">
        <v>0</v>
      </c>
      <c r="K1428" s="84" t="b">
        <v>0</v>
      </c>
      <c r="L1428" s="84" t="b">
        <v>0</v>
      </c>
    </row>
    <row r="1429" spans="1:12" ht="15">
      <c r="A1429" s="84" t="s">
        <v>5189</v>
      </c>
      <c r="B1429" s="84" t="s">
        <v>4956</v>
      </c>
      <c r="C1429" s="84">
        <v>3</v>
      </c>
      <c r="D1429" s="122">
        <v>0</v>
      </c>
      <c r="E1429" s="122">
        <v>1.0791812460476249</v>
      </c>
      <c r="F1429" s="84" t="s">
        <v>4106</v>
      </c>
      <c r="G1429" s="84" t="b">
        <v>0</v>
      </c>
      <c r="H1429" s="84" t="b">
        <v>0</v>
      </c>
      <c r="I1429" s="84" t="b">
        <v>0</v>
      </c>
      <c r="J1429" s="84" t="b">
        <v>0</v>
      </c>
      <c r="K1429" s="84" t="b">
        <v>0</v>
      </c>
      <c r="L1429" s="84" t="b">
        <v>0</v>
      </c>
    </row>
    <row r="1430" spans="1:12" ht="15">
      <c r="A1430" s="84" t="s">
        <v>4956</v>
      </c>
      <c r="B1430" s="84" t="s">
        <v>4976</v>
      </c>
      <c r="C1430" s="84">
        <v>3</v>
      </c>
      <c r="D1430" s="122">
        <v>0</v>
      </c>
      <c r="E1430" s="122">
        <v>1.0791812460476249</v>
      </c>
      <c r="F1430" s="84" t="s">
        <v>4106</v>
      </c>
      <c r="G1430" s="84" t="b">
        <v>0</v>
      </c>
      <c r="H1430" s="84" t="b">
        <v>0</v>
      </c>
      <c r="I1430" s="84" t="b">
        <v>0</v>
      </c>
      <c r="J1430" s="84" t="b">
        <v>0</v>
      </c>
      <c r="K1430" s="84" t="b">
        <v>0</v>
      </c>
      <c r="L1430" s="84" t="b">
        <v>0</v>
      </c>
    </row>
    <row r="1431" spans="1:12" ht="15">
      <c r="A1431" s="84" t="s">
        <v>4976</v>
      </c>
      <c r="B1431" s="84" t="s">
        <v>5190</v>
      </c>
      <c r="C1431" s="84">
        <v>3</v>
      </c>
      <c r="D1431" s="122">
        <v>0</v>
      </c>
      <c r="E1431" s="122">
        <v>1.0791812460476249</v>
      </c>
      <c r="F1431" s="84" t="s">
        <v>4106</v>
      </c>
      <c r="G1431" s="84" t="b">
        <v>0</v>
      </c>
      <c r="H1431" s="84" t="b">
        <v>0</v>
      </c>
      <c r="I1431" s="84" t="b">
        <v>0</v>
      </c>
      <c r="J1431" s="84" t="b">
        <v>0</v>
      </c>
      <c r="K1431" s="84" t="b">
        <v>0</v>
      </c>
      <c r="L1431" s="84" t="b">
        <v>0</v>
      </c>
    </row>
    <row r="1432" spans="1:12" ht="15">
      <c r="A1432" s="84" t="s">
        <v>5190</v>
      </c>
      <c r="B1432" s="84" t="s">
        <v>5191</v>
      </c>
      <c r="C1432" s="84">
        <v>3</v>
      </c>
      <c r="D1432" s="122">
        <v>0</v>
      </c>
      <c r="E1432" s="122">
        <v>1.0791812460476249</v>
      </c>
      <c r="F1432" s="84" t="s">
        <v>4106</v>
      </c>
      <c r="G1432" s="84" t="b">
        <v>0</v>
      </c>
      <c r="H1432" s="84" t="b">
        <v>0</v>
      </c>
      <c r="I1432" s="84" t="b">
        <v>0</v>
      </c>
      <c r="J1432" s="84" t="b">
        <v>0</v>
      </c>
      <c r="K1432" s="84" t="b">
        <v>0</v>
      </c>
      <c r="L1432" s="84" t="b">
        <v>0</v>
      </c>
    </row>
    <row r="1433" spans="1:12" ht="15">
      <c r="A1433" s="84" t="s">
        <v>5191</v>
      </c>
      <c r="B1433" s="84" t="s">
        <v>5192</v>
      </c>
      <c r="C1433" s="84">
        <v>3</v>
      </c>
      <c r="D1433" s="122">
        <v>0</v>
      </c>
      <c r="E1433" s="122">
        <v>1.0791812460476249</v>
      </c>
      <c r="F1433" s="84" t="s">
        <v>4106</v>
      </c>
      <c r="G1433" s="84" t="b">
        <v>0</v>
      </c>
      <c r="H1433" s="84" t="b">
        <v>0</v>
      </c>
      <c r="I1433" s="84" t="b">
        <v>0</v>
      </c>
      <c r="J1433" s="84" t="b">
        <v>0</v>
      </c>
      <c r="K1433" s="84" t="b">
        <v>0</v>
      </c>
      <c r="L1433" s="84" t="b">
        <v>0</v>
      </c>
    </row>
    <row r="1434" spans="1:12" ht="15">
      <c r="A1434" s="84" t="s">
        <v>5192</v>
      </c>
      <c r="B1434" s="84" t="s">
        <v>5193</v>
      </c>
      <c r="C1434" s="84">
        <v>3</v>
      </c>
      <c r="D1434" s="122">
        <v>0</v>
      </c>
      <c r="E1434" s="122">
        <v>1.0791812460476249</v>
      </c>
      <c r="F1434" s="84" t="s">
        <v>4106</v>
      </c>
      <c r="G1434" s="84" t="b">
        <v>0</v>
      </c>
      <c r="H1434" s="84" t="b">
        <v>0</v>
      </c>
      <c r="I1434" s="84" t="b">
        <v>0</v>
      </c>
      <c r="J1434" s="84" t="b">
        <v>0</v>
      </c>
      <c r="K1434" s="84" t="b">
        <v>0</v>
      </c>
      <c r="L1434" s="84" t="b">
        <v>0</v>
      </c>
    </row>
    <row r="1435" spans="1:12" ht="15">
      <c r="A1435" s="84" t="s">
        <v>5193</v>
      </c>
      <c r="B1435" s="84" t="s">
        <v>833</v>
      </c>
      <c r="C1435" s="84">
        <v>3</v>
      </c>
      <c r="D1435" s="122">
        <v>0</v>
      </c>
      <c r="E1435" s="122">
        <v>1.0791812460476249</v>
      </c>
      <c r="F1435" s="84" t="s">
        <v>4106</v>
      </c>
      <c r="G1435" s="84" t="b">
        <v>0</v>
      </c>
      <c r="H1435" s="84" t="b">
        <v>0</v>
      </c>
      <c r="I1435" s="84" t="b">
        <v>0</v>
      </c>
      <c r="J1435" s="84" t="b">
        <v>0</v>
      </c>
      <c r="K1435" s="84" t="b">
        <v>0</v>
      </c>
      <c r="L1435" s="84" t="b">
        <v>0</v>
      </c>
    </row>
    <row r="1436" spans="1:12" ht="15">
      <c r="A1436" s="84" t="s">
        <v>833</v>
      </c>
      <c r="B1436" s="84" t="s">
        <v>5194</v>
      </c>
      <c r="C1436" s="84">
        <v>3</v>
      </c>
      <c r="D1436" s="122">
        <v>0</v>
      </c>
      <c r="E1436" s="122">
        <v>1.0791812460476249</v>
      </c>
      <c r="F1436" s="84" t="s">
        <v>4106</v>
      </c>
      <c r="G1436" s="84" t="b">
        <v>0</v>
      </c>
      <c r="H1436" s="84" t="b">
        <v>0</v>
      </c>
      <c r="I1436" s="84" t="b">
        <v>0</v>
      </c>
      <c r="J1436" s="84" t="b">
        <v>0</v>
      </c>
      <c r="K1436" s="84" t="b">
        <v>0</v>
      </c>
      <c r="L1436" s="84" t="b">
        <v>0</v>
      </c>
    </row>
    <row r="1437" spans="1:12" ht="15">
      <c r="A1437" s="84" t="s">
        <v>455</v>
      </c>
      <c r="B1437" s="84" t="s">
        <v>4274</v>
      </c>
      <c r="C1437" s="84">
        <v>2</v>
      </c>
      <c r="D1437" s="122">
        <v>0.009030320977214422</v>
      </c>
      <c r="E1437" s="122">
        <v>1.255272505103306</v>
      </c>
      <c r="F1437" s="84" t="s">
        <v>4106</v>
      </c>
      <c r="G1437" s="84" t="b">
        <v>0</v>
      </c>
      <c r="H1437" s="84" t="b">
        <v>0</v>
      </c>
      <c r="I1437" s="84" t="b">
        <v>0</v>
      </c>
      <c r="J1437" s="84" t="b">
        <v>0</v>
      </c>
      <c r="K1437" s="84" t="b">
        <v>0</v>
      </c>
      <c r="L1437" s="84" t="b">
        <v>0</v>
      </c>
    </row>
    <row r="1438" spans="1:12" ht="15">
      <c r="A1438" s="84" t="s">
        <v>5194</v>
      </c>
      <c r="B1438" s="84" t="s">
        <v>5354</v>
      </c>
      <c r="C1438" s="84">
        <v>2</v>
      </c>
      <c r="D1438" s="122">
        <v>0.009030320977214422</v>
      </c>
      <c r="E1438" s="122">
        <v>1.0791812460476249</v>
      </c>
      <c r="F1438" s="84" t="s">
        <v>4106</v>
      </c>
      <c r="G1438" s="84" t="b">
        <v>0</v>
      </c>
      <c r="H1438" s="84" t="b">
        <v>0</v>
      </c>
      <c r="I1438" s="84" t="b">
        <v>0</v>
      </c>
      <c r="J1438" s="84" t="b">
        <v>0</v>
      </c>
      <c r="K1438" s="84" t="b">
        <v>0</v>
      </c>
      <c r="L1438" s="84" t="b">
        <v>0</v>
      </c>
    </row>
    <row r="1439" spans="1:12" ht="15">
      <c r="A1439" s="84" t="s">
        <v>4275</v>
      </c>
      <c r="B1439" s="84" t="s">
        <v>4274</v>
      </c>
      <c r="C1439" s="84">
        <v>3</v>
      </c>
      <c r="D1439" s="122">
        <v>0</v>
      </c>
      <c r="E1439" s="122">
        <v>1.2041199826559248</v>
      </c>
      <c r="F1439" s="84" t="s">
        <v>4110</v>
      </c>
      <c r="G1439" s="84" t="b">
        <v>0</v>
      </c>
      <c r="H1439" s="84" t="b">
        <v>0</v>
      </c>
      <c r="I1439" s="84" t="b">
        <v>0</v>
      </c>
      <c r="J1439" s="84" t="b">
        <v>0</v>
      </c>
      <c r="K1439" s="84" t="b">
        <v>0</v>
      </c>
      <c r="L1439" s="84" t="b">
        <v>0</v>
      </c>
    </row>
    <row r="1440" spans="1:12" ht="15">
      <c r="A1440" s="84" t="s">
        <v>5054</v>
      </c>
      <c r="B1440" s="84" t="s">
        <v>5566</v>
      </c>
      <c r="C1440" s="84">
        <v>2</v>
      </c>
      <c r="D1440" s="122">
        <v>0</v>
      </c>
      <c r="E1440" s="122">
        <v>1.380211241711606</v>
      </c>
      <c r="F1440" s="84" t="s">
        <v>4110</v>
      </c>
      <c r="G1440" s="84" t="b">
        <v>0</v>
      </c>
      <c r="H1440" s="84" t="b">
        <v>0</v>
      </c>
      <c r="I1440" s="84" t="b">
        <v>0</v>
      </c>
      <c r="J1440" s="84" t="b">
        <v>1</v>
      </c>
      <c r="K1440" s="84" t="b">
        <v>0</v>
      </c>
      <c r="L1440" s="84" t="b">
        <v>0</v>
      </c>
    </row>
    <row r="1441" spans="1:12" ht="15">
      <c r="A1441" s="84" t="s">
        <v>5566</v>
      </c>
      <c r="B1441" s="84" t="s">
        <v>5567</v>
      </c>
      <c r="C1441" s="84">
        <v>2</v>
      </c>
      <c r="D1441" s="122">
        <v>0</v>
      </c>
      <c r="E1441" s="122">
        <v>1.380211241711606</v>
      </c>
      <c r="F1441" s="84" t="s">
        <v>4110</v>
      </c>
      <c r="G1441" s="84" t="b">
        <v>1</v>
      </c>
      <c r="H1441" s="84" t="b">
        <v>0</v>
      </c>
      <c r="I1441" s="84" t="b">
        <v>0</v>
      </c>
      <c r="J1441" s="84" t="b">
        <v>0</v>
      </c>
      <c r="K1441" s="84" t="b">
        <v>0</v>
      </c>
      <c r="L1441" s="84" t="b">
        <v>0</v>
      </c>
    </row>
    <row r="1442" spans="1:12" ht="15">
      <c r="A1442" s="84" t="s">
        <v>5567</v>
      </c>
      <c r="B1442" s="84" t="s">
        <v>4247</v>
      </c>
      <c r="C1442" s="84">
        <v>2</v>
      </c>
      <c r="D1442" s="122">
        <v>0</v>
      </c>
      <c r="E1442" s="122">
        <v>1.380211241711606</v>
      </c>
      <c r="F1442" s="84" t="s">
        <v>4110</v>
      </c>
      <c r="G1442" s="84" t="b">
        <v>0</v>
      </c>
      <c r="H1442" s="84" t="b">
        <v>0</v>
      </c>
      <c r="I1442" s="84" t="b">
        <v>0</v>
      </c>
      <c r="J1442" s="84" t="b">
        <v>0</v>
      </c>
      <c r="K1442" s="84" t="b">
        <v>0</v>
      </c>
      <c r="L1442" s="84" t="b">
        <v>0</v>
      </c>
    </row>
    <row r="1443" spans="1:12" ht="15">
      <c r="A1443" s="84" t="s">
        <v>4247</v>
      </c>
      <c r="B1443" s="84" t="s">
        <v>833</v>
      </c>
      <c r="C1443" s="84">
        <v>2</v>
      </c>
      <c r="D1443" s="122">
        <v>0</v>
      </c>
      <c r="E1443" s="122">
        <v>1.380211241711606</v>
      </c>
      <c r="F1443" s="84" t="s">
        <v>4110</v>
      </c>
      <c r="G1443" s="84" t="b">
        <v>0</v>
      </c>
      <c r="H1443" s="84" t="b">
        <v>0</v>
      </c>
      <c r="I1443" s="84" t="b">
        <v>0</v>
      </c>
      <c r="J1443" s="84" t="b">
        <v>0</v>
      </c>
      <c r="K1443" s="84" t="b">
        <v>0</v>
      </c>
      <c r="L1443" s="84" t="b">
        <v>0</v>
      </c>
    </row>
    <row r="1444" spans="1:12" ht="15">
      <c r="A1444" s="84" t="s">
        <v>833</v>
      </c>
      <c r="B1444" s="84" t="s">
        <v>5266</v>
      </c>
      <c r="C1444" s="84">
        <v>2</v>
      </c>
      <c r="D1444" s="122">
        <v>0</v>
      </c>
      <c r="E1444" s="122">
        <v>1.380211241711606</v>
      </c>
      <c r="F1444" s="84" t="s">
        <v>4110</v>
      </c>
      <c r="G1444" s="84" t="b">
        <v>0</v>
      </c>
      <c r="H1444" s="84" t="b">
        <v>0</v>
      </c>
      <c r="I1444" s="84" t="b">
        <v>0</v>
      </c>
      <c r="J1444" s="84" t="b">
        <v>0</v>
      </c>
      <c r="K1444" s="84" t="b">
        <v>0</v>
      </c>
      <c r="L1444" s="84" t="b">
        <v>0</v>
      </c>
    </row>
    <row r="1445" spans="1:12" ht="15">
      <c r="A1445" s="84" t="s">
        <v>5266</v>
      </c>
      <c r="B1445" s="84" t="s">
        <v>5210</v>
      </c>
      <c r="C1445" s="84">
        <v>2</v>
      </c>
      <c r="D1445" s="122">
        <v>0</v>
      </c>
      <c r="E1445" s="122">
        <v>1.380211241711606</v>
      </c>
      <c r="F1445" s="84" t="s">
        <v>4110</v>
      </c>
      <c r="G1445" s="84" t="b">
        <v>0</v>
      </c>
      <c r="H1445" s="84" t="b">
        <v>0</v>
      </c>
      <c r="I1445" s="84" t="b">
        <v>0</v>
      </c>
      <c r="J1445" s="84" t="b">
        <v>1</v>
      </c>
      <c r="K1445" s="84" t="b">
        <v>0</v>
      </c>
      <c r="L1445" s="84" t="b">
        <v>0</v>
      </c>
    </row>
    <row r="1446" spans="1:12" ht="15">
      <c r="A1446" s="84" t="s">
        <v>5210</v>
      </c>
      <c r="B1446" s="84" t="s">
        <v>4275</v>
      </c>
      <c r="C1446" s="84">
        <v>2</v>
      </c>
      <c r="D1446" s="122">
        <v>0</v>
      </c>
      <c r="E1446" s="122">
        <v>1.2041199826559248</v>
      </c>
      <c r="F1446" s="84" t="s">
        <v>4110</v>
      </c>
      <c r="G1446" s="84" t="b">
        <v>1</v>
      </c>
      <c r="H1446" s="84" t="b">
        <v>0</v>
      </c>
      <c r="I1446" s="84" t="b">
        <v>0</v>
      </c>
      <c r="J1446" s="84" t="b">
        <v>0</v>
      </c>
      <c r="K1446" s="84" t="b">
        <v>0</v>
      </c>
      <c r="L1446" s="84" t="b">
        <v>0</v>
      </c>
    </row>
    <row r="1447" spans="1:12" ht="15">
      <c r="A1447" s="84" t="s">
        <v>4274</v>
      </c>
      <c r="B1447" s="84" t="s">
        <v>4974</v>
      </c>
      <c r="C1447" s="84">
        <v>2</v>
      </c>
      <c r="D1447" s="122">
        <v>0</v>
      </c>
      <c r="E1447" s="122">
        <v>1.2041199826559248</v>
      </c>
      <c r="F1447" s="84" t="s">
        <v>4110</v>
      </c>
      <c r="G1447" s="84" t="b">
        <v>0</v>
      </c>
      <c r="H1447" s="84" t="b">
        <v>0</v>
      </c>
      <c r="I1447" s="84" t="b">
        <v>0</v>
      </c>
      <c r="J1447" s="84" t="b">
        <v>0</v>
      </c>
      <c r="K1447" s="84" t="b">
        <v>0</v>
      </c>
      <c r="L1447" s="84" t="b">
        <v>0</v>
      </c>
    </row>
    <row r="1448" spans="1:12" ht="15">
      <c r="A1448" s="84" t="s">
        <v>4974</v>
      </c>
      <c r="B1448" s="84" t="s">
        <v>4299</v>
      </c>
      <c r="C1448" s="84">
        <v>2</v>
      </c>
      <c r="D1448" s="122">
        <v>0</v>
      </c>
      <c r="E1448" s="122">
        <v>1.380211241711606</v>
      </c>
      <c r="F1448" s="84" t="s">
        <v>4110</v>
      </c>
      <c r="G1448" s="84" t="b">
        <v>0</v>
      </c>
      <c r="H1448" s="84" t="b">
        <v>0</v>
      </c>
      <c r="I1448" s="84" t="b">
        <v>0</v>
      </c>
      <c r="J1448" s="84" t="b">
        <v>0</v>
      </c>
      <c r="K1448" s="84" t="b">
        <v>0</v>
      </c>
      <c r="L1448" s="84" t="b">
        <v>0</v>
      </c>
    </row>
    <row r="1449" spans="1:12" ht="15">
      <c r="A1449" s="84" t="s">
        <v>4299</v>
      </c>
      <c r="B1449" s="84" t="s">
        <v>5264</v>
      </c>
      <c r="C1449" s="84">
        <v>2</v>
      </c>
      <c r="D1449" s="122">
        <v>0</v>
      </c>
      <c r="E1449" s="122">
        <v>1.380211241711606</v>
      </c>
      <c r="F1449" s="84" t="s">
        <v>4110</v>
      </c>
      <c r="G1449" s="84" t="b">
        <v>0</v>
      </c>
      <c r="H1449" s="84" t="b">
        <v>0</v>
      </c>
      <c r="I1449" s="84" t="b">
        <v>0</v>
      </c>
      <c r="J1449" s="84" t="b">
        <v>0</v>
      </c>
      <c r="K1449" s="84" t="b">
        <v>0</v>
      </c>
      <c r="L1449" s="84" t="b">
        <v>0</v>
      </c>
    </row>
    <row r="1450" spans="1:12" ht="15">
      <c r="A1450" s="84" t="s">
        <v>5264</v>
      </c>
      <c r="B1450" s="84" t="s">
        <v>4943</v>
      </c>
      <c r="C1450" s="84">
        <v>2</v>
      </c>
      <c r="D1450" s="122">
        <v>0</v>
      </c>
      <c r="E1450" s="122">
        <v>1.2041199826559248</v>
      </c>
      <c r="F1450" s="84" t="s">
        <v>4110</v>
      </c>
      <c r="G1450" s="84" t="b">
        <v>0</v>
      </c>
      <c r="H1450" s="84" t="b">
        <v>0</v>
      </c>
      <c r="I1450" s="84" t="b">
        <v>0</v>
      </c>
      <c r="J1450" s="84" t="b">
        <v>0</v>
      </c>
      <c r="K1450" s="84" t="b">
        <v>0</v>
      </c>
      <c r="L1450" s="84" t="b">
        <v>0</v>
      </c>
    </row>
    <row r="1451" spans="1:12" ht="15">
      <c r="A1451" s="84" t="s">
        <v>4943</v>
      </c>
      <c r="B1451" s="84" t="s">
        <v>5568</v>
      </c>
      <c r="C1451" s="84">
        <v>2</v>
      </c>
      <c r="D1451" s="122">
        <v>0</v>
      </c>
      <c r="E1451" s="122">
        <v>1.2041199826559248</v>
      </c>
      <c r="F1451" s="84" t="s">
        <v>4110</v>
      </c>
      <c r="G1451" s="84" t="b">
        <v>0</v>
      </c>
      <c r="H1451" s="84" t="b">
        <v>0</v>
      </c>
      <c r="I1451" s="84" t="b">
        <v>0</v>
      </c>
      <c r="J1451" s="84" t="b">
        <v>0</v>
      </c>
      <c r="K1451" s="84" t="b">
        <v>0</v>
      </c>
      <c r="L1451" s="84" t="b">
        <v>0</v>
      </c>
    </row>
    <row r="1452" spans="1:12" ht="15">
      <c r="A1452" s="84" t="s">
        <v>5342</v>
      </c>
      <c r="B1452" s="84" t="s">
        <v>4275</v>
      </c>
      <c r="C1452" s="84">
        <v>2</v>
      </c>
      <c r="D1452" s="122">
        <v>0</v>
      </c>
      <c r="E1452" s="122">
        <v>1.0413926851582251</v>
      </c>
      <c r="F1452" s="84" t="s">
        <v>4111</v>
      </c>
      <c r="G1452" s="84" t="b">
        <v>0</v>
      </c>
      <c r="H1452" s="84" t="b">
        <v>1</v>
      </c>
      <c r="I1452" s="84" t="b">
        <v>0</v>
      </c>
      <c r="J1452" s="84" t="b">
        <v>0</v>
      </c>
      <c r="K1452" s="84" t="b">
        <v>0</v>
      </c>
      <c r="L1452" s="84" t="b">
        <v>0</v>
      </c>
    </row>
    <row r="1453" spans="1:12" ht="15">
      <c r="A1453" s="84" t="s">
        <v>4275</v>
      </c>
      <c r="B1453" s="84" t="s">
        <v>4274</v>
      </c>
      <c r="C1453" s="84">
        <v>2</v>
      </c>
      <c r="D1453" s="122">
        <v>0</v>
      </c>
      <c r="E1453" s="122">
        <v>1.0413926851582251</v>
      </c>
      <c r="F1453" s="84" t="s">
        <v>4111</v>
      </c>
      <c r="G1453" s="84" t="b">
        <v>0</v>
      </c>
      <c r="H1453" s="84" t="b">
        <v>0</v>
      </c>
      <c r="I1453" s="84" t="b">
        <v>0</v>
      </c>
      <c r="J1453" s="84" t="b">
        <v>0</v>
      </c>
      <c r="K1453" s="84" t="b">
        <v>0</v>
      </c>
      <c r="L1453" s="84" t="b">
        <v>0</v>
      </c>
    </row>
    <row r="1454" spans="1:12" ht="15">
      <c r="A1454" s="84" t="s">
        <v>4274</v>
      </c>
      <c r="B1454" s="84" t="s">
        <v>5041</v>
      </c>
      <c r="C1454" s="84">
        <v>2</v>
      </c>
      <c r="D1454" s="122">
        <v>0</v>
      </c>
      <c r="E1454" s="122">
        <v>1.0413926851582251</v>
      </c>
      <c r="F1454" s="84" t="s">
        <v>4111</v>
      </c>
      <c r="G1454" s="84" t="b">
        <v>0</v>
      </c>
      <c r="H1454" s="84" t="b">
        <v>0</v>
      </c>
      <c r="I1454" s="84" t="b">
        <v>0</v>
      </c>
      <c r="J1454" s="84" t="b">
        <v>0</v>
      </c>
      <c r="K1454" s="84" t="b">
        <v>0</v>
      </c>
      <c r="L1454" s="84" t="b">
        <v>0</v>
      </c>
    </row>
    <row r="1455" spans="1:12" ht="15">
      <c r="A1455" s="84" t="s">
        <v>5041</v>
      </c>
      <c r="B1455" s="84" t="s">
        <v>4333</v>
      </c>
      <c r="C1455" s="84">
        <v>2</v>
      </c>
      <c r="D1455" s="122">
        <v>0</v>
      </c>
      <c r="E1455" s="122">
        <v>1.0413926851582251</v>
      </c>
      <c r="F1455" s="84" t="s">
        <v>4111</v>
      </c>
      <c r="G1455" s="84" t="b">
        <v>0</v>
      </c>
      <c r="H1455" s="84" t="b">
        <v>0</v>
      </c>
      <c r="I1455" s="84" t="b">
        <v>0</v>
      </c>
      <c r="J1455" s="84" t="b">
        <v>0</v>
      </c>
      <c r="K1455" s="84" t="b">
        <v>0</v>
      </c>
      <c r="L1455" s="84" t="b">
        <v>0</v>
      </c>
    </row>
    <row r="1456" spans="1:12" ht="15">
      <c r="A1456" s="84" t="s">
        <v>4333</v>
      </c>
      <c r="B1456" s="84" t="s">
        <v>5343</v>
      </c>
      <c r="C1456" s="84">
        <v>2</v>
      </c>
      <c r="D1456" s="122">
        <v>0</v>
      </c>
      <c r="E1456" s="122">
        <v>1.0413926851582251</v>
      </c>
      <c r="F1456" s="84" t="s">
        <v>4111</v>
      </c>
      <c r="G1456" s="84" t="b">
        <v>0</v>
      </c>
      <c r="H1456" s="84" t="b">
        <v>0</v>
      </c>
      <c r="I1456" s="84" t="b">
        <v>0</v>
      </c>
      <c r="J1456" s="84" t="b">
        <v>0</v>
      </c>
      <c r="K1456" s="84" t="b">
        <v>0</v>
      </c>
      <c r="L1456" s="84" t="b">
        <v>0</v>
      </c>
    </row>
    <row r="1457" spans="1:12" ht="15">
      <c r="A1457" s="84" t="s">
        <v>5343</v>
      </c>
      <c r="B1457" s="84" t="s">
        <v>5344</v>
      </c>
      <c r="C1457" s="84">
        <v>2</v>
      </c>
      <c r="D1457" s="122">
        <v>0</v>
      </c>
      <c r="E1457" s="122">
        <v>1.0413926851582251</v>
      </c>
      <c r="F1457" s="84" t="s">
        <v>4111</v>
      </c>
      <c r="G1457" s="84" t="b">
        <v>0</v>
      </c>
      <c r="H1457" s="84" t="b">
        <v>0</v>
      </c>
      <c r="I1457" s="84" t="b">
        <v>0</v>
      </c>
      <c r="J1457" s="84" t="b">
        <v>0</v>
      </c>
      <c r="K1457" s="84" t="b">
        <v>0</v>
      </c>
      <c r="L1457" s="84" t="b">
        <v>0</v>
      </c>
    </row>
    <row r="1458" spans="1:12" ht="15">
      <c r="A1458" s="84" t="s">
        <v>5344</v>
      </c>
      <c r="B1458" s="84" t="s">
        <v>5345</v>
      </c>
      <c r="C1458" s="84">
        <v>2</v>
      </c>
      <c r="D1458" s="122">
        <v>0</v>
      </c>
      <c r="E1458" s="122">
        <v>1.0413926851582251</v>
      </c>
      <c r="F1458" s="84" t="s">
        <v>4111</v>
      </c>
      <c r="G1458" s="84" t="b">
        <v>0</v>
      </c>
      <c r="H1458" s="84" t="b">
        <v>0</v>
      </c>
      <c r="I1458" s="84" t="b">
        <v>0</v>
      </c>
      <c r="J1458" s="84" t="b">
        <v>0</v>
      </c>
      <c r="K1458" s="84" t="b">
        <v>0</v>
      </c>
      <c r="L1458" s="84" t="b">
        <v>0</v>
      </c>
    </row>
    <row r="1459" spans="1:12" ht="15">
      <c r="A1459" s="84" t="s">
        <v>5345</v>
      </c>
      <c r="B1459" s="84" t="s">
        <v>4246</v>
      </c>
      <c r="C1459" s="84">
        <v>2</v>
      </c>
      <c r="D1459" s="122">
        <v>0</v>
      </c>
      <c r="E1459" s="122">
        <v>0.8653014261025438</v>
      </c>
      <c r="F1459" s="84" t="s">
        <v>4111</v>
      </c>
      <c r="G1459" s="84" t="b">
        <v>0</v>
      </c>
      <c r="H1459" s="84" t="b">
        <v>0</v>
      </c>
      <c r="I1459" s="84" t="b">
        <v>0</v>
      </c>
      <c r="J1459" s="84" t="b">
        <v>0</v>
      </c>
      <c r="K1459" s="84" t="b">
        <v>0</v>
      </c>
      <c r="L1459" s="84" t="b">
        <v>0</v>
      </c>
    </row>
    <row r="1460" spans="1:12" ht="15">
      <c r="A1460" s="84" t="s">
        <v>4246</v>
      </c>
      <c r="B1460" s="84" t="s">
        <v>5346</v>
      </c>
      <c r="C1460" s="84">
        <v>2</v>
      </c>
      <c r="D1460" s="122">
        <v>0</v>
      </c>
      <c r="E1460" s="122">
        <v>1.0413926851582251</v>
      </c>
      <c r="F1460" s="84" t="s">
        <v>4111</v>
      </c>
      <c r="G1460" s="84" t="b">
        <v>0</v>
      </c>
      <c r="H1460" s="84" t="b">
        <v>0</v>
      </c>
      <c r="I1460" s="84" t="b">
        <v>0</v>
      </c>
      <c r="J1460" s="84" t="b">
        <v>0</v>
      </c>
      <c r="K1460" s="84" t="b">
        <v>0</v>
      </c>
      <c r="L1460" s="84" t="b">
        <v>0</v>
      </c>
    </row>
    <row r="1461" spans="1:12" ht="15">
      <c r="A1461" s="84" t="s">
        <v>5407</v>
      </c>
      <c r="B1461" s="84" t="s">
        <v>5408</v>
      </c>
      <c r="C1461" s="84">
        <v>2</v>
      </c>
      <c r="D1461" s="122">
        <v>0</v>
      </c>
      <c r="E1461" s="122">
        <v>1.1903316981702916</v>
      </c>
      <c r="F1461" s="84" t="s">
        <v>4114</v>
      </c>
      <c r="G1461" s="84" t="b">
        <v>0</v>
      </c>
      <c r="H1461" s="84" t="b">
        <v>0</v>
      </c>
      <c r="I1461" s="84" t="b">
        <v>0</v>
      </c>
      <c r="J1461" s="84" t="b">
        <v>0</v>
      </c>
      <c r="K1461" s="84" t="b">
        <v>0</v>
      </c>
      <c r="L1461" s="84" t="b">
        <v>0</v>
      </c>
    </row>
    <row r="1462" spans="1:12" ht="15">
      <c r="A1462" s="84" t="s">
        <v>5408</v>
      </c>
      <c r="B1462" s="84" t="s">
        <v>5409</v>
      </c>
      <c r="C1462" s="84">
        <v>2</v>
      </c>
      <c r="D1462" s="122">
        <v>0</v>
      </c>
      <c r="E1462" s="122">
        <v>1.1903316981702916</v>
      </c>
      <c r="F1462" s="84" t="s">
        <v>4114</v>
      </c>
      <c r="G1462" s="84" t="b">
        <v>0</v>
      </c>
      <c r="H1462" s="84" t="b">
        <v>0</v>
      </c>
      <c r="I1462" s="84" t="b">
        <v>0</v>
      </c>
      <c r="J1462" s="84" t="b">
        <v>0</v>
      </c>
      <c r="K1462" s="84" t="b">
        <v>0</v>
      </c>
      <c r="L1462" s="84" t="b">
        <v>0</v>
      </c>
    </row>
    <row r="1463" spans="1:12" ht="15">
      <c r="A1463" s="84" t="s">
        <v>5409</v>
      </c>
      <c r="B1463" s="84" t="s">
        <v>5410</v>
      </c>
      <c r="C1463" s="84">
        <v>2</v>
      </c>
      <c r="D1463" s="122">
        <v>0</v>
      </c>
      <c r="E1463" s="122">
        <v>1.1903316981702916</v>
      </c>
      <c r="F1463" s="84" t="s">
        <v>4114</v>
      </c>
      <c r="G1463" s="84" t="b">
        <v>0</v>
      </c>
      <c r="H1463" s="84" t="b">
        <v>0</v>
      </c>
      <c r="I1463" s="84" t="b">
        <v>0</v>
      </c>
      <c r="J1463" s="84" t="b">
        <v>0</v>
      </c>
      <c r="K1463" s="84" t="b">
        <v>0</v>
      </c>
      <c r="L1463" s="84" t="b">
        <v>0</v>
      </c>
    </row>
    <row r="1464" spans="1:12" ht="15">
      <c r="A1464" s="84" t="s">
        <v>5410</v>
      </c>
      <c r="B1464" s="84" t="s">
        <v>5411</v>
      </c>
      <c r="C1464" s="84">
        <v>2</v>
      </c>
      <c r="D1464" s="122">
        <v>0</v>
      </c>
      <c r="E1464" s="122">
        <v>1.1903316981702916</v>
      </c>
      <c r="F1464" s="84" t="s">
        <v>4114</v>
      </c>
      <c r="G1464" s="84" t="b">
        <v>0</v>
      </c>
      <c r="H1464" s="84" t="b">
        <v>0</v>
      </c>
      <c r="I1464" s="84" t="b">
        <v>0</v>
      </c>
      <c r="J1464" s="84" t="b">
        <v>0</v>
      </c>
      <c r="K1464" s="84" t="b">
        <v>0</v>
      </c>
      <c r="L1464" s="84" t="b">
        <v>0</v>
      </c>
    </row>
    <row r="1465" spans="1:12" ht="15">
      <c r="A1465" s="84" t="s">
        <v>5411</v>
      </c>
      <c r="B1465" s="84" t="s">
        <v>5412</v>
      </c>
      <c r="C1465" s="84">
        <v>2</v>
      </c>
      <c r="D1465" s="122">
        <v>0</v>
      </c>
      <c r="E1465" s="122">
        <v>1.1903316981702916</v>
      </c>
      <c r="F1465" s="84" t="s">
        <v>4114</v>
      </c>
      <c r="G1465" s="84" t="b">
        <v>0</v>
      </c>
      <c r="H1465" s="84" t="b">
        <v>0</v>
      </c>
      <c r="I1465" s="84" t="b">
        <v>0</v>
      </c>
      <c r="J1465" s="84" t="b">
        <v>0</v>
      </c>
      <c r="K1465" s="84" t="b">
        <v>0</v>
      </c>
      <c r="L1465" s="84" t="b">
        <v>0</v>
      </c>
    </row>
    <row r="1466" spans="1:12" ht="15">
      <c r="A1466" s="84" t="s">
        <v>5412</v>
      </c>
      <c r="B1466" s="84" t="s">
        <v>5413</v>
      </c>
      <c r="C1466" s="84">
        <v>2</v>
      </c>
      <c r="D1466" s="122">
        <v>0</v>
      </c>
      <c r="E1466" s="122">
        <v>1.1903316981702916</v>
      </c>
      <c r="F1466" s="84" t="s">
        <v>4114</v>
      </c>
      <c r="G1466" s="84" t="b">
        <v>0</v>
      </c>
      <c r="H1466" s="84" t="b">
        <v>0</v>
      </c>
      <c r="I1466" s="84" t="b">
        <v>0</v>
      </c>
      <c r="J1466" s="84" t="b">
        <v>0</v>
      </c>
      <c r="K1466" s="84" t="b">
        <v>1</v>
      </c>
      <c r="L1466" s="84" t="b">
        <v>0</v>
      </c>
    </row>
    <row r="1467" spans="1:12" ht="15">
      <c r="A1467" s="84" t="s">
        <v>5413</v>
      </c>
      <c r="B1467" s="84" t="s">
        <v>5414</v>
      </c>
      <c r="C1467" s="84">
        <v>2</v>
      </c>
      <c r="D1467" s="122">
        <v>0</v>
      </c>
      <c r="E1467" s="122">
        <v>1.1903316981702916</v>
      </c>
      <c r="F1467" s="84" t="s">
        <v>4114</v>
      </c>
      <c r="G1467" s="84" t="b">
        <v>0</v>
      </c>
      <c r="H1467" s="84" t="b">
        <v>1</v>
      </c>
      <c r="I1467" s="84" t="b">
        <v>0</v>
      </c>
      <c r="J1467" s="84" t="b">
        <v>0</v>
      </c>
      <c r="K1467" s="84" t="b">
        <v>0</v>
      </c>
      <c r="L1467" s="84" t="b">
        <v>0</v>
      </c>
    </row>
    <row r="1468" spans="1:12" ht="15">
      <c r="A1468" s="84" t="s">
        <v>5414</v>
      </c>
      <c r="B1468" s="84" t="s">
        <v>5415</v>
      </c>
      <c r="C1468" s="84">
        <v>2</v>
      </c>
      <c r="D1468" s="122">
        <v>0</v>
      </c>
      <c r="E1468" s="122">
        <v>1.1903316981702916</v>
      </c>
      <c r="F1468" s="84" t="s">
        <v>4114</v>
      </c>
      <c r="G1468" s="84" t="b">
        <v>0</v>
      </c>
      <c r="H1468" s="84" t="b">
        <v>0</v>
      </c>
      <c r="I1468" s="84" t="b">
        <v>0</v>
      </c>
      <c r="J1468" s="84" t="b">
        <v>0</v>
      </c>
      <c r="K1468" s="84" t="b">
        <v>1</v>
      </c>
      <c r="L1468" s="84" t="b">
        <v>0</v>
      </c>
    </row>
    <row r="1469" spans="1:12" ht="15">
      <c r="A1469" s="84" t="s">
        <v>5415</v>
      </c>
      <c r="B1469" s="84" t="s">
        <v>5218</v>
      </c>
      <c r="C1469" s="84">
        <v>2</v>
      </c>
      <c r="D1469" s="122">
        <v>0</v>
      </c>
      <c r="E1469" s="122">
        <v>1.1903316981702916</v>
      </c>
      <c r="F1469" s="84" t="s">
        <v>4114</v>
      </c>
      <c r="G1469" s="84" t="b">
        <v>0</v>
      </c>
      <c r="H1469" s="84" t="b">
        <v>1</v>
      </c>
      <c r="I1469" s="84" t="b">
        <v>0</v>
      </c>
      <c r="J1469" s="84" t="b">
        <v>0</v>
      </c>
      <c r="K1469" s="84" t="b">
        <v>0</v>
      </c>
      <c r="L1469" s="84" t="b">
        <v>0</v>
      </c>
    </row>
    <row r="1470" spans="1:12" ht="15">
      <c r="A1470" s="84" t="s">
        <v>5218</v>
      </c>
      <c r="B1470" s="84" t="s">
        <v>5219</v>
      </c>
      <c r="C1470" s="84">
        <v>2</v>
      </c>
      <c r="D1470" s="122">
        <v>0</v>
      </c>
      <c r="E1470" s="122">
        <v>1.1903316981702916</v>
      </c>
      <c r="F1470" s="84" t="s">
        <v>4114</v>
      </c>
      <c r="G1470" s="84" t="b">
        <v>0</v>
      </c>
      <c r="H1470" s="84" t="b">
        <v>0</v>
      </c>
      <c r="I1470" s="84" t="b">
        <v>0</v>
      </c>
      <c r="J1470" s="84" t="b">
        <v>0</v>
      </c>
      <c r="K1470" s="84" t="b">
        <v>0</v>
      </c>
      <c r="L1470" s="84" t="b">
        <v>0</v>
      </c>
    </row>
    <row r="1471" spans="1:12" ht="15">
      <c r="A1471" s="84" t="s">
        <v>5219</v>
      </c>
      <c r="B1471" s="84" t="s">
        <v>5220</v>
      </c>
      <c r="C1471" s="84">
        <v>2</v>
      </c>
      <c r="D1471" s="122">
        <v>0</v>
      </c>
      <c r="E1471" s="122">
        <v>1.1903316981702916</v>
      </c>
      <c r="F1471" s="84" t="s">
        <v>4114</v>
      </c>
      <c r="G1471" s="84" t="b">
        <v>0</v>
      </c>
      <c r="H1471" s="84" t="b">
        <v>0</v>
      </c>
      <c r="I1471" s="84" t="b">
        <v>0</v>
      </c>
      <c r="J1471" s="84" t="b">
        <v>0</v>
      </c>
      <c r="K1471" s="84" t="b">
        <v>0</v>
      </c>
      <c r="L1471" s="84" t="b">
        <v>0</v>
      </c>
    </row>
    <row r="1472" spans="1:12" ht="15">
      <c r="A1472" s="84" t="s">
        <v>5220</v>
      </c>
      <c r="B1472" s="84" t="s">
        <v>4287</v>
      </c>
      <c r="C1472" s="84">
        <v>2</v>
      </c>
      <c r="D1472" s="122">
        <v>0</v>
      </c>
      <c r="E1472" s="122">
        <v>1.1903316981702916</v>
      </c>
      <c r="F1472" s="84" t="s">
        <v>4114</v>
      </c>
      <c r="G1472" s="84" t="b">
        <v>0</v>
      </c>
      <c r="H1472" s="84" t="b">
        <v>0</v>
      </c>
      <c r="I1472" s="84" t="b">
        <v>0</v>
      </c>
      <c r="J1472" s="84" t="b">
        <v>0</v>
      </c>
      <c r="K1472" s="84" t="b">
        <v>0</v>
      </c>
      <c r="L1472" s="84" t="b">
        <v>0</v>
      </c>
    </row>
    <row r="1473" spans="1:12" ht="15">
      <c r="A1473" s="84" t="s">
        <v>5448</v>
      </c>
      <c r="B1473" s="84" t="s">
        <v>4946</v>
      </c>
      <c r="C1473" s="84">
        <v>2</v>
      </c>
      <c r="D1473" s="122">
        <v>0</v>
      </c>
      <c r="E1473" s="122">
        <v>1.0969100130080565</v>
      </c>
      <c r="F1473" s="84" t="s">
        <v>4115</v>
      </c>
      <c r="G1473" s="84" t="b">
        <v>0</v>
      </c>
      <c r="H1473" s="84" t="b">
        <v>0</v>
      </c>
      <c r="I1473" s="84" t="b">
        <v>0</v>
      </c>
      <c r="J1473" s="84" t="b">
        <v>0</v>
      </c>
      <c r="K1473" s="84" t="b">
        <v>0</v>
      </c>
      <c r="L1473" s="84" t="b">
        <v>0</v>
      </c>
    </row>
    <row r="1474" spans="1:12" ht="15">
      <c r="A1474" s="84" t="s">
        <v>4946</v>
      </c>
      <c r="B1474" s="84" t="s">
        <v>833</v>
      </c>
      <c r="C1474" s="84">
        <v>2</v>
      </c>
      <c r="D1474" s="122">
        <v>0</v>
      </c>
      <c r="E1474" s="122">
        <v>1.0969100130080565</v>
      </c>
      <c r="F1474" s="84" t="s">
        <v>4115</v>
      </c>
      <c r="G1474" s="84" t="b">
        <v>0</v>
      </c>
      <c r="H1474" s="84" t="b">
        <v>0</v>
      </c>
      <c r="I1474" s="84" t="b">
        <v>0</v>
      </c>
      <c r="J1474" s="84" t="b">
        <v>0</v>
      </c>
      <c r="K1474" s="84" t="b">
        <v>0</v>
      </c>
      <c r="L1474" s="84" t="b">
        <v>0</v>
      </c>
    </row>
    <row r="1475" spans="1:12" ht="15">
      <c r="A1475" s="84" t="s">
        <v>833</v>
      </c>
      <c r="B1475" s="84" t="s">
        <v>5235</v>
      </c>
      <c r="C1475" s="84">
        <v>2</v>
      </c>
      <c r="D1475" s="122">
        <v>0</v>
      </c>
      <c r="E1475" s="122">
        <v>1.0969100130080565</v>
      </c>
      <c r="F1475" s="84" t="s">
        <v>4115</v>
      </c>
      <c r="G1475" s="84" t="b">
        <v>0</v>
      </c>
      <c r="H1475" s="84" t="b">
        <v>0</v>
      </c>
      <c r="I1475" s="84" t="b">
        <v>0</v>
      </c>
      <c r="J1475" s="84" t="b">
        <v>0</v>
      </c>
      <c r="K1475" s="84" t="b">
        <v>0</v>
      </c>
      <c r="L1475" s="84" t="b">
        <v>0</v>
      </c>
    </row>
    <row r="1476" spans="1:12" ht="15">
      <c r="A1476" s="84" t="s">
        <v>5235</v>
      </c>
      <c r="B1476" s="84" t="s">
        <v>5449</v>
      </c>
      <c r="C1476" s="84">
        <v>2</v>
      </c>
      <c r="D1476" s="122">
        <v>0</v>
      </c>
      <c r="E1476" s="122">
        <v>1.0969100130080565</v>
      </c>
      <c r="F1476" s="84" t="s">
        <v>4115</v>
      </c>
      <c r="G1476" s="84" t="b">
        <v>0</v>
      </c>
      <c r="H1476" s="84" t="b">
        <v>0</v>
      </c>
      <c r="I1476" s="84" t="b">
        <v>0</v>
      </c>
      <c r="J1476" s="84" t="b">
        <v>0</v>
      </c>
      <c r="K1476" s="84" t="b">
        <v>0</v>
      </c>
      <c r="L1476" s="84" t="b">
        <v>0</v>
      </c>
    </row>
    <row r="1477" spans="1:12" ht="15">
      <c r="A1477" s="84" t="s">
        <v>5449</v>
      </c>
      <c r="B1477" s="84" t="s">
        <v>5450</v>
      </c>
      <c r="C1477" s="84">
        <v>2</v>
      </c>
      <c r="D1477" s="122">
        <v>0</v>
      </c>
      <c r="E1477" s="122">
        <v>1.0969100130080565</v>
      </c>
      <c r="F1477" s="84" t="s">
        <v>4115</v>
      </c>
      <c r="G1477" s="84" t="b">
        <v>0</v>
      </c>
      <c r="H1477" s="84" t="b">
        <v>0</v>
      </c>
      <c r="I1477" s="84" t="b">
        <v>0</v>
      </c>
      <c r="J1477" s="84" t="b">
        <v>0</v>
      </c>
      <c r="K1477" s="84" t="b">
        <v>0</v>
      </c>
      <c r="L1477" s="84" t="b">
        <v>0</v>
      </c>
    </row>
    <row r="1478" spans="1:12" ht="15">
      <c r="A1478" s="84" t="s">
        <v>5450</v>
      </c>
      <c r="B1478" s="84" t="s">
        <v>4304</v>
      </c>
      <c r="C1478" s="84">
        <v>2</v>
      </c>
      <c r="D1478" s="122">
        <v>0</v>
      </c>
      <c r="E1478" s="122">
        <v>1.0969100130080565</v>
      </c>
      <c r="F1478" s="84" t="s">
        <v>4115</v>
      </c>
      <c r="G1478" s="84" t="b">
        <v>0</v>
      </c>
      <c r="H1478" s="84" t="b">
        <v>0</v>
      </c>
      <c r="I1478" s="84" t="b">
        <v>0</v>
      </c>
      <c r="J1478" s="84" t="b">
        <v>0</v>
      </c>
      <c r="K1478" s="84" t="b">
        <v>0</v>
      </c>
      <c r="L1478" s="84" t="b">
        <v>0</v>
      </c>
    </row>
    <row r="1479" spans="1:12" ht="15">
      <c r="A1479" s="84" t="s">
        <v>4304</v>
      </c>
      <c r="B1479" s="84" t="s">
        <v>5451</v>
      </c>
      <c r="C1479" s="84">
        <v>2</v>
      </c>
      <c r="D1479" s="122">
        <v>0</v>
      </c>
      <c r="E1479" s="122">
        <v>1.0969100130080565</v>
      </c>
      <c r="F1479" s="84" t="s">
        <v>4115</v>
      </c>
      <c r="G1479" s="84" t="b">
        <v>0</v>
      </c>
      <c r="H1479" s="84" t="b">
        <v>0</v>
      </c>
      <c r="I1479" s="84" t="b">
        <v>0</v>
      </c>
      <c r="J1479" s="84" t="b">
        <v>0</v>
      </c>
      <c r="K1479" s="84" t="b">
        <v>0</v>
      </c>
      <c r="L1479" s="84" t="b">
        <v>0</v>
      </c>
    </row>
    <row r="1480" spans="1:12" ht="15">
      <c r="A1480" s="84" t="s">
        <v>5451</v>
      </c>
      <c r="B1480" s="84" t="s">
        <v>4277</v>
      </c>
      <c r="C1480" s="84">
        <v>2</v>
      </c>
      <c r="D1480" s="122">
        <v>0</v>
      </c>
      <c r="E1480" s="122">
        <v>1.0969100130080565</v>
      </c>
      <c r="F1480" s="84" t="s">
        <v>4115</v>
      </c>
      <c r="G1480" s="84" t="b">
        <v>0</v>
      </c>
      <c r="H1480" s="84" t="b">
        <v>0</v>
      </c>
      <c r="I1480" s="84" t="b">
        <v>0</v>
      </c>
      <c r="J1480" s="84" t="b">
        <v>0</v>
      </c>
      <c r="K1480" s="84" t="b">
        <v>0</v>
      </c>
      <c r="L1480" s="84" t="b">
        <v>0</v>
      </c>
    </row>
    <row r="1481" spans="1:12" ht="15">
      <c r="A1481" s="84" t="s">
        <v>4277</v>
      </c>
      <c r="B1481" s="84" t="s">
        <v>5452</v>
      </c>
      <c r="C1481" s="84">
        <v>2</v>
      </c>
      <c r="D1481" s="122">
        <v>0</v>
      </c>
      <c r="E1481" s="122">
        <v>1.0969100130080565</v>
      </c>
      <c r="F1481" s="84" t="s">
        <v>4115</v>
      </c>
      <c r="G1481" s="84" t="b">
        <v>0</v>
      </c>
      <c r="H1481" s="84" t="b">
        <v>0</v>
      </c>
      <c r="I1481" s="84" t="b">
        <v>0</v>
      </c>
      <c r="J1481" s="84" t="b">
        <v>0</v>
      </c>
      <c r="K1481" s="84" t="b">
        <v>0</v>
      </c>
      <c r="L1481" s="84" t="b">
        <v>0</v>
      </c>
    </row>
    <row r="1482" spans="1:12" ht="15">
      <c r="A1482" s="84" t="s">
        <v>5452</v>
      </c>
      <c r="B1482" s="84" t="s">
        <v>5453</v>
      </c>
      <c r="C1482" s="84">
        <v>2</v>
      </c>
      <c r="D1482" s="122">
        <v>0</v>
      </c>
      <c r="E1482" s="122">
        <v>1.0969100130080565</v>
      </c>
      <c r="F1482" s="84" t="s">
        <v>4115</v>
      </c>
      <c r="G1482" s="84" t="b">
        <v>0</v>
      </c>
      <c r="H1482" s="84" t="b">
        <v>0</v>
      </c>
      <c r="I1482" s="84" t="b">
        <v>0</v>
      </c>
      <c r="J1482" s="84" t="b">
        <v>0</v>
      </c>
      <c r="K1482" s="84" t="b">
        <v>0</v>
      </c>
      <c r="L1482" s="84" t="b">
        <v>0</v>
      </c>
    </row>
    <row r="1483" spans="1:12" ht="15">
      <c r="A1483" s="84" t="s">
        <v>5453</v>
      </c>
      <c r="B1483" s="84" t="s">
        <v>5125</v>
      </c>
      <c r="C1483" s="84">
        <v>2</v>
      </c>
      <c r="D1483" s="122">
        <v>0</v>
      </c>
      <c r="E1483" s="122">
        <v>1.0969100130080565</v>
      </c>
      <c r="F1483" s="84" t="s">
        <v>4115</v>
      </c>
      <c r="G1483" s="84" t="b">
        <v>0</v>
      </c>
      <c r="H1483" s="84" t="b">
        <v>0</v>
      </c>
      <c r="I1483" s="84" t="b">
        <v>0</v>
      </c>
      <c r="J1483" s="84" t="b">
        <v>0</v>
      </c>
      <c r="K1483" s="84" t="b">
        <v>0</v>
      </c>
      <c r="L1483" s="84" t="b">
        <v>0</v>
      </c>
    </row>
    <row r="1484" spans="1:12" ht="15">
      <c r="A1484" s="84" t="s">
        <v>5125</v>
      </c>
      <c r="B1484" s="84" t="s">
        <v>5454</v>
      </c>
      <c r="C1484" s="84">
        <v>2</v>
      </c>
      <c r="D1484" s="122">
        <v>0</v>
      </c>
      <c r="E1484" s="122">
        <v>1.0969100130080565</v>
      </c>
      <c r="F1484" s="84" t="s">
        <v>4115</v>
      </c>
      <c r="G1484" s="84" t="b">
        <v>0</v>
      </c>
      <c r="H1484" s="84" t="b">
        <v>0</v>
      </c>
      <c r="I1484" s="84" t="b">
        <v>0</v>
      </c>
      <c r="J1484" s="84" t="b">
        <v>0</v>
      </c>
      <c r="K1484" s="84" t="b">
        <v>0</v>
      </c>
      <c r="L1484" s="84" t="b">
        <v>0</v>
      </c>
    </row>
    <row r="1485" spans="1:12" ht="15">
      <c r="A1485" s="84" t="s">
        <v>5455</v>
      </c>
      <c r="B1485" s="84" t="s">
        <v>5456</v>
      </c>
      <c r="C1485" s="84">
        <v>2</v>
      </c>
      <c r="D1485" s="122">
        <v>0</v>
      </c>
      <c r="E1485" s="122">
        <v>1.021189299069938</v>
      </c>
      <c r="F1485" s="84" t="s">
        <v>4116</v>
      </c>
      <c r="G1485" s="84" t="b">
        <v>0</v>
      </c>
      <c r="H1485" s="84" t="b">
        <v>0</v>
      </c>
      <c r="I1485" s="84" t="b">
        <v>0</v>
      </c>
      <c r="J1485" s="84" t="b">
        <v>0</v>
      </c>
      <c r="K1485" s="84" t="b">
        <v>0</v>
      </c>
      <c r="L1485" s="84" t="b">
        <v>0</v>
      </c>
    </row>
    <row r="1486" spans="1:12" ht="15">
      <c r="A1486" s="84" t="s">
        <v>5456</v>
      </c>
      <c r="B1486" s="84" t="s">
        <v>5457</v>
      </c>
      <c r="C1486" s="84">
        <v>2</v>
      </c>
      <c r="D1486" s="122">
        <v>0</v>
      </c>
      <c r="E1486" s="122">
        <v>1.021189299069938</v>
      </c>
      <c r="F1486" s="84" t="s">
        <v>4116</v>
      </c>
      <c r="G1486" s="84" t="b">
        <v>0</v>
      </c>
      <c r="H1486" s="84" t="b">
        <v>0</v>
      </c>
      <c r="I1486" s="84" t="b">
        <v>0</v>
      </c>
      <c r="J1486" s="84" t="b">
        <v>0</v>
      </c>
      <c r="K1486" s="84" t="b">
        <v>0</v>
      </c>
      <c r="L1486" s="84" t="b">
        <v>0</v>
      </c>
    </row>
    <row r="1487" spans="1:12" ht="15">
      <c r="A1487" s="84" t="s">
        <v>5457</v>
      </c>
      <c r="B1487" s="84" t="s">
        <v>5458</v>
      </c>
      <c r="C1487" s="84">
        <v>2</v>
      </c>
      <c r="D1487" s="122">
        <v>0</v>
      </c>
      <c r="E1487" s="122">
        <v>1.021189299069938</v>
      </c>
      <c r="F1487" s="84" t="s">
        <v>4116</v>
      </c>
      <c r="G1487" s="84" t="b">
        <v>0</v>
      </c>
      <c r="H1487" s="84" t="b">
        <v>0</v>
      </c>
      <c r="I1487" s="84" t="b">
        <v>0</v>
      </c>
      <c r="J1487" s="84" t="b">
        <v>0</v>
      </c>
      <c r="K1487" s="84" t="b">
        <v>0</v>
      </c>
      <c r="L1487" s="84" t="b">
        <v>0</v>
      </c>
    </row>
    <row r="1488" spans="1:12" ht="15">
      <c r="A1488" s="84" t="s">
        <v>5458</v>
      </c>
      <c r="B1488" s="84" t="s">
        <v>4291</v>
      </c>
      <c r="C1488" s="84">
        <v>2</v>
      </c>
      <c r="D1488" s="122">
        <v>0</v>
      </c>
      <c r="E1488" s="122">
        <v>1.021189299069938</v>
      </c>
      <c r="F1488" s="84" t="s">
        <v>4116</v>
      </c>
      <c r="G1488" s="84" t="b">
        <v>0</v>
      </c>
      <c r="H1488" s="84" t="b">
        <v>0</v>
      </c>
      <c r="I1488" s="84" t="b">
        <v>0</v>
      </c>
      <c r="J1488" s="84" t="b">
        <v>0</v>
      </c>
      <c r="K1488" s="84" t="b">
        <v>0</v>
      </c>
      <c r="L1488" s="84" t="b">
        <v>0</v>
      </c>
    </row>
    <row r="1489" spans="1:12" ht="15">
      <c r="A1489" s="84" t="s">
        <v>4291</v>
      </c>
      <c r="B1489" s="84" t="s">
        <v>5100</v>
      </c>
      <c r="C1489" s="84">
        <v>2</v>
      </c>
      <c r="D1489" s="122">
        <v>0</v>
      </c>
      <c r="E1489" s="122">
        <v>1.021189299069938</v>
      </c>
      <c r="F1489" s="84" t="s">
        <v>4116</v>
      </c>
      <c r="G1489" s="84" t="b">
        <v>0</v>
      </c>
      <c r="H1489" s="84" t="b">
        <v>0</v>
      </c>
      <c r="I1489" s="84" t="b">
        <v>0</v>
      </c>
      <c r="J1489" s="84" t="b">
        <v>0</v>
      </c>
      <c r="K1489" s="84" t="b">
        <v>0</v>
      </c>
      <c r="L1489" s="84" t="b">
        <v>0</v>
      </c>
    </row>
    <row r="1490" spans="1:12" ht="15">
      <c r="A1490" s="84" t="s">
        <v>5100</v>
      </c>
      <c r="B1490" s="84" t="s">
        <v>5126</v>
      </c>
      <c r="C1490" s="84">
        <v>2</v>
      </c>
      <c r="D1490" s="122">
        <v>0</v>
      </c>
      <c r="E1490" s="122">
        <v>1.021189299069938</v>
      </c>
      <c r="F1490" s="84" t="s">
        <v>4116</v>
      </c>
      <c r="G1490" s="84" t="b">
        <v>0</v>
      </c>
      <c r="H1490" s="84" t="b">
        <v>0</v>
      </c>
      <c r="I1490" s="84" t="b">
        <v>0</v>
      </c>
      <c r="J1490" s="84" t="b">
        <v>0</v>
      </c>
      <c r="K1490" s="84" t="b">
        <v>0</v>
      </c>
      <c r="L1490" s="84" t="b">
        <v>0</v>
      </c>
    </row>
    <row r="1491" spans="1:12" ht="15">
      <c r="A1491" s="84" t="s">
        <v>5126</v>
      </c>
      <c r="B1491" s="84" t="s">
        <v>5459</v>
      </c>
      <c r="C1491" s="84">
        <v>2</v>
      </c>
      <c r="D1491" s="122">
        <v>0</v>
      </c>
      <c r="E1491" s="122">
        <v>1.021189299069938</v>
      </c>
      <c r="F1491" s="84" t="s">
        <v>4116</v>
      </c>
      <c r="G1491" s="84" t="b">
        <v>0</v>
      </c>
      <c r="H1491" s="84" t="b">
        <v>0</v>
      </c>
      <c r="I1491" s="84" t="b">
        <v>0</v>
      </c>
      <c r="J1491" s="84" t="b">
        <v>0</v>
      </c>
      <c r="K1491" s="84" t="b">
        <v>0</v>
      </c>
      <c r="L1491" s="84" t="b">
        <v>0</v>
      </c>
    </row>
    <row r="1492" spans="1:12" ht="15">
      <c r="A1492" s="84" t="s">
        <v>5459</v>
      </c>
      <c r="B1492" s="84" t="s">
        <v>833</v>
      </c>
      <c r="C1492" s="84">
        <v>2</v>
      </c>
      <c r="D1492" s="122">
        <v>0</v>
      </c>
      <c r="E1492" s="122">
        <v>1.021189299069938</v>
      </c>
      <c r="F1492" s="84" t="s">
        <v>4116</v>
      </c>
      <c r="G1492" s="84" t="b">
        <v>0</v>
      </c>
      <c r="H1492" s="84" t="b">
        <v>0</v>
      </c>
      <c r="I1492" s="84" t="b">
        <v>0</v>
      </c>
      <c r="J1492" s="84" t="b">
        <v>0</v>
      </c>
      <c r="K1492" s="84" t="b">
        <v>0</v>
      </c>
      <c r="L1492" s="84" t="b">
        <v>0</v>
      </c>
    </row>
    <row r="1493" spans="1:12" ht="15">
      <c r="A1493" s="84" t="s">
        <v>833</v>
      </c>
      <c r="B1493" s="84" t="s">
        <v>5460</v>
      </c>
      <c r="C1493" s="84">
        <v>2</v>
      </c>
      <c r="D1493" s="122">
        <v>0</v>
      </c>
      <c r="E1493" s="122">
        <v>1.021189299069938</v>
      </c>
      <c r="F1493" s="84" t="s">
        <v>4116</v>
      </c>
      <c r="G1493" s="84" t="b">
        <v>0</v>
      </c>
      <c r="H1493" s="84" t="b">
        <v>0</v>
      </c>
      <c r="I1493" s="84" t="b">
        <v>0</v>
      </c>
      <c r="J1493" s="84" t="b">
        <v>0</v>
      </c>
      <c r="K1493" s="84" t="b">
        <v>0</v>
      </c>
      <c r="L1493" s="84" t="b">
        <v>0</v>
      </c>
    </row>
    <row r="1494" spans="1:12" ht="15">
      <c r="A1494" s="84" t="s">
        <v>5460</v>
      </c>
      <c r="B1494" s="84" t="s">
        <v>5461</v>
      </c>
      <c r="C1494" s="84">
        <v>2</v>
      </c>
      <c r="D1494" s="122">
        <v>0</v>
      </c>
      <c r="E1494" s="122">
        <v>1.021189299069938</v>
      </c>
      <c r="F1494" s="84" t="s">
        <v>4116</v>
      </c>
      <c r="G1494" s="84" t="b">
        <v>0</v>
      </c>
      <c r="H1494" s="84" t="b">
        <v>0</v>
      </c>
      <c r="I1494" s="84" t="b">
        <v>0</v>
      </c>
      <c r="J1494" s="84" t="b">
        <v>0</v>
      </c>
      <c r="K1494" s="84" t="b">
        <v>0</v>
      </c>
      <c r="L1494" s="84" t="b">
        <v>0</v>
      </c>
    </row>
    <row r="1495" spans="1:12" ht="15">
      <c r="A1495" s="84" t="s">
        <v>5493</v>
      </c>
      <c r="B1495" s="84" t="s">
        <v>5254</v>
      </c>
      <c r="C1495" s="84">
        <v>2</v>
      </c>
      <c r="D1495" s="122">
        <v>0</v>
      </c>
      <c r="E1495" s="122">
        <v>0.9294189257142927</v>
      </c>
      <c r="F1495" s="84" t="s">
        <v>4117</v>
      </c>
      <c r="G1495" s="84" t="b">
        <v>0</v>
      </c>
      <c r="H1495" s="84" t="b">
        <v>0</v>
      </c>
      <c r="I1495" s="84" t="b">
        <v>0</v>
      </c>
      <c r="J1495" s="84" t="b">
        <v>0</v>
      </c>
      <c r="K1495" s="84" t="b">
        <v>0</v>
      </c>
      <c r="L1495" s="84" t="b">
        <v>0</v>
      </c>
    </row>
    <row r="1496" spans="1:12" ht="15">
      <c r="A1496" s="84" t="s">
        <v>5254</v>
      </c>
      <c r="B1496" s="84" t="s">
        <v>4277</v>
      </c>
      <c r="C1496" s="84">
        <v>2</v>
      </c>
      <c r="D1496" s="122">
        <v>0</v>
      </c>
      <c r="E1496" s="122">
        <v>0.9294189257142927</v>
      </c>
      <c r="F1496" s="84" t="s">
        <v>4117</v>
      </c>
      <c r="G1496" s="84" t="b">
        <v>0</v>
      </c>
      <c r="H1496" s="84" t="b">
        <v>0</v>
      </c>
      <c r="I1496" s="84" t="b">
        <v>0</v>
      </c>
      <c r="J1496" s="84" t="b">
        <v>0</v>
      </c>
      <c r="K1496" s="84" t="b">
        <v>0</v>
      </c>
      <c r="L1496" s="84" t="b">
        <v>0</v>
      </c>
    </row>
    <row r="1497" spans="1:12" ht="15">
      <c r="A1497" s="84" t="s">
        <v>4277</v>
      </c>
      <c r="B1497" s="84" t="s">
        <v>5494</v>
      </c>
      <c r="C1497" s="84">
        <v>2</v>
      </c>
      <c r="D1497" s="122">
        <v>0</v>
      </c>
      <c r="E1497" s="122">
        <v>0.9294189257142927</v>
      </c>
      <c r="F1497" s="84" t="s">
        <v>4117</v>
      </c>
      <c r="G1497" s="84" t="b">
        <v>0</v>
      </c>
      <c r="H1497" s="84" t="b">
        <v>0</v>
      </c>
      <c r="I1497" s="84" t="b">
        <v>0</v>
      </c>
      <c r="J1497" s="84" t="b">
        <v>0</v>
      </c>
      <c r="K1497" s="84" t="b">
        <v>0</v>
      </c>
      <c r="L1497" s="84" t="b">
        <v>0</v>
      </c>
    </row>
    <row r="1498" spans="1:12" ht="15">
      <c r="A1498" s="84" t="s">
        <v>5494</v>
      </c>
      <c r="B1498" s="84" t="s">
        <v>5495</v>
      </c>
      <c r="C1498" s="84">
        <v>2</v>
      </c>
      <c r="D1498" s="122">
        <v>0</v>
      </c>
      <c r="E1498" s="122">
        <v>0.9294189257142927</v>
      </c>
      <c r="F1498" s="84" t="s">
        <v>4117</v>
      </c>
      <c r="G1498" s="84" t="b">
        <v>0</v>
      </c>
      <c r="H1498" s="84" t="b">
        <v>0</v>
      </c>
      <c r="I1498" s="84" t="b">
        <v>0</v>
      </c>
      <c r="J1498" s="84" t="b">
        <v>0</v>
      </c>
      <c r="K1498" s="84" t="b">
        <v>0</v>
      </c>
      <c r="L1498" s="84" t="b">
        <v>0</v>
      </c>
    </row>
    <row r="1499" spans="1:12" ht="15">
      <c r="A1499" s="84" t="s">
        <v>5495</v>
      </c>
      <c r="B1499" s="84" t="s">
        <v>5496</v>
      </c>
      <c r="C1499" s="84">
        <v>2</v>
      </c>
      <c r="D1499" s="122">
        <v>0</v>
      </c>
      <c r="E1499" s="122">
        <v>0.9294189257142927</v>
      </c>
      <c r="F1499" s="84" t="s">
        <v>4117</v>
      </c>
      <c r="G1499" s="84" t="b">
        <v>0</v>
      </c>
      <c r="H1499" s="84" t="b">
        <v>0</v>
      </c>
      <c r="I1499" s="84" t="b">
        <v>0</v>
      </c>
      <c r="J1499" s="84" t="b">
        <v>0</v>
      </c>
      <c r="K1499" s="84" t="b">
        <v>1</v>
      </c>
      <c r="L1499" s="84" t="b">
        <v>0</v>
      </c>
    </row>
    <row r="1500" spans="1:12" ht="15">
      <c r="A1500" s="84" t="s">
        <v>5496</v>
      </c>
      <c r="B1500" s="84" t="s">
        <v>5497</v>
      </c>
      <c r="C1500" s="84">
        <v>2</v>
      </c>
      <c r="D1500" s="122">
        <v>0</v>
      </c>
      <c r="E1500" s="122">
        <v>0.9294189257142927</v>
      </c>
      <c r="F1500" s="84" t="s">
        <v>4117</v>
      </c>
      <c r="G1500" s="84" t="b">
        <v>0</v>
      </c>
      <c r="H1500" s="84" t="b">
        <v>1</v>
      </c>
      <c r="I1500" s="84" t="b">
        <v>0</v>
      </c>
      <c r="J1500" s="84" t="b">
        <v>0</v>
      </c>
      <c r="K1500" s="84" t="b">
        <v>0</v>
      </c>
      <c r="L1500" s="84" t="b">
        <v>0</v>
      </c>
    </row>
    <row r="1501" spans="1:12" ht="15">
      <c r="A1501" s="84" t="s">
        <v>5497</v>
      </c>
      <c r="B1501" s="84" t="s">
        <v>5498</v>
      </c>
      <c r="C1501" s="84">
        <v>2</v>
      </c>
      <c r="D1501" s="122">
        <v>0</v>
      </c>
      <c r="E1501" s="122">
        <v>0.9294189257142927</v>
      </c>
      <c r="F1501" s="84" t="s">
        <v>4117</v>
      </c>
      <c r="G1501" s="84" t="b">
        <v>0</v>
      </c>
      <c r="H1501" s="84" t="b">
        <v>0</v>
      </c>
      <c r="I1501" s="84" t="b">
        <v>0</v>
      </c>
      <c r="J1501" s="84" t="b">
        <v>0</v>
      </c>
      <c r="K1501" s="84" t="b">
        <v>0</v>
      </c>
      <c r="L1501" s="84" t="b">
        <v>0</v>
      </c>
    </row>
    <row r="1502" spans="1:12" ht="15">
      <c r="A1502" s="84" t="s">
        <v>5498</v>
      </c>
      <c r="B1502" s="84" t="s">
        <v>833</v>
      </c>
      <c r="C1502" s="84">
        <v>2</v>
      </c>
      <c r="D1502" s="122">
        <v>0</v>
      </c>
      <c r="E1502" s="122">
        <v>0.9294189257142927</v>
      </c>
      <c r="F1502" s="84" t="s">
        <v>4117</v>
      </c>
      <c r="G1502" s="84" t="b">
        <v>0</v>
      </c>
      <c r="H1502" s="84" t="b">
        <v>0</v>
      </c>
      <c r="I1502" s="84" t="b">
        <v>0</v>
      </c>
      <c r="J1502" s="84" t="b">
        <v>0</v>
      </c>
      <c r="K1502" s="84" t="b">
        <v>0</v>
      </c>
      <c r="L1502" s="84" t="b">
        <v>0</v>
      </c>
    </row>
    <row r="1503" spans="1:12" ht="15">
      <c r="A1503" s="84" t="s">
        <v>5507</v>
      </c>
      <c r="B1503" s="84" t="s">
        <v>5508</v>
      </c>
      <c r="C1503" s="84">
        <v>2</v>
      </c>
      <c r="D1503" s="122">
        <v>0</v>
      </c>
      <c r="E1503" s="122">
        <v>0.7403626894942439</v>
      </c>
      <c r="F1503" s="84" t="s">
        <v>4119</v>
      </c>
      <c r="G1503" s="84" t="b">
        <v>0</v>
      </c>
      <c r="H1503" s="84" t="b">
        <v>0</v>
      </c>
      <c r="I1503" s="84" t="b">
        <v>0</v>
      </c>
      <c r="J1503" s="84" t="b">
        <v>0</v>
      </c>
      <c r="K1503" s="84" t="b">
        <v>0</v>
      </c>
      <c r="L1503" s="84" t="b">
        <v>0</v>
      </c>
    </row>
    <row r="1504" spans="1:12" ht="15">
      <c r="A1504" s="84" t="s">
        <v>5508</v>
      </c>
      <c r="B1504" s="84" t="s">
        <v>5509</v>
      </c>
      <c r="C1504" s="84">
        <v>2</v>
      </c>
      <c r="D1504" s="122">
        <v>0</v>
      </c>
      <c r="E1504" s="122">
        <v>0.7403626894942439</v>
      </c>
      <c r="F1504" s="84" t="s">
        <v>4119</v>
      </c>
      <c r="G1504" s="84" t="b">
        <v>0</v>
      </c>
      <c r="H1504" s="84" t="b">
        <v>0</v>
      </c>
      <c r="I1504" s="84" t="b">
        <v>0</v>
      </c>
      <c r="J1504" s="84" t="b">
        <v>0</v>
      </c>
      <c r="K1504" s="84" t="b">
        <v>0</v>
      </c>
      <c r="L1504" s="84" t="b">
        <v>0</v>
      </c>
    </row>
    <row r="1505" spans="1:12" ht="15">
      <c r="A1505" s="84" t="s">
        <v>5509</v>
      </c>
      <c r="B1505" s="84" t="s">
        <v>5510</v>
      </c>
      <c r="C1505" s="84">
        <v>2</v>
      </c>
      <c r="D1505" s="122">
        <v>0</v>
      </c>
      <c r="E1505" s="122">
        <v>0.7403626894942439</v>
      </c>
      <c r="F1505" s="84" t="s">
        <v>4119</v>
      </c>
      <c r="G1505" s="84" t="b">
        <v>0</v>
      </c>
      <c r="H1505" s="84" t="b">
        <v>0</v>
      </c>
      <c r="I1505" s="84" t="b">
        <v>0</v>
      </c>
      <c r="J1505" s="84" t="b">
        <v>0</v>
      </c>
      <c r="K1505" s="84" t="b">
        <v>0</v>
      </c>
      <c r="L1505" s="84" t="b">
        <v>0</v>
      </c>
    </row>
    <row r="1506" spans="1:12" ht="15">
      <c r="A1506" s="84" t="s">
        <v>5510</v>
      </c>
      <c r="B1506" s="84" t="s">
        <v>5511</v>
      </c>
      <c r="C1506" s="84">
        <v>2</v>
      </c>
      <c r="D1506" s="122">
        <v>0</v>
      </c>
      <c r="E1506" s="122">
        <v>0.7403626894942439</v>
      </c>
      <c r="F1506" s="84" t="s">
        <v>4119</v>
      </c>
      <c r="G1506" s="84" t="b">
        <v>0</v>
      </c>
      <c r="H1506" s="84" t="b">
        <v>0</v>
      </c>
      <c r="I1506" s="84" t="b">
        <v>0</v>
      </c>
      <c r="J1506" s="84" t="b">
        <v>0</v>
      </c>
      <c r="K1506" s="84" t="b">
        <v>0</v>
      </c>
      <c r="L1506" s="84" t="b">
        <v>0</v>
      </c>
    </row>
    <row r="1507" spans="1:12" ht="15">
      <c r="A1507" s="84" t="s">
        <v>5511</v>
      </c>
      <c r="B1507" s="84" t="s">
        <v>833</v>
      </c>
      <c r="C1507" s="84">
        <v>2</v>
      </c>
      <c r="D1507" s="122">
        <v>0</v>
      </c>
      <c r="E1507" s="122">
        <v>0.7403626894942439</v>
      </c>
      <c r="F1507" s="84" t="s">
        <v>4119</v>
      </c>
      <c r="G1507" s="84" t="b">
        <v>0</v>
      </c>
      <c r="H1507" s="84" t="b">
        <v>0</v>
      </c>
      <c r="I1507" s="84" t="b">
        <v>0</v>
      </c>
      <c r="J1507" s="84" t="b">
        <v>0</v>
      </c>
      <c r="K1507" s="84" t="b">
        <v>0</v>
      </c>
      <c r="L1507" s="84" t="b">
        <v>0</v>
      </c>
    </row>
    <row r="1508" spans="1:12" ht="15">
      <c r="A1508" s="84" t="s">
        <v>5517</v>
      </c>
      <c r="B1508" s="84" t="s">
        <v>4277</v>
      </c>
      <c r="C1508" s="84">
        <v>2</v>
      </c>
      <c r="D1508" s="122">
        <v>0</v>
      </c>
      <c r="E1508" s="122">
        <v>1.021189299069938</v>
      </c>
      <c r="F1508" s="84" t="s">
        <v>4120</v>
      </c>
      <c r="G1508" s="84" t="b">
        <v>0</v>
      </c>
      <c r="H1508" s="84" t="b">
        <v>0</v>
      </c>
      <c r="I1508" s="84" t="b">
        <v>0</v>
      </c>
      <c r="J1508" s="84" t="b">
        <v>0</v>
      </c>
      <c r="K1508" s="84" t="b">
        <v>0</v>
      </c>
      <c r="L1508" s="84" t="b">
        <v>0</v>
      </c>
    </row>
    <row r="1509" spans="1:12" ht="15">
      <c r="A1509" s="84" t="s">
        <v>4277</v>
      </c>
      <c r="B1509" s="84" t="s">
        <v>4975</v>
      </c>
      <c r="C1509" s="84">
        <v>2</v>
      </c>
      <c r="D1509" s="122">
        <v>0</v>
      </c>
      <c r="E1509" s="122">
        <v>1.021189299069938</v>
      </c>
      <c r="F1509" s="84" t="s">
        <v>4120</v>
      </c>
      <c r="G1509" s="84" t="b">
        <v>0</v>
      </c>
      <c r="H1509" s="84" t="b">
        <v>0</v>
      </c>
      <c r="I1509" s="84" t="b">
        <v>0</v>
      </c>
      <c r="J1509" s="84" t="b">
        <v>1</v>
      </c>
      <c r="K1509" s="84" t="b">
        <v>0</v>
      </c>
      <c r="L1509" s="84" t="b">
        <v>0</v>
      </c>
    </row>
    <row r="1510" spans="1:12" ht="15">
      <c r="A1510" s="84" t="s">
        <v>4975</v>
      </c>
      <c r="B1510" s="84" t="s">
        <v>833</v>
      </c>
      <c r="C1510" s="84">
        <v>2</v>
      </c>
      <c r="D1510" s="122">
        <v>0</v>
      </c>
      <c r="E1510" s="122">
        <v>1.021189299069938</v>
      </c>
      <c r="F1510" s="84" t="s">
        <v>4120</v>
      </c>
      <c r="G1510" s="84" t="b">
        <v>1</v>
      </c>
      <c r="H1510" s="84" t="b">
        <v>0</v>
      </c>
      <c r="I1510" s="84" t="b">
        <v>0</v>
      </c>
      <c r="J1510" s="84" t="b">
        <v>0</v>
      </c>
      <c r="K1510" s="84" t="b">
        <v>0</v>
      </c>
      <c r="L1510" s="84" t="b">
        <v>0</v>
      </c>
    </row>
    <row r="1511" spans="1:12" ht="15">
      <c r="A1511" s="84" t="s">
        <v>833</v>
      </c>
      <c r="B1511" s="84" t="s">
        <v>4202</v>
      </c>
      <c r="C1511" s="84">
        <v>2</v>
      </c>
      <c r="D1511" s="122">
        <v>0</v>
      </c>
      <c r="E1511" s="122">
        <v>1.021189299069938</v>
      </c>
      <c r="F1511" s="84" t="s">
        <v>4120</v>
      </c>
      <c r="G1511" s="84" t="b">
        <v>0</v>
      </c>
      <c r="H1511" s="84" t="b">
        <v>0</v>
      </c>
      <c r="I1511" s="84" t="b">
        <v>0</v>
      </c>
      <c r="J1511" s="84" t="b">
        <v>0</v>
      </c>
      <c r="K1511" s="84" t="b">
        <v>0</v>
      </c>
      <c r="L1511" s="84" t="b">
        <v>0</v>
      </c>
    </row>
    <row r="1512" spans="1:12" ht="15">
      <c r="A1512" s="84" t="s">
        <v>4202</v>
      </c>
      <c r="B1512" s="84" t="s">
        <v>5518</v>
      </c>
      <c r="C1512" s="84">
        <v>2</v>
      </c>
      <c r="D1512" s="122">
        <v>0</v>
      </c>
      <c r="E1512" s="122">
        <v>1.021189299069938</v>
      </c>
      <c r="F1512" s="84" t="s">
        <v>4120</v>
      </c>
      <c r="G1512" s="84" t="b">
        <v>0</v>
      </c>
      <c r="H1512" s="84" t="b">
        <v>0</v>
      </c>
      <c r="I1512" s="84" t="b">
        <v>0</v>
      </c>
      <c r="J1512" s="84" t="b">
        <v>0</v>
      </c>
      <c r="K1512" s="84" t="b">
        <v>0</v>
      </c>
      <c r="L1512" s="84" t="b">
        <v>0</v>
      </c>
    </row>
    <row r="1513" spans="1:12" ht="15">
      <c r="A1513" s="84" t="s">
        <v>5518</v>
      </c>
      <c r="B1513" s="84" t="s">
        <v>5126</v>
      </c>
      <c r="C1513" s="84">
        <v>2</v>
      </c>
      <c r="D1513" s="122">
        <v>0</v>
      </c>
      <c r="E1513" s="122">
        <v>1.021189299069938</v>
      </c>
      <c r="F1513" s="84" t="s">
        <v>4120</v>
      </c>
      <c r="G1513" s="84" t="b">
        <v>0</v>
      </c>
      <c r="H1513" s="84" t="b">
        <v>0</v>
      </c>
      <c r="I1513" s="84" t="b">
        <v>0</v>
      </c>
      <c r="J1513" s="84" t="b">
        <v>0</v>
      </c>
      <c r="K1513" s="84" t="b">
        <v>0</v>
      </c>
      <c r="L1513" s="84" t="b">
        <v>0</v>
      </c>
    </row>
    <row r="1514" spans="1:12" ht="15">
      <c r="A1514" s="84" t="s">
        <v>5126</v>
      </c>
      <c r="B1514" s="84" t="s">
        <v>5265</v>
      </c>
      <c r="C1514" s="84">
        <v>2</v>
      </c>
      <c r="D1514" s="122">
        <v>0</v>
      </c>
      <c r="E1514" s="122">
        <v>1.021189299069938</v>
      </c>
      <c r="F1514" s="84" t="s">
        <v>4120</v>
      </c>
      <c r="G1514" s="84" t="b">
        <v>0</v>
      </c>
      <c r="H1514" s="84" t="b">
        <v>0</v>
      </c>
      <c r="I1514" s="84" t="b">
        <v>0</v>
      </c>
      <c r="J1514" s="84" t="b">
        <v>0</v>
      </c>
      <c r="K1514" s="84" t="b">
        <v>0</v>
      </c>
      <c r="L1514" s="84" t="b">
        <v>0</v>
      </c>
    </row>
    <row r="1515" spans="1:12" ht="15">
      <c r="A1515" s="84" t="s">
        <v>5265</v>
      </c>
      <c r="B1515" s="84" t="s">
        <v>5269</v>
      </c>
      <c r="C1515" s="84">
        <v>2</v>
      </c>
      <c r="D1515" s="122">
        <v>0</v>
      </c>
      <c r="E1515" s="122">
        <v>1.021189299069938</v>
      </c>
      <c r="F1515" s="84" t="s">
        <v>4120</v>
      </c>
      <c r="G1515" s="84" t="b">
        <v>0</v>
      </c>
      <c r="H1515" s="84" t="b">
        <v>0</v>
      </c>
      <c r="I1515" s="84" t="b">
        <v>0</v>
      </c>
      <c r="J1515" s="84" t="b">
        <v>0</v>
      </c>
      <c r="K1515" s="84" t="b">
        <v>0</v>
      </c>
      <c r="L1515" s="84" t="b">
        <v>0</v>
      </c>
    </row>
    <row r="1516" spans="1:12" ht="15">
      <c r="A1516" s="84" t="s">
        <v>5269</v>
      </c>
      <c r="B1516" s="84" t="s">
        <v>4200</v>
      </c>
      <c r="C1516" s="84">
        <v>2</v>
      </c>
      <c r="D1516" s="122">
        <v>0</v>
      </c>
      <c r="E1516" s="122">
        <v>1.021189299069938</v>
      </c>
      <c r="F1516" s="84" t="s">
        <v>4120</v>
      </c>
      <c r="G1516" s="84" t="b">
        <v>0</v>
      </c>
      <c r="H1516" s="84" t="b">
        <v>0</v>
      </c>
      <c r="I1516" s="84" t="b">
        <v>0</v>
      </c>
      <c r="J1516" s="84" t="b">
        <v>0</v>
      </c>
      <c r="K1516" s="84" t="b">
        <v>0</v>
      </c>
      <c r="L1516" s="84" t="b">
        <v>0</v>
      </c>
    </row>
    <row r="1517" spans="1:12" ht="15">
      <c r="A1517" s="84" t="s">
        <v>4287</v>
      </c>
      <c r="B1517" s="84" t="s">
        <v>5558</v>
      </c>
      <c r="C1517" s="84">
        <v>2</v>
      </c>
      <c r="D1517" s="122">
        <v>0</v>
      </c>
      <c r="E1517" s="122">
        <v>1.2304489213782739</v>
      </c>
      <c r="F1517" s="84" t="s">
        <v>4123</v>
      </c>
      <c r="G1517" s="84" t="b">
        <v>0</v>
      </c>
      <c r="H1517" s="84" t="b">
        <v>0</v>
      </c>
      <c r="I1517" s="84" t="b">
        <v>0</v>
      </c>
      <c r="J1517" s="84" t="b">
        <v>0</v>
      </c>
      <c r="K1517" s="84" t="b">
        <v>1</v>
      </c>
      <c r="L1517" s="84" t="b">
        <v>0</v>
      </c>
    </row>
    <row r="1518" spans="1:12" ht="15">
      <c r="A1518" s="84" t="s">
        <v>5558</v>
      </c>
      <c r="B1518" s="84" t="s">
        <v>5277</v>
      </c>
      <c r="C1518" s="84">
        <v>2</v>
      </c>
      <c r="D1518" s="122">
        <v>0</v>
      </c>
      <c r="E1518" s="122">
        <v>1.0543576623225925</v>
      </c>
      <c r="F1518" s="84" t="s">
        <v>4123</v>
      </c>
      <c r="G1518" s="84" t="b">
        <v>0</v>
      </c>
      <c r="H1518" s="84" t="b">
        <v>1</v>
      </c>
      <c r="I1518" s="84" t="b">
        <v>0</v>
      </c>
      <c r="J1518" s="84" t="b">
        <v>0</v>
      </c>
      <c r="K1518" s="84" t="b">
        <v>0</v>
      </c>
      <c r="L1518" s="84" t="b">
        <v>0</v>
      </c>
    </row>
    <row r="1519" spans="1:12" ht="15">
      <c r="A1519" s="84" t="s">
        <v>5277</v>
      </c>
      <c r="B1519" s="84" t="s">
        <v>5559</v>
      </c>
      <c r="C1519" s="84">
        <v>2</v>
      </c>
      <c r="D1519" s="122">
        <v>0</v>
      </c>
      <c r="E1519" s="122">
        <v>1.0543576623225925</v>
      </c>
      <c r="F1519" s="84" t="s">
        <v>4123</v>
      </c>
      <c r="G1519" s="84" t="b">
        <v>0</v>
      </c>
      <c r="H1519" s="84" t="b">
        <v>0</v>
      </c>
      <c r="I1519" s="84" t="b">
        <v>0</v>
      </c>
      <c r="J1519" s="84" t="b">
        <v>0</v>
      </c>
      <c r="K1519" s="84" t="b">
        <v>0</v>
      </c>
      <c r="L1519" s="84" t="b">
        <v>0</v>
      </c>
    </row>
    <row r="1520" spans="1:12" ht="15">
      <c r="A1520" s="84" t="s">
        <v>5559</v>
      </c>
      <c r="B1520" s="84" t="s">
        <v>5560</v>
      </c>
      <c r="C1520" s="84">
        <v>2</v>
      </c>
      <c r="D1520" s="122">
        <v>0</v>
      </c>
      <c r="E1520" s="122">
        <v>1.2304489213782739</v>
      </c>
      <c r="F1520" s="84" t="s">
        <v>4123</v>
      </c>
      <c r="G1520" s="84" t="b">
        <v>0</v>
      </c>
      <c r="H1520" s="84" t="b">
        <v>0</v>
      </c>
      <c r="I1520" s="84" t="b">
        <v>0</v>
      </c>
      <c r="J1520" s="84" t="b">
        <v>0</v>
      </c>
      <c r="K1520" s="84" t="b">
        <v>0</v>
      </c>
      <c r="L1520" s="84" t="b">
        <v>0</v>
      </c>
    </row>
    <row r="1521" spans="1:12" ht="15">
      <c r="A1521" s="84" t="s">
        <v>5560</v>
      </c>
      <c r="B1521" s="84" t="s">
        <v>5561</v>
      </c>
      <c r="C1521" s="84">
        <v>2</v>
      </c>
      <c r="D1521" s="122">
        <v>0</v>
      </c>
      <c r="E1521" s="122">
        <v>1.2304489213782739</v>
      </c>
      <c r="F1521" s="84" t="s">
        <v>4123</v>
      </c>
      <c r="G1521" s="84" t="b">
        <v>0</v>
      </c>
      <c r="H1521" s="84" t="b">
        <v>0</v>
      </c>
      <c r="I1521" s="84" t="b">
        <v>0</v>
      </c>
      <c r="J1521" s="84" t="b">
        <v>0</v>
      </c>
      <c r="K1521" s="84" t="b">
        <v>0</v>
      </c>
      <c r="L1521" s="84" t="b">
        <v>0</v>
      </c>
    </row>
    <row r="1522" spans="1:12" ht="15">
      <c r="A1522" s="84" t="s">
        <v>5561</v>
      </c>
      <c r="B1522" s="84" t="s">
        <v>5278</v>
      </c>
      <c r="C1522" s="84">
        <v>2</v>
      </c>
      <c r="D1522" s="122">
        <v>0</v>
      </c>
      <c r="E1522" s="122">
        <v>1.0543576623225925</v>
      </c>
      <c r="F1522" s="84" t="s">
        <v>4123</v>
      </c>
      <c r="G1522" s="84" t="b">
        <v>0</v>
      </c>
      <c r="H1522" s="84" t="b">
        <v>0</v>
      </c>
      <c r="I1522" s="84" t="b">
        <v>0</v>
      </c>
      <c r="J1522" s="84" t="b">
        <v>0</v>
      </c>
      <c r="K1522" s="84" t="b">
        <v>0</v>
      </c>
      <c r="L1522" s="84" t="b">
        <v>0</v>
      </c>
    </row>
    <row r="1523" spans="1:12" ht="15">
      <c r="A1523" s="84" t="s">
        <v>5278</v>
      </c>
      <c r="B1523" s="84" t="s">
        <v>5562</v>
      </c>
      <c r="C1523" s="84">
        <v>2</v>
      </c>
      <c r="D1523" s="122">
        <v>0</v>
      </c>
      <c r="E1523" s="122">
        <v>1.0543576623225925</v>
      </c>
      <c r="F1523" s="84" t="s">
        <v>4123</v>
      </c>
      <c r="G1523" s="84" t="b">
        <v>0</v>
      </c>
      <c r="H1523" s="84" t="b">
        <v>0</v>
      </c>
      <c r="I1523" s="84" t="b">
        <v>0</v>
      </c>
      <c r="J1523" s="84" t="b">
        <v>0</v>
      </c>
      <c r="K1523" s="84" t="b">
        <v>0</v>
      </c>
      <c r="L1523" s="84" t="b">
        <v>0</v>
      </c>
    </row>
    <row r="1524" spans="1:12" ht="15">
      <c r="A1524" s="84" t="s">
        <v>5562</v>
      </c>
      <c r="B1524" s="84" t="s">
        <v>5563</v>
      </c>
      <c r="C1524" s="84">
        <v>2</v>
      </c>
      <c r="D1524" s="122">
        <v>0</v>
      </c>
      <c r="E1524" s="122">
        <v>1.2304489213782739</v>
      </c>
      <c r="F1524" s="84" t="s">
        <v>4123</v>
      </c>
      <c r="G1524" s="84" t="b">
        <v>0</v>
      </c>
      <c r="H1524" s="84" t="b">
        <v>0</v>
      </c>
      <c r="I1524" s="84" t="b">
        <v>0</v>
      </c>
      <c r="J1524" s="84" t="b">
        <v>0</v>
      </c>
      <c r="K1524" s="84" t="b">
        <v>0</v>
      </c>
      <c r="L1524" s="84" t="b">
        <v>0</v>
      </c>
    </row>
    <row r="1525" spans="1:12" ht="15">
      <c r="A1525" s="84" t="s">
        <v>5563</v>
      </c>
      <c r="B1525" s="84" t="s">
        <v>833</v>
      </c>
      <c r="C1525" s="84">
        <v>2</v>
      </c>
      <c r="D1525" s="122">
        <v>0</v>
      </c>
      <c r="E1525" s="122">
        <v>0.9294189257142927</v>
      </c>
      <c r="F1525" s="84" t="s">
        <v>4123</v>
      </c>
      <c r="G1525" s="84" t="b">
        <v>0</v>
      </c>
      <c r="H1525" s="84" t="b">
        <v>0</v>
      </c>
      <c r="I1525" s="84" t="b">
        <v>0</v>
      </c>
      <c r="J1525" s="84" t="b">
        <v>0</v>
      </c>
      <c r="K1525" s="84" t="b">
        <v>0</v>
      </c>
      <c r="L1525" s="84" t="b">
        <v>0</v>
      </c>
    </row>
    <row r="1526" spans="1:12" ht="15">
      <c r="A1526" s="84" t="s">
        <v>833</v>
      </c>
      <c r="B1526" s="84" t="s">
        <v>5564</v>
      </c>
      <c r="C1526" s="84">
        <v>2</v>
      </c>
      <c r="D1526" s="122">
        <v>0</v>
      </c>
      <c r="E1526" s="122">
        <v>1.0543576623225925</v>
      </c>
      <c r="F1526" s="84" t="s">
        <v>4123</v>
      </c>
      <c r="G1526" s="84" t="b">
        <v>0</v>
      </c>
      <c r="H1526" s="84" t="b">
        <v>0</v>
      </c>
      <c r="I1526" s="84" t="b">
        <v>0</v>
      </c>
      <c r="J1526" s="84" t="b">
        <v>0</v>
      </c>
      <c r="K1526" s="84" t="b">
        <v>0</v>
      </c>
      <c r="L1526" s="84" t="b">
        <v>0</v>
      </c>
    </row>
    <row r="1527" spans="1:12" ht="15">
      <c r="A1527" s="84" t="s">
        <v>5564</v>
      </c>
      <c r="B1527" s="84" t="s">
        <v>5248</v>
      </c>
      <c r="C1527" s="84">
        <v>2</v>
      </c>
      <c r="D1527" s="122">
        <v>0</v>
      </c>
      <c r="E1527" s="122">
        <v>1.2304489213782739</v>
      </c>
      <c r="F1527" s="84" t="s">
        <v>4123</v>
      </c>
      <c r="G1527" s="84" t="b">
        <v>0</v>
      </c>
      <c r="H1527" s="84" t="b">
        <v>0</v>
      </c>
      <c r="I1527" s="84" t="b">
        <v>0</v>
      </c>
      <c r="J1527" s="84" t="b">
        <v>0</v>
      </c>
      <c r="K1527" s="84" t="b">
        <v>0</v>
      </c>
      <c r="L152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4086</v>
      </c>
      <c r="BB2" s="13" t="s">
        <v>4137</v>
      </c>
      <c r="BC2" s="13" t="s">
        <v>4138</v>
      </c>
      <c r="BD2" s="117" t="s">
        <v>5584</v>
      </c>
      <c r="BE2" s="117" t="s">
        <v>5585</v>
      </c>
      <c r="BF2" s="117" t="s">
        <v>5586</v>
      </c>
      <c r="BG2" s="117" t="s">
        <v>5587</v>
      </c>
      <c r="BH2" s="117" t="s">
        <v>5588</v>
      </c>
      <c r="BI2" s="117" t="s">
        <v>5589</v>
      </c>
      <c r="BJ2" s="117" t="s">
        <v>5590</v>
      </c>
      <c r="BK2" s="117" t="s">
        <v>5591</v>
      </c>
      <c r="BL2" s="117" t="s">
        <v>5592</v>
      </c>
    </row>
    <row r="3" spans="1:64" ht="15" customHeight="1">
      <c r="A3" s="64" t="s">
        <v>212</v>
      </c>
      <c r="B3" s="64" t="s">
        <v>489</v>
      </c>
      <c r="C3" s="65"/>
      <c r="D3" s="66"/>
      <c r="E3" s="67"/>
      <c r="F3" s="68"/>
      <c r="G3" s="65"/>
      <c r="H3" s="69"/>
      <c r="I3" s="70"/>
      <c r="J3" s="70"/>
      <c r="K3" s="34" t="s">
        <v>65</v>
      </c>
      <c r="L3" s="71">
        <v>3</v>
      </c>
      <c r="M3" s="71"/>
      <c r="N3" s="72"/>
      <c r="O3" s="78" t="s">
        <v>544</v>
      </c>
      <c r="P3" s="80">
        <v>43496.60303240741</v>
      </c>
      <c r="Q3" s="78" t="s">
        <v>546</v>
      </c>
      <c r="R3" s="82" t="s">
        <v>745</v>
      </c>
      <c r="S3" s="78" t="s">
        <v>807</v>
      </c>
      <c r="T3" s="78" t="s">
        <v>832</v>
      </c>
      <c r="U3" s="78"/>
      <c r="V3" s="82" t="s">
        <v>987</v>
      </c>
      <c r="W3" s="80">
        <v>43496.60303240741</v>
      </c>
      <c r="X3" s="82" t="s">
        <v>1229</v>
      </c>
      <c r="Y3" s="78"/>
      <c r="Z3" s="78"/>
      <c r="AA3" s="84" t="s">
        <v>1594</v>
      </c>
      <c r="AB3" s="78"/>
      <c r="AC3" s="78" t="b">
        <v>0</v>
      </c>
      <c r="AD3" s="78">
        <v>28</v>
      </c>
      <c r="AE3" s="84" t="s">
        <v>1963</v>
      </c>
      <c r="AF3" s="78" t="b">
        <v>1</v>
      </c>
      <c r="AG3" s="78" t="s">
        <v>1973</v>
      </c>
      <c r="AH3" s="78"/>
      <c r="AI3" s="84" t="s">
        <v>1980</v>
      </c>
      <c r="AJ3" s="78" t="b">
        <v>0</v>
      </c>
      <c r="AK3" s="78">
        <v>19</v>
      </c>
      <c r="AL3" s="84" t="s">
        <v>1963</v>
      </c>
      <c r="AM3" s="78" t="s">
        <v>1999</v>
      </c>
      <c r="AN3" s="78" t="b">
        <v>0</v>
      </c>
      <c r="AO3" s="84" t="s">
        <v>1594</v>
      </c>
      <c r="AP3" s="78" t="s">
        <v>2024</v>
      </c>
      <c r="AQ3" s="78">
        <v>0</v>
      </c>
      <c r="AR3" s="78">
        <v>0</v>
      </c>
      <c r="AS3" s="78"/>
      <c r="AT3" s="78"/>
      <c r="AU3" s="78"/>
      <c r="AV3" s="78"/>
      <c r="AW3" s="78"/>
      <c r="AX3" s="78"/>
      <c r="AY3" s="78"/>
      <c r="AZ3" s="78"/>
      <c r="BA3">
        <v>1</v>
      </c>
      <c r="BB3" s="78" t="str">
        <f>REPLACE(INDEX(GroupVertices[Group],MATCH(Edges24[[#This Row],[Vertex 1]],GroupVertices[Vertex],0)),1,1,"")</f>
        <v>24</v>
      </c>
      <c r="BC3" s="78" t="str">
        <f>REPLACE(INDEX(GroupVertices[Group],MATCH(Edges24[[#This Row],[Vertex 2]],GroupVertices[Vertex],0)),1,1,"")</f>
        <v>24</v>
      </c>
      <c r="BD3" s="48">
        <v>2</v>
      </c>
      <c r="BE3" s="49">
        <v>4</v>
      </c>
      <c r="BF3" s="48">
        <v>0</v>
      </c>
      <c r="BG3" s="49">
        <v>0</v>
      </c>
      <c r="BH3" s="48">
        <v>0</v>
      </c>
      <c r="BI3" s="49">
        <v>0</v>
      </c>
      <c r="BJ3" s="48">
        <v>48</v>
      </c>
      <c r="BK3" s="49">
        <v>96</v>
      </c>
      <c r="BL3" s="48">
        <v>50</v>
      </c>
    </row>
    <row r="4" spans="1:64" ht="15" customHeight="1">
      <c r="A4" s="64" t="s">
        <v>213</v>
      </c>
      <c r="B4" s="64" t="s">
        <v>487</v>
      </c>
      <c r="C4" s="65"/>
      <c r="D4" s="66"/>
      <c r="E4" s="67"/>
      <c r="F4" s="68"/>
      <c r="G4" s="65"/>
      <c r="H4" s="69"/>
      <c r="I4" s="70"/>
      <c r="J4" s="70"/>
      <c r="K4" s="34" t="s">
        <v>65</v>
      </c>
      <c r="L4" s="77">
        <v>4</v>
      </c>
      <c r="M4" s="77"/>
      <c r="N4" s="72"/>
      <c r="O4" s="79" t="s">
        <v>544</v>
      </c>
      <c r="P4" s="81">
        <v>43501.45263888889</v>
      </c>
      <c r="Q4" s="79" t="s">
        <v>547</v>
      </c>
      <c r="R4" s="83" t="s">
        <v>746</v>
      </c>
      <c r="S4" s="79" t="s">
        <v>808</v>
      </c>
      <c r="T4" s="79" t="s">
        <v>833</v>
      </c>
      <c r="U4" s="79"/>
      <c r="V4" s="83" t="s">
        <v>988</v>
      </c>
      <c r="W4" s="81">
        <v>43501.45263888889</v>
      </c>
      <c r="X4" s="83" t="s">
        <v>1230</v>
      </c>
      <c r="Y4" s="79"/>
      <c r="Z4" s="79"/>
      <c r="AA4" s="85" t="s">
        <v>1595</v>
      </c>
      <c r="AB4" s="79"/>
      <c r="AC4" s="79" t="b">
        <v>0</v>
      </c>
      <c r="AD4" s="79">
        <v>0</v>
      </c>
      <c r="AE4" s="85" t="s">
        <v>1963</v>
      </c>
      <c r="AF4" s="79" t="b">
        <v>0</v>
      </c>
      <c r="AG4" s="79" t="s">
        <v>1973</v>
      </c>
      <c r="AH4" s="79"/>
      <c r="AI4" s="85" t="s">
        <v>1963</v>
      </c>
      <c r="AJ4" s="79" t="b">
        <v>0</v>
      </c>
      <c r="AK4" s="79">
        <v>3</v>
      </c>
      <c r="AL4" s="85" t="s">
        <v>1955</v>
      </c>
      <c r="AM4" s="79" t="s">
        <v>1999</v>
      </c>
      <c r="AN4" s="79" t="b">
        <v>0</v>
      </c>
      <c r="AO4" s="85" t="s">
        <v>1955</v>
      </c>
      <c r="AP4" s="79" t="s">
        <v>176</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v>1</v>
      </c>
      <c r="BE4" s="49">
        <v>5.555555555555555</v>
      </c>
      <c r="BF4" s="48">
        <v>1</v>
      </c>
      <c r="BG4" s="49">
        <v>5.555555555555555</v>
      </c>
      <c r="BH4" s="48">
        <v>0</v>
      </c>
      <c r="BI4" s="49">
        <v>0</v>
      </c>
      <c r="BJ4" s="48">
        <v>16</v>
      </c>
      <c r="BK4" s="49">
        <v>88.88888888888889</v>
      </c>
      <c r="BL4" s="48">
        <v>18</v>
      </c>
    </row>
    <row r="5" spans="1:64" ht="15">
      <c r="A5" s="64" t="s">
        <v>214</v>
      </c>
      <c r="B5" s="64" t="s">
        <v>212</v>
      </c>
      <c r="C5" s="65"/>
      <c r="D5" s="66"/>
      <c r="E5" s="67"/>
      <c r="F5" s="68"/>
      <c r="G5" s="65"/>
      <c r="H5" s="69"/>
      <c r="I5" s="70"/>
      <c r="J5" s="70"/>
      <c r="K5" s="34" t="s">
        <v>65</v>
      </c>
      <c r="L5" s="77">
        <v>5</v>
      </c>
      <c r="M5" s="77"/>
      <c r="N5" s="72"/>
      <c r="O5" s="79" t="s">
        <v>544</v>
      </c>
      <c r="P5" s="81">
        <v>43501.554074074076</v>
      </c>
      <c r="Q5" s="79" t="s">
        <v>548</v>
      </c>
      <c r="R5" s="79"/>
      <c r="S5" s="79"/>
      <c r="T5" s="79" t="s">
        <v>833</v>
      </c>
      <c r="U5" s="79"/>
      <c r="V5" s="83" t="s">
        <v>989</v>
      </c>
      <c r="W5" s="81">
        <v>43501.554074074076</v>
      </c>
      <c r="X5" s="83" t="s">
        <v>1231</v>
      </c>
      <c r="Y5" s="79"/>
      <c r="Z5" s="79"/>
      <c r="AA5" s="85" t="s">
        <v>1596</v>
      </c>
      <c r="AB5" s="79"/>
      <c r="AC5" s="79" t="b">
        <v>0</v>
      </c>
      <c r="AD5" s="79">
        <v>0</v>
      </c>
      <c r="AE5" s="85" t="s">
        <v>1963</v>
      </c>
      <c r="AF5" s="79" t="b">
        <v>1</v>
      </c>
      <c r="AG5" s="79" t="s">
        <v>1973</v>
      </c>
      <c r="AH5" s="79"/>
      <c r="AI5" s="85" t="s">
        <v>1980</v>
      </c>
      <c r="AJ5" s="79" t="b">
        <v>0</v>
      </c>
      <c r="AK5" s="79">
        <v>19</v>
      </c>
      <c r="AL5" s="85" t="s">
        <v>1594</v>
      </c>
      <c r="AM5" s="79" t="s">
        <v>1999</v>
      </c>
      <c r="AN5" s="79" t="b">
        <v>0</v>
      </c>
      <c r="AO5" s="85" t="s">
        <v>1594</v>
      </c>
      <c r="AP5" s="79" t="s">
        <v>176</v>
      </c>
      <c r="AQ5" s="79">
        <v>0</v>
      </c>
      <c r="AR5" s="79">
        <v>0</v>
      </c>
      <c r="AS5" s="79"/>
      <c r="AT5" s="79"/>
      <c r="AU5" s="79"/>
      <c r="AV5" s="79"/>
      <c r="AW5" s="79"/>
      <c r="AX5" s="79"/>
      <c r="AY5" s="79"/>
      <c r="AZ5" s="79"/>
      <c r="BA5">
        <v>1</v>
      </c>
      <c r="BB5" s="78" t="str">
        <f>REPLACE(INDEX(GroupVertices[Group],MATCH(Edges24[[#This Row],[Vertex 1]],GroupVertices[Vertex],0)),1,1,"")</f>
        <v>24</v>
      </c>
      <c r="BC5" s="78" t="str">
        <f>REPLACE(INDEX(GroupVertices[Group],MATCH(Edges24[[#This Row],[Vertex 2]],GroupVertices[Vertex],0)),1,1,"")</f>
        <v>24</v>
      </c>
      <c r="BD5" s="48">
        <v>2</v>
      </c>
      <c r="BE5" s="49">
        <v>8.333333333333334</v>
      </c>
      <c r="BF5" s="48">
        <v>0</v>
      </c>
      <c r="BG5" s="49">
        <v>0</v>
      </c>
      <c r="BH5" s="48">
        <v>0</v>
      </c>
      <c r="BI5" s="49">
        <v>0</v>
      </c>
      <c r="BJ5" s="48">
        <v>22</v>
      </c>
      <c r="BK5" s="49">
        <v>91.66666666666667</v>
      </c>
      <c r="BL5" s="48">
        <v>24</v>
      </c>
    </row>
    <row r="6" spans="1:64" ht="15">
      <c r="A6" s="64" t="s">
        <v>215</v>
      </c>
      <c r="B6" s="64" t="s">
        <v>490</v>
      </c>
      <c r="C6" s="65"/>
      <c r="D6" s="66"/>
      <c r="E6" s="67"/>
      <c r="F6" s="68"/>
      <c r="G6" s="65"/>
      <c r="H6" s="69"/>
      <c r="I6" s="70"/>
      <c r="J6" s="70"/>
      <c r="K6" s="34" t="s">
        <v>65</v>
      </c>
      <c r="L6" s="77">
        <v>6</v>
      </c>
      <c r="M6" s="77"/>
      <c r="N6" s="72"/>
      <c r="O6" s="79" t="s">
        <v>544</v>
      </c>
      <c r="P6" s="81">
        <v>43501.56394675926</v>
      </c>
      <c r="Q6" s="79" t="s">
        <v>549</v>
      </c>
      <c r="R6" s="79"/>
      <c r="S6" s="79"/>
      <c r="T6" s="79" t="s">
        <v>834</v>
      </c>
      <c r="U6" s="79"/>
      <c r="V6" s="83" t="s">
        <v>990</v>
      </c>
      <c r="W6" s="81">
        <v>43501.56394675926</v>
      </c>
      <c r="X6" s="83" t="s">
        <v>1232</v>
      </c>
      <c r="Y6" s="79"/>
      <c r="Z6" s="79"/>
      <c r="AA6" s="85" t="s">
        <v>1597</v>
      </c>
      <c r="AB6" s="79"/>
      <c r="AC6" s="79" t="b">
        <v>0</v>
      </c>
      <c r="AD6" s="79">
        <v>0</v>
      </c>
      <c r="AE6" s="85" t="s">
        <v>1963</v>
      </c>
      <c r="AF6" s="79" t="b">
        <v>0</v>
      </c>
      <c r="AG6" s="79" t="s">
        <v>1973</v>
      </c>
      <c r="AH6" s="79"/>
      <c r="AI6" s="85" t="s">
        <v>1963</v>
      </c>
      <c r="AJ6" s="79" t="b">
        <v>0</v>
      </c>
      <c r="AK6" s="79">
        <v>2</v>
      </c>
      <c r="AL6" s="85" t="s">
        <v>1879</v>
      </c>
      <c r="AM6" s="79" t="s">
        <v>2000</v>
      </c>
      <c r="AN6" s="79" t="b">
        <v>0</v>
      </c>
      <c r="AO6" s="85" t="s">
        <v>1879</v>
      </c>
      <c r="AP6" s="79" t="s">
        <v>176</v>
      </c>
      <c r="AQ6" s="79">
        <v>0</v>
      </c>
      <c r="AR6" s="79">
        <v>0</v>
      </c>
      <c r="AS6" s="79"/>
      <c r="AT6" s="79"/>
      <c r="AU6" s="79"/>
      <c r="AV6" s="79"/>
      <c r="AW6" s="79"/>
      <c r="AX6" s="79"/>
      <c r="AY6" s="79"/>
      <c r="AZ6" s="79"/>
      <c r="BA6">
        <v>1</v>
      </c>
      <c r="BB6" s="78" t="str">
        <f>REPLACE(INDEX(GroupVertices[Group],MATCH(Edges24[[#This Row],[Vertex 1]],GroupVertices[Vertex],0)),1,1,"")</f>
        <v>8</v>
      </c>
      <c r="BC6" s="78" t="str">
        <f>REPLACE(INDEX(GroupVertices[Group],MATCH(Edges24[[#This Row],[Vertex 2]],GroupVertices[Vertex],0)),1,1,"")</f>
        <v>8</v>
      </c>
      <c r="BD6" s="48"/>
      <c r="BE6" s="49"/>
      <c r="BF6" s="48"/>
      <c r="BG6" s="49"/>
      <c r="BH6" s="48"/>
      <c r="BI6" s="49"/>
      <c r="BJ6" s="48"/>
      <c r="BK6" s="49"/>
      <c r="BL6" s="48"/>
    </row>
    <row r="7" spans="1:64" ht="15">
      <c r="A7" s="64" t="s">
        <v>216</v>
      </c>
      <c r="B7" s="64" t="s">
        <v>490</v>
      </c>
      <c r="C7" s="65"/>
      <c r="D7" s="66"/>
      <c r="E7" s="67"/>
      <c r="F7" s="68"/>
      <c r="G7" s="65"/>
      <c r="H7" s="69"/>
      <c r="I7" s="70"/>
      <c r="J7" s="70"/>
      <c r="K7" s="34" t="s">
        <v>65</v>
      </c>
      <c r="L7" s="77">
        <v>8</v>
      </c>
      <c r="M7" s="77"/>
      <c r="N7" s="72"/>
      <c r="O7" s="79" t="s">
        <v>544</v>
      </c>
      <c r="P7" s="81">
        <v>43501.57020833333</v>
      </c>
      <c r="Q7" s="79" t="s">
        <v>549</v>
      </c>
      <c r="R7" s="79"/>
      <c r="S7" s="79"/>
      <c r="T7" s="79" t="s">
        <v>834</v>
      </c>
      <c r="U7" s="79"/>
      <c r="V7" s="83" t="s">
        <v>991</v>
      </c>
      <c r="W7" s="81">
        <v>43501.57020833333</v>
      </c>
      <c r="X7" s="83" t="s">
        <v>1233</v>
      </c>
      <c r="Y7" s="79"/>
      <c r="Z7" s="79"/>
      <c r="AA7" s="85" t="s">
        <v>1598</v>
      </c>
      <c r="AB7" s="79"/>
      <c r="AC7" s="79" t="b">
        <v>0</v>
      </c>
      <c r="AD7" s="79">
        <v>0</v>
      </c>
      <c r="AE7" s="85" t="s">
        <v>1963</v>
      </c>
      <c r="AF7" s="79" t="b">
        <v>0</v>
      </c>
      <c r="AG7" s="79" t="s">
        <v>1973</v>
      </c>
      <c r="AH7" s="79"/>
      <c r="AI7" s="85" t="s">
        <v>1963</v>
      </c>
      <c r="AJ7" s="79" t="b">
        <v>0</v>
      </c>
      <c r="AK7" s="79">
        <v>2</v>
      </c>
      <c r="AL7" s="85" t="s">
        <v>1879</v>
      </c>
      <c r="AM7" s="79" t="s">
        <v>1999</v>
      </c>
      <c r="AN7" s="79" t="b">
        <v>0</v>
      </c>
      <c r="AO7" s="85" t="s">
        <v>1879</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c r="BE7" s="49"/>
      <c r="BF7" s="48"/>
      <c r="BG7" s="49"/>
      <c r="BH7" s="48"/>
      <c r="BI7" s="49"/>
      <c r="BJ7" s="48"/>
      <c r="BK7" s="49"/>
      <c r="BL7" s="48"/>
    </row>
    <row r="8" spans="1:64" ht="15">
      <c r="A8" s="64" t="s">
        <v>217</v>
      </c>
      <c r="B8" s="64" t="s">
        <v>449</v>
      </c>
      <c r="C8" s="65"/>
      <c r="D8" s="66"/>
      <c r="E8" s="67"/>
      <c r="F8" s="68"/>
      <c r="G8" s="65"/>
      <c r="H8" s="69"/>
      <c r="I8" s="70"/>
      <c r="J8" s="70"/>
      <c r="K8" s="34" t="s">
        <v>65</v>
      </c>
      <c r="L8" s="77">
        <v>10</v>
      </c>
      <c r="M8" s="77"/>
      <c r="N8" s="72"/>
      <c r="O8" s="79" t="s">
        <v>544</v>
      </c>
      <c r="P8" s="81">
        <v>43501.907789351855</v>
      </c>
      <c r="Q8" s="79" t="s">
        <v>550</v>
      </c>
      <c r="R8" s="79"/>
      <c r="S8" s="79"/>
      <c r="T8" s="79"/>
      <c r="U8" s="79"/>
      <c r="V8" s="83" t="s">
        <v>992</v>
      </c>
      <c r="W8" s="81">
        <v>43501.907789351855</v>
      </c>
      <c r="X8" s="83" t="s">
        <v>1234</v>
      </c>
      <c r="Y8" s="79"/>
      <c r="Z8" s="79"/>
      <c r="AA8" s="85" t="s">
        <v>1599</v>
      </c>
      <c r="AB8" s="79"/>
      <c r="AC8" s="79" t="b">
        <v>0</v>
      </c>
      <c r="AD8" s="79">
        <v>0</v>
      </c>
      <c r="AE8" s="85" t="s">
        <v>1963</v>
      </c>
      <c r="AF8" s="79" t="b">
        <v>0</v>
      </c>
      <c r="AG8" s="79" t="s">
        <v>1973</v>
      </c>
      <c r="AH8" s="79"/>
      <c r="AI8" s="85" t="s">
        <v>1963</v>
      </c>
      <c r="AJ8" s="79" t="b">
        <v>0</v>
      </c>
      <c r="AK8" s="79">
        <v>12</v>
      </c>
      <c r="AL8" s="85" t="s">
        <v>1866</v>
      </c>
      <c r="AM8" s="79" t="s">
        <v>1999</v>
      </c>
      <c r="AN8" s="79" t="b">
        <v>0</v>
      </c>
      <c r="AO8" s="85" t="s">
        <v>1866</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1</v>
      </c>
      <c r="BE8" s="49">
        <v>4.545454545454546</v>
      </c>
      <c r="BF8" s="48">
        <v>2</v>
      </c>
      <c r="BG8" s="49">
        <v>9.090909090909092</v>
      </c>
      <c r="BH8" s="48">
        <v>0</v>
      </c>
      <c r="BI8" s="49">
        <v>0</v>
      </c>
      <c r="BJ8" s="48">
        <v>19</v>
      </c>
      <c r="BK8" s="49">
        <v>86.36363636363636</v>
      </c>
      <c r="BL8" s="48">
        <v>22</v>
      </c>
    </row>
    <row r="9" spans="1:64" ht="15">
      <c r="A9" s="64" t="s">
        <v>218</v>
      </c>
      <c r="B9" s="64" t="s">
        <v>449</v>
      </c>
      <c r="C9" s="65"/>
      <c r="D9" s="66"/>
      <c r="E9" s="67"/>
      <c r="F9" s="68"/>
      <c r="G9" s="65"/>
      <c r="H9" s="69"/>
      <c r="I9" s="70"/>
      <c r="J9" s="70"/>
      <c r="K9" s="34" t="s">
        <v>65</v>
      </c>
      <c r="L9" s="77">
        <v>11</v>
      </c>
      <c r="M9" s="77"/>
      <c r="N9" s="72"/>
      <c r="O9" s="79" t="s">
        <v>544</v>
      </c>
      <c r="P9" s="81">
        <v>43501.90877314815</v>
      </c>
      <c r="Q9" s="79" t="s">
        <v>550</v>
      </c>
      <c r="R9" s="79"/>
      <c r="S9" s="79"/>
      <c r="T9" s="79"/>
      <c r="U9" s="79"/>
      <c r="V9" s="83" t="s">
        <v>993</v>
      </c>
      <c r="W9" s="81">
        <v>43501.90877314815</v>
      </c>
      <c r="X9" s="83" t="s">
        <v>1235</v>
      </c>
      <c r="Y9" s="79"/>
      <c r="Z9" s="79"/>
      <c r="AA9" s="85" t="s">
        <v>1600</v>
      </c>
      <c r="AB9" s="79"/>
      <c r="AC9" s="79" t="b">
        <v>0</v>
      </c>
      <c r="AD9" s="79">
        <v>0</v>
      </c>
      <c r="AE9" s="85" t="s">
        <v>1963</v>
      </c>
      <c r="AF9" s="79" t="b">
        <v>0</v>
      </c>
      <c r="AG9" s="79" t="s">
        <v>1973</v>
      </c>
      <c r="AH9" s="79"/>
      <c r="AI9" s="85" t="s">
        <v>1963</v>
      </c>
      <c r="AJ9" s="79" t="b">
        <v>0</v>
      </c>
      <c r="AK9" s="79">
        <v>12</v>
      </c>
      <c r="AL9" s="85" t="s">
        <v>1866</v>
      </c>
      <c r="AM9" s="79" t="s">
        <v>1999</v>
      </c>
      <c r="AN9" s="79" t="b">
        <v>0</v>
      </c>
      <c r="AO9" s="85" t="s">
        <v>1866</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4.545454545454546</v>
      </c>
      <c r="BF9" s="48">
        <v>2</v>
      </c>
      <c r="BG9" s="49">
        <v>9.090909090909092</v>
      </c>
      <c r="BH9" s="48">
        <v>0</v>
      </c>
      <c r="BI9" s="49">
        <v>0</v>
      </c>
      <c r="BJ9" s="48">
        <v>19</v>
      </c>
      <c r="BK9" s="49">
        <v>86.36363636363636</v>
      </c>
      <c r="BL9" s="48">
        <v>22</v>
      </c>
    </row>
    <row r="10" spans="1:64" ht="15">
      <c r="A10" s="64" t="s">
        <v>219</v>
      </c>
      <c r="B10" s="64" t="s">
        <v>449</v>
      </c>
      <c r="C10" s="65"/>
      <c r="D10" s="66"/>
      <c r="E10" s="67"/>
      <c r="F10" s="68"/>
      <c r="G10" s="65"/>
      <c r="H10" s="69"/>
      <c r="I10" s="70"/>
      <c r="J10" s="70"/>
      <c r="K10" s="34" t="s">
        <v>65</v>
      </c>
      <c r="L10" s="77">
        <v>12</v>
      </c>
      <c r="M10" s="77"/>
      <c r="N10" s="72"/>
      <c r="O10" s="79" t="s">
        <v>544</v>
      </c>
      <c r="P10" s="81">
        <v>43501.91011574074</v>
      </c>
      <c r="Q10" s="79" t="s">
        <v>550</v>
      </c>
      <c r="R10" s="79"/>
      <c r="S10" s="79"/>
      <c r="T10" s="79"/>
      <c r="U10" s="79"/>
      <c r="V10" s="83" t="s">
        <v>994</v>
      </c>
      <c r="W10" s="81">
        <v>43501.91011574074</v>
      </c>
      <c r="X10" s="83" t="s">
        <v>1236</v>
      </c>
      <c r="Y10" s="79"/>
      <c r="Z10" s="79"/>
      <c r="AA10" s="85" t="s">
        <v>1601</v>
      </c>
      <c r="AB10" s="79"/>
      <c r="AC10" s="79" t="b">
        <v>0</v>
      </c>
      <c r="AD10" s="79">
        <v>0</v>
      </c>
      <c r="AE10" s="85" t="s">
        <v>1963</v>
      </c>
      <c r="AF10" s="79" t="b">
        <v>0</v>
      </c>
      <c r="AG10" s="79" t="s">
        <v>1973</v>
      </c>
      <c r="AH10" s="79"/>
      <c r="AI10" s="85" t="s">
        <v>1963</v>
      </c>
      <c r="AJ10" s="79" t="b">
        <v>0</v>
      </c>
      <c r="AK10" s="79">
        <v>12</v>
      </c>
      <c r="AL10" s="85" t="s">
        <v>1866</v>
      </c>
      <c r="AM10" s="79" t="s">
        <v>2001</v>
      </c>
      <c r="AN10" s="79" t="b">
        <v>0</v>
      </c>
      <c r="AO10" s="85" t="s">
        <v>1866</v>
      </c>
      <c r="AP10" s="79" t="s">
        <v>176</v>
      </c>
      <c r="AQ10" s="79">
        <v>0</v>
      </c>
      <c r="AR10" s="79">
        <v>0</v>
      </c>
      <c r="AS10" s="79"/>
      <c r="AT10" s="79"/>
      <c r="AU10" s="79"/>
      <c r="AV10" s="79"/>
      <c r="AW10" s="79"/>
      <c r="AX10" s="79"/>
      <c r="AY10" s="79"/>
      <c r="AZ10" s="79"/>
      <c r="BA10">
        <v>1</v>
      </c>
      <c r="BB10" s="78" t="str">
        <f>REPLACE(INDEX(GroupVertices[Group],MATCH(Edges24[[#This Row],[Vertex 1]],GroupVertices[Vertex],0)),1,1,"")</f>
        <v>7</v>
      </c>
      <c r="BC10" s="78" t="str">
        <f>REPLACE(INDEX(GroupVertices[Group],MATCH(Edges24[[#This Row],[Vertex 2]],GroupVertices[Vertex],0)),1,1,"")</f>
        <v>7</v>
      </c>
      <c r="BD10" s="48">
        <v>1</v>
      </c>
      <c r="BE10" s="49">
        <v>4.545454545454546</v>
      </c>
      <c r="BF10" s="48">
        <v>2</v>
      </c>
      <c r="BG10" s="49">
        <v>9.090909090909092</v>
      </c>
      <c r="BH10" s="48">
        <v>0</v>
      </c>
      <c r="BI10" s="49">
        <v>0</v>
      </c>
      <c r="BJ10" s="48">
        <v>19</v>
      </c>
      <c r="BK10" s="49">
        <v>86.36363636363636</v>
      </c>
      <c r="BL10" s="48">
        <v>22</v>
      </c>
    </row>
    <row r="11" spans="1:64" ht="15">
      <c r="A11" s="64" t="s">
        <v>220</v>
      </c>
      <c r="B11" s="64" t="s">
        <v>449</v>
      </c>
      <c r="C11" s="65"/>
      <c r="D11" s="66"/>
      <c r="E11" s="67"/>
      <c r="F11" s="68"/>
      <c r="G11" s="65"/>
      <c r="H11" s="69"/>
      <c r="I11" s="70"/>
      <c r="J11" s="70"/>
      <c r="K11" s="34" t="s">
        <v>65</v>
      </c>
      <c r="L11" s="77">
        <v>13</v>
      </c>
      <c r="M11" s="77"/>
      <c r="N11" s="72"/>
      <c r="O11" s="79" t="s">
        <v>544</v>
      </c>
      <c r="P11" s="81">
        <v>43501.910787037035</v>
      </c>
      <c r="Q11" s="79" t="s">
        <v>550</v>
      </c>
      <c r="R11" s="79"/>
      <c r="S11" s="79"/>
      <c r="T11" s="79"/>
      <c r="U11" s="79"/>
      <c r="V11" s="83" t="s">
        <v>995</v>
      </c>
      <c r="W11" s="81">
        <v>43501.910787037035</v>
      </c>
      <c r="X11" s="83" t="s">
        <v>1237</v>
      </c>
      <c r="Y11" s="79"/>
      <c r="Z11" s="79"/>
      <c r="AA11" s="85" t="s">
        <v>1602</v>
      </c>
      <c r="AB11" s="79"/>
      <c r="AC11" s="79" t="b">
        <v>0</v>
      </c>
      <c r="AD11" s="79">
        <v>0</v>
      </c>
      <c r="AE11" s="85" t="s">
        <v>1963</v>
      </c>
      <c r="AF11" s="79" t="b">
        <v>0</v>
      </c>
      <c r="AG11" s="79" t="s">
        <v>1973</v>
      </c>
      <c r="AH11" s="79"/>
      <c r="AI11" s="85" t="s">
        <v>1963</v>
      </c>
      <c r="AJ11" s="79" t="b">
        <v>0</v>
      </c>
      <c r="AK11" s="79">
        <v>12</v>
      </c>
      <c r="AL11" s="85" t="s">
        <v>1866</v>
      </c>
      <c r="AM11" s="79" t="s">
        <v>2001</v>
      </c>
      <c r="AN11" s="79" t="b">
        <v>0</v>
      </c>
      <c r="AO11" s="85" t="s">
        <v>1866</v>
      </c>
      <c r="AP11" s="79" t="s">
        <v>176</v>
      </c>
      <c r="AQ11" s="79">
        <v>0</v>
      </c>
      <c r="AR11" s="79">
        <v>0</v>
      </c>
      <c r="AS11" s="79"/>
      <c r="AT11" s="79"/>
      <c r="AU11" s="79"/>
      <c r="AV11" s="79"/>
      <c r="AW11" s="79"/>
      <c r="AX11" s="79"/>
      <c r="AY11" s="79"/>
      <c r="AZ11" s="79"/>
      <c r="BA11">
        <v>1</v>
      </c>
      <c r="BB11" s="78" t="str">
        <f>REPLACE(INDEX(GroupVertices[Group],MATCH(Edges24[[#This Row],[Vertex 1]],GroupVertices[Vertex],0)),1,1,"")</f>
        <v>7</v>
      </c>
      <c r="BC11" s="78" t="str">
        <f>REPLACE(INDEX(GroupVertices[Group],MATCH(Edges24[[#This Row],[Vertex 2]],GroupVertices[Vertex],0)),1,1,"")</f>
        <v>7</v>
      </c>
      <c r="BD11" s="48">
        <v>1</v>
      </c>
      <c r="BE11" s="49">
        <v>4.545454545454546</v>
      </c>
      <c r="BF11" s="48">
        <v>2</v>
      </c>
      <c r="BG11" s="49">
        <v>9.090909090909092</v>
      </c>
      <c r="BH11" s="48">
        <v>0</v>
      </c>
      <c r="BI11" s="49">
        <v>0</v>
      </c>
      <c r="BJ11" s="48">
        <v>19</v>
      </c>
      <c r="BK11" s="49">
        <v>86.36363636363636</v>
      </c>
      <c r="BL11" s="48">
        <v>22</v>
      </c>
    </row>
    <row r="12" spans="1:64" ht="15">
      <c r="A12" s="64" t="s">
        <v>221</v>
      </c>
      <c r="B12" s="64" t="s">
        <v>449</v>
      </c>
      <c r="C12" s="65"/>
      <c r="D12" s="66"/>
      <c r="E12" s="67"/>
      <c r="F12" s="68"/>
      <c r="G12" s="65"/>
      <c r="H12" s="69"/>
      <c r="I12" s="70"/>
      <c r="J12" s="70"/>
      <c r="K12" s="34" t="s">
        <v>65</v>
      </c>
      <c r="L12" s="77">
        <v>14</v>
      </c>
      <c r="M12" s="77"/>
      <c r="N12" s="72"/>
      <c r="O12" s="79" t="s">
        <v>544</v>
      </c>
      <c r="P12" s="81">
        <v>43501.915810185186</v>
      </c>
      <c r="Q12" s="79" t="s">
        <v>550</v>
      </c>
      <c r="R12" s="79"/>
      <c r="S12" s="79"/>
      <c r="T12" s="79"/>
      <c r="U12" s="79"/>
      <c r="V12" s="83" t="s">
        <v>996</v>
      </c>
      <c r="W12" s="81">
        <v>43501.915810185186</v>
      </c>
      <c r="X12" s="83" t="s">
        <v>1238</v>
      </c>
      <c r="Y12" s="79"/>
      <c r="Z12" s="79"/>
      <c r="AA12" s="85" t="s">
        <v>1603</v>
      </c>
      <c r="AB12" s="79"/>
      <c r="AC12" s="79" t="b">
        <v>0</v>
      </c>
      <c r="AD12" s="79">
        <v>0</v>
      </c>
      <c r="AE12" s="85" t="s">
        <v>1963</v>
      </c>
      <c r="AF12" s="79" t="b">
        <v>0</v>
      </c>
      <c r="AG12" s="79" t="s">
        <v>1973</v>
      </c>
      <c r="AH12" s="79"/>
      <c r="AI12" s="85" t="s">
        <v>1963</v>
      </c>
      <c r="AJ12" s="79" t="b">
        <v>0</v>
      </c>
      <c r="AK12" s="79">
        <v>12</v>
      </c>
      <c r="AL12" s="85" t="s">
        <v>1866</v>
      </c>
      <c r="AM12" s="79" t="s">
        <v>2002</v>
      </c>
      <c r="AN12" s="79" t="b">
        <v>0</v>
      </c>
      <c r="AO12" s="85" t="s">
        <v>1866</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1</v>
      </c>
      <c r="BE12" s="49">
        <v>4.545454545454546</v>
      </c>
      <c r="BF12" s="48">
        <v>2</v>
      </c>
      <c r="BG12" s="49">
        <v>9.090909090909092</v>
      </c>
      <c r="BH12" s="48">
        <v>0</v>
      </c>
      <c r="BI12" s="49">
        <v>0</v>
      </c>
      <c r="BJ12" s="48">
        <v>19</v>
      </c>
      <c r="BK12" s="49">
        <v>86.36363636363636</v>
      </c>
      <c r="BL12" s="48">
        <v>22</v>
      </c>
    </row>
    <row r="13" spans="1:64" ht="15">
      <c r="A13" s="64" t="s">
        <v>222</v>
      </c>
      <c r="B13" s="64" t="s">
        <v>449</v>
      </c>
      <c r="C13" s="65"/>
      <c r="D13" s="66"/>
      <c r="E13" s="67"/>
      <c r="F13" s="68"/>
      <c r="G13" s="65"/>
      <c r="H13" s="69"/>
      <c r="I13" s="70"/>
      <c r="J13" s="70"/>
      <c r="K13" s="34" t="s">
        <v>65</v>
      </c>
      <c r="L13" s="77">
        <v>15</v>
      </c>
      <c r="M13" s="77"/>
      <c r="N13" s="72"/>
      <c r="O13" s="79" t="s">
        <v>544</v>
      </c>
      <c r="P13" s="81">
        <v>43501.92056712963</v>
      </c>
      <c r="Q13" s="79" t="s">
        <v>550</v>
      </c>
      <c r="R13" s="79"/>
      <c r="S13" s="79"/>
      <c r="T13" s="79"/>
      <c r="U13" s="79"/>
      <c r="V13" s="83" t="s">
        <v>997</v>
      </c>
      <c r="W13" s="81">
        <v>43501.92056712963</v>
      </c>
      <c r="X13" s="83" t="s">
        <v>1239</v>
      </c>
      <c r="Y13" s="79"/>
      <c r="Z13" s="79"/>
      <c r="AA13" s="85" t="s">
        <v>1604</v>
      </c>
      <c r="AB13" s="79"/>
      <c r="AC13" s="79" t="b">
        <v>0</v>
      </c>
      <c r="AD13" s="79">
        <v>0</v>
      </c>
      <c r="AE13" s="85" t="s">
        <v>1963</v>
      </c>
      <c r="AF13" s="79" t="b">
        <v>0</v>
      </c>
      <c r="AG13" s="79" t="s">
        <v>1973</v>
      </c>
      <c r="AH13" s="79"/>
      <c r="AI13" s="85" t="s">
        <v>1963</v>
      </c>
      <c r="AJ13" s="79" t="b">
        <v>0</v>
      </c>
      <c r="AK13" s="79">
        <v>12</v>
      </c>
      <c r="AL13" s="85" t="s">
        <v>1866</v>
      </c>
      <c r="AM13" s="79" t="s">
        <v>2001</v>
      </c>
      <c r="AN13" s="79" t="b">
        <v>0</v>
      </c>
      <c r="AO13" s="85" t="s">
        <v>1866</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1</v>
      </c>
      <c r="BE13" s="49">
        <v>4.545454545454546</v>
      </c>
      <c r="BF13" s="48">
        <v>2</v>
      </c>
      <c r="BG13" s="49">
        <v>9.090909090909092</v>
      </c>
      <c r="BH13" s="48">
        <v>0</v>
      </c>
      <c r="BI13" s="49">
        <v>0</v>
      </c>
      <c r="BJ13" s="48">
        <v>19</v>
      </c>
      <c r="BK13" s="49">
        <v>86.36363636363636</v>
      </c>
      <c r="BL13" s="48">
        <v>22</v>
      </c>
    </row>
    <row r="14" spans="1:64" ht="15">
      <c r="A14" s="64" t="s">
        <v>223</v>
      </c>
      <c r="B14" s="64" t="s">
        <v>449</v>
      </c>
      <c r="C14" s="65"/>
      <c r="D14" s="66"/>
      <c r="E14" s="67"/>
      <c r="F14" s="68"/>
      <c r="G14" s="65"/>
      <c r="H14" s="69"/>
      <c r="I14" s="70"/>
      <c r="J14" s="70"/>
      <c r="K14" s="34" t="s">
        <v>65</v>
      </c>
      <c r="L14" s="77">
        <v>16</v>
      </c>
      <c r="M14" s="77"/>
      <c r="N14" s="72"/>
      <c r="O14" s="79" t="s">
        <v>544</v>
      </c>
      <c r="P14" s="81">
        <v>43501.92652777778</v>
      </c>
      <c r="Q14" s="79" t="s">
        <v>550</v>
      </c>
      <c r="R14" s="79"/>
      <c r="S14" s="79"/>
      <c r="T14" s="79"/>
      <c r="U14" s="79"/>
      <c r="V14" s="83" t="s">
        <v>998</v>
      </c>
      <c r="W14" s="81">
        <v>43501.92652777778</v>
      </c>
      <c r="X14" s="83" t="s">
        <v>1240</v>
      </c>
      <c r="Y14" s="79"/>
      <c r="Z14" s="79"/>
      <c r="AA14" s="85" t="s">
        <v>1605</v>
      </c>
      <c r="AB14" s="79"/>
      <c r="AC14" s="79" t="b">
        <v>0</v>
      </c>
      <c r="AD14" s="79">
        <v>0</v>
      </c>
      <c r="AE14" s="85" t="s">
        <v>1963</v>
      </c>
      <c r="AF14" s="79" t="b">
        <v>0</v>
      </c>
      <c r="AG14" s="79" t="s">
        <v>1973</v>
      </c>
      <c r="AH14" s="79"/>
      <c r="AI14" s="85" t="s">
        <v>1963</v>
      </c>
      <c r="AJ14" s="79" t="b">
        <v>0</v>
      </c>
      <c r="AK14" s="79">
        <v>12</v>
      </c>
      <c r="AL14" s="85" t="s">
        <v>1866</v>
      </c>
      <c r="AM14" s="79" t="s">
        <v>2002</v>
      </c>
      <c r="AN14" s="79" t="b">
        <v>0</v>
      </c>
      <c r="AO14" s="85" t="s">
        <v>1866</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1</v>
      </c>
      <c r="BE14" s="49">
        <v>4.545454545454546</v>
      </c>
      <c r="BF14" s="48">
        <v>2</v>
      </c>
      <c r="BG14" s="49">
        <v>9.090909090909092</v>
      </c>
      <c r="BH14" s="48">
        <v>0</v>
      </c>
      <c r="BI14" s="49">
        <v>0</v>
      </c>
      <c r="BJ14" s="48">
        <v>19</v>
      </c>
      <c r="BK14" s="49">
        <v>86.36363636363636</v>
      </c>
      <c r="BL14" s="48">
        <v>22</v>
      </c>
    </row>
    <row r="15" spans="1:64" ht="15">
      <c r="A15" s="64" t="s">
        <v>224</v>
      </c>
      <c r="B15" s="64" t="s">
        <v>449</v>
      </c>
      <c r="C15" s="65"/>
      <c r="D15" s="66"/>
      <c r="E15" s="67"/>
      <c r="F15" s="68"/>
      <c r="G15" s="65"/>
      <c r="H15" s="69"/>
      <c r="I15" s="70"/>
      <c r="J15" s="70"/>
      <c r="K15" s="34" t="s">
        <v>65</v>
      </c>
      <c r="L15" s="77">
        <v>17</v>
      </c>
      <c r="M15" s="77"/>
      <c r="N15" s="72"/>
      <c r="O15" s="79" t="s">
        <v>544</v>
      </c>
      <c r="P15" s="81">
        <v>43501.95586805556</v>
      </c>
      <c r="Q15" s="79" t="s">
        <v>550</v>
      </c>
      <c r="R15" s="79"/>
      <c r="S15" s="79"/>
      <c r="T15" s="79"/>
      <c r="U15" s="79"/>
      <c r="V15" s="83" t="s">
        <v>999</v>
      </c>
      <c r="W15" s="81">
        <v>43501.95586805556</v>
      </c>
      <c r="X15" s="83" t="s">
        <v>1241</v>
      </c>
      <c r="Y15" s="79"/>
      <c r="Z15" s="79"/>
      <c r="AA15" s="85" t="s">
        <v>1606</v>
      </c>
      <c r="AB15" s="79"/>
      <c r="AC15" s="79" t="b">
        <v>0</v>
      </c>
      <c r="AD15" s="79">
        <v>0</v>
      </c>
      <c r="AE15" s="85" t="s">
        <v>1963</v>
      </c>
      <c r="AF15" s="79" t="b">
        <v>0</v>
      </c>
      <c r="AG15" s="79" t="s">
        <v>1973</v>
      </c>
      <c r="AH15" s="79"/>
      <c r="AI15" s="85" t="s">
        <v>1963</v>
      </c>
      <c r="AJ15" s="79" t="b">
        <v>0</v>
      </c>
      <c r="AK15" s="79">
        <v>12</v>
      </c>
      <c r="AL15" s="85" t="s">
        <v>1866</v>
      </c>
      <c r="AM15" s="79" t="s">
        <v>2002</v>
      </c>
      <c r="AN15" s="79" t="b">
        <v>0</v>
      </c>
      <c r="AO15" s="85" t="s">
        <v>1866</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1</v>
      </c>
      <c r="BE15" s="49">
        <v>4.545454545454546</v>
      </c>
      <c r="BF15" s="48">
        <v>2</v>
      </c>
      <c r="BG15" s="49">
        <v>9.090909090909092</v>
      </c>
      <c r="BH15" s="48">
        <v>0</v>
      </c>
      <c r="BI15" s="49">
        <v>0</v>
      </c>
      <c r="BJ15" s="48">
        <v>19</v>
      </c>
      <c r="BK15" s="49">
        <v>86.36363636363636</v>
      </c>
      <c r="BL15" s="48">
        <v>22</v>
      </c>
    </row>
    <row r="16" spans="1:64" ht="15">
      <c r="A16" s="64" t="s">
        <v>225</v>
      </c>
      <c r="B16" s="64" t="s">
        <v>449</v>
      </c>
      <c r="C16" s="65"/>
      <c r="D16" s="66"/>
      <c r="E16" s="67"/>
      <c r="F16" s="68"/>
      <c r="G16" s="65"/>
      <c r="H16" s="69"/>
      <c r="I16" s="70"/>
      <c r="J16" s="70"/>
      <c r="K16" s="34" t="s">
        <v>65</v>
      </c>
      <c r="L16" s="77">
        <v>18</v>
      </c>
      <c r="M16" s="77"/>
      <c r="N16" s="72"/>
      <c r="O16" s="79" t="s">
        <v>544</v>
      </c>
      <c r="P16" s="81">
        <v>43501.96587962963</v>
      </c>
      <c r="Q16" s="79" t="s">
        <v>550</v>
      </c>
      <c r="R16" s="79"/>
      <c r="S16" s="79"/>
      <c r="T16" s="79"/>
      <c r="U16" s="79"/>
      <c r="V16" s="83" t="s">
        <v>1000</v>
      </c>
      <c r="W16" s="81">
        <v>43501.96587962963</v>
      </c>
      <c r="X16" s="83" t="s">
        <v>1242</v>
      </c>
      <c r="Y16" s="79"/>
      <c r="Z16" s="79"/>
      <c r="AA16" s="85" t="s">
        <v>1607</v>
      </c>
      <c r="AB16" s="79"/>
      <c r="AC16" s="79" t="b">
        <v>0</v>
      </c>
      <c r="AD16" s="79">
        <v>0</v>
      </c>
      <c r="AE16" s="85" t="s">
        <v>1963</v>
      </c>
      <c r="AF16" s="79" t="b">
        <v>0</v>
      </c>
      <c r="AG16" s="79" t="s">
        <v>1973</v>
      </c>
      <c r="AH16" s="79"/>
      <c r="AI16" s="85" t="s">
        <v>1963</v>
      </c>
      <c r="AJ16" s="79" t="b">
        <v>0</v>
      </c>
      <c r="AK16" s="79">
        <v>12</v>
      </c>
      <c r="AL16" s="85" t="s">
        <v>1866</v>
      </c>
      <c r="AM16" s="79" t="s">
        <v>1999</v>
      </c>
      <c r="AN16" s="79" t="b">
        <v>0</v>
      </c>
      <c r="AO16" s="85" t="s">
        <v>1866</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1</v>
      </c>
      <c r="BE16" s="49">
        <v>4.545454545454546</v>
      </c>
      <c r="BF16" s="48">
        <v>2</v>
      </c>
      <c r="BG16" s="49">
        <v>9.090909090909092</v>
      </c>
      <c r="BH16" s="48">
        <v>0</v>
      </c>
      <c r="BI16" s="49">
        <v>0</v>
      </c>
      <c r="BJ16" s="48">
        <v>19</v>
      </c>
      <c r="BK16" s="49">
        <v>86.36363636363636</v>
      </c>
      <c r="BL16" s="48">
        <v>22</v>
      </c>
    </row>
    <row r="17" spans="1:64" ht="15">
      <c r="A17" s="64" t="s">
        <v>226</v>
      </c>
      <c r="B17" s="64" t="s">
        <v>449</v>
      </c>
      <c r="C17" s="65"/>
      <c r="D17" s="66"/>
      <c r="E17" s="67"/>
      <c r="F17" s="68"/>
      <c r="G17" s="65"/>
      <c r="H17" s="69"/>
      <c r="I17" s="70"/>
      <c r="J17" s="70"/>
      <c r="K17" s="34" t="s">
        <v>65</v>
      </c>
      <c r="L17" s="77">
        <v>19</v>
      </c>
      <c r="M17" s="77"/>
      <c r="N17" s="72"/>
      <c r="O17" s="79" t="s">
        <v>544</v>
      </c>
      <c r="P17" s="81">
        <v>43501.97033564815</v>
      </c>
      <c r="Q17" s="79" t="s">
        <v>550</v>
      </c>
      <c r="R17" s="79"/>
      <c r="S17" s="79"/>
      <c r="T17" s="79"/>
      <c r="U17" s="79"/>
      <c r="V17" s="83" t="s">
        <v>1001</v>
      </c>
      <c r="W17" s="81">
        <v>43501.97033564815</v>
      </c>
      <c r="X17" s="83" t="s">
        <v>1243</v>
      </c>
      <c r="Y17" s="79"/>
      <c r="Z17" s="79"/>
      <c r="AA17" s="85" t="s">
        <v>1608</v>
      </c>
      <c r="AB17" s="79"/>
      <c r="AC17" s="79" t="b">
        <v>0</v>
      </c>
      <c r="AD17" s="79">
        <v>0</v>
      </c>
      <c r="AE17" s="85" t="s">
        <v>1963</v>
      </c>
      <c r="AF17" s="79" t="b">
        <v>0</v>
      </c>
      <c r="AG17" s="79" t="s">
        <v>1973</v>
      </c>
      <c r="AH17" s="79"/>
      <c r="AI17" s="85" t="s">
        <v>1963</v>
      </c>
      <c r="AJ17" s="79" t="b">
        <v>0</v>
      </c>
      <c r="AK17" s="79">
        <v>12</v>
      </c>
      <c r="AL17" s="85" t="s">
        <v>1866</v>
      </c>
      <c r="AM17" s="79" t="s">
        <v>1999</v>
      </c>
      <c r="AN17" s="79" t="b">
        <v>0</v>
      </c>
      <c r="AO17" s="85" t="s">
        <v>1866</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1</v>
      </c>
      <c r="BE17" s="49">
        <v>4.545454545454546</v>
      </c>
      <c r="BF17" s="48">
        <v>2</v>
      </c>
      <c r="BG17" s="49">
        <v>9.090909090909092</v>
      </c>
      <c r="BH17" s="48">
        <v>0</v>
      </c>
      <c r="BI17" s="49">
        <v>0</v>
      </c>
      <c r="BJ17" s="48">
        <v>19</v>
      </c>
      <c r="BK17" s="49">
        <v>86.36363636363636</v>
      </c>
      <c r="BL17" s="48">
        <v>22</v>
      </c>
    </row>
    <row r="18" spans="1:64" ht="15">
      <c r="A18" s="64" t="s">
        <v>227</v>
      </c>
      <c r="B18" s="64" t="s">
        <v>227</v>
      </c>
      <c r="C18" s="65"/>
      <c r="D18" s="66"/>
      <c r="E18" s="67"/>
      <c r="F18" s="68"/>
      <c r="G18" s="65"/>
      <c r="H18" s="69"/>
      <c r="I18" s="70"/>
      <c r="J18" s="70"/>
      <c r="K18" s="34" t="s">
        <v>65</v>
      </c>
      <c r="L18" s="77">
        <v>20</v>
      </c>
      <c r="M18" s="77"/>
      <c r="N18" s="72"/>
      <c r="O18" s="79" t="s">
        <v>176</v>
      </c>
      <c r="P18" s="81">
        <v>43501.93960648148</v>
      </c>
      <c r="Q18" s="79" t="s">
        <v>551</v>
      </c>
      <c r="R18" s="83" t="s">
        <v>747</v>
      </c>
      <c r="S18" s="79" t="s">
        <v>809</v>
      </c>
      <c r="T18" s="79" t="s">
        <v>835</v>
      </c>
      <c r="U18" s="79"/>
      <c r="V18" s="83" t="s">
        <v>1002</v>
      </c>
      <c r="W18" s="81">
        <v>43501.93960648148</v>
      </c>
      <c r="X18" s="83" t="s">
        <v>1244</v>
      </c>
      <c r="Y18" s="79"/>
      <c r="Z18" s="79"/>
      <c r="AA18" s="85" t="s">
        <v>1609</v>
      </c>
      <c r="AB18" s="79"/>
      <c r="AC18" s="79" t="b">
        <v>0</v>
      </c>
      <c r="AD18" s="79">
        <v>2</v>
      </c>
      <c r="AE18" s="85" t="s">
        <v>1963</v>
      </c>
      <c r="AF18" s="79" t="b">
        <v>0</v>
      </c>
      <c r="AG18" s="79" t="s">
        <v>1973</v>
      </c>
      <c r="AH18" s="79"/>
      <c r="AI18" s="85" t="s">
        <v>1963</v>
      </c>
      <c r="AJ18" s="79" t="b">
        <v>0</v>
      </c>
      <c r="AK18" s="79">
        <v>2</v>
      </c>
      <c r="AL18" s="85" t="s">
        <v>1963</v>
      </c>
      <c r="AM18" s="79" t="s">
        <v>1999</v>
      </c>
      <c r="AN18" s="79" t="b">
        <v>0</v>
      </c>
      <c r="AO18" s="85" t="s">
        <v>1609</v>
      </c>
      <c r="AP18" s="79" t="s">
        <v>176</v>
      </c>
      <c r="AQ18" s="79">
        <v>0</v>
      </c>
      <c r="AR18" s="79">
        <v>0</v>
      </c>
      <c r="AS18" s="79"/>
      <c r="AT18" s="79"/>
      <c r="AU18" s="79"/>
      <c r="AV18" s="79"/>
      <c r="AW18" s="79"/>
      <c r="AX18" s="79"/>
      <c r="AY18" s="79"/>
      <c r="AZ18" s="79"/>
      <c r="BA18">
        <v>1</v>
      </c>
      <c r="BB18" s="78" t="str">
        <f>REPLACE(INDEX(GroupVertices[Group],MATCH(Edges24[[#This Row],[Vertex 1]],GroupVertices[Vertex],0)),1,1,"")</f>
        <v>37</v>
      </c>
      <c r="BC18" s="78" t="str">
        <f>REPLACE(INDEX(GroupVertices[Group],MATCH(Edges24[[#This Row],[Vertex 2]],GroupVertices[Vertex],0)),1,1,"")</f>
        <v>37</v>
      </c>
      <c r="BD18" s="48">
        <v>0</v>
      </c>
      <c r="BE18" s="49">
        <v>0</v>
      </c>
      <c r="BF18" s="48">
        <v>1</v>
      </c>
      <c r="BG18" s="49">
        <v>3.0303030303030303</v>
      </c>
      <c r="BH18" s="48">
        <v>0</v>
      </c>
      <c r="BI18" s="49">
        <v>0</v>
      </c>
      <c r="BJ18" s="48">
        <v>32</v>
      </c>
      <c r="BK18" s="49">
        <v>96.96969696969697</v>
      </c>
      <c r="BL18" s="48">
        <v>33</v>
      </c>
    </row>
    <row r="19" spans="1:64" ht="15">
      <c r="A19" s="64" t="s">
        <v>228</v>
      </c>
      <c r="B19" s="64" t="s">
        <v>227</v>
      </c>
      <c r="C19" s="65"/>
      <c r="D19" s="66"/>
      <c r="E19" s="67"/>
      <c r="F19" s="68"/>
      <c r="G19" s="65"/>
      <c r="H19" s="69"/>
      <c r="I19" s="70"/>
      <c r="J19" s="70"/>
      <c r="K19" s="34" t="s">
        <v>65</v>
      </c>
      <c r="L19" s="77">
        <v>21</v>
      </c>
      <c r="M19" s="77"/>
      <c r="N19" s="72"/>
      <c r="O19" s="79" t="s">
        <v>544</v>
      </c>
      <c r="P19" s="81">
        <v>43501.97081018519</v>
      </c>
      <c r="Q19" s="79" t="s">
        <v>552</v>
      </c>
      <c r="R19" s="79"/>
      <c r="S19" s="79"/>
      <c r="T19" s="79"/>
      <c r="U19" s="79"/>
      <c r="V19" s="83" t="s">
        <v>1003</v>
      </c>
      <c r="W19" s="81">
        <v>43501.97081018519</v>
      </c>
      <c r="X19" s="83" t="s">
        <v>1245</v>
      </c>
      <c r="Y19" s="79"/>
      <c r="Z19" s="79"/>
      <c r="AA19" s="85" t="s">
        <v>1610</v>
      </c>
      <c r="AB19" s="79"/>
      <c r="AC19" s="79" t="b">
        <v>0</v>
      </c>
      <c r="AD19" s="79">
        <v>0</v>
      </c>
      <c r="AE19" s="85" t="s">
        <v>1963</v>
      </c>
      <c r="AF19" s="79" t="b">
        <v>0</v>
      </c>
      <c r="AG19" s="79" t="s">
        <v>1973</v>
      </c>
      <c r="AH19" s="79"/>
      <c r="AI19" s="85" t="s">
        <v>1963</v>
      </c>
      <c r="AJ19" s="79" t="b">
        <v>0</v>
      </c>
      <c r="AK19" s="79">
        <v>2</v>
      </c>
      <c r="AL19" s="85" t="s">
        <v>1609</v>
      </c>
      <c r="AM19" s="79" t="s">
        <v>2003</v>
      </c>
      <c r="AN19" s="79" t="b">
        <v>0</v>
      </c>
      <c r="AO19" s="85" t="s">
        <v>1609</v>
      </c>
      <c r="AP19" s="79" t="s">
        <v>176</v>
      </c>
      <c r="AQ19" s="79">
        <v>0</v>
      </c>
      <c r="AR19" s="79">
        <v>0</v>
      </c>
      <c r="AS19" s="79"/>
      <c r="AT19" s="79"/>
      <c r="AU19" s="79"/>
      <c r="AV19" s="79"/>
      <c r="AW19" s="79"/>
      <c r="AX19" s="79"/>
      <c r="AY19" s="79"/>
      <c r="AZ19" s="79"/>
      <c r="BA19">
        <v>1</v>
      </c>
      <c r="BB19" s="78" t="str">
        <f>REPLACE(INDEX(GroupVertices[Group],MATCH(Edges24[[#This Row],[Vertex 1]],GroupVertices[Vertex],0)),1,1,"")</f>
        <v>37</v>
      </c>
      <c r="BC19" s="78" t="str">
        <f>REPLACE(INDEX(GroupVertices[Group],MATCH(Edges24[[#This Row],[Vertex 2]],GroupVertices[Vertex],0)),1,1,"")</f>
        <v>37</v>
      </c>
      <c r="BD19" s="48">
        <v>0</v>
      </c>
      <c r="BE19" s="49">
        <v>0</v>
      </c>
      <c r="BF19" s="48">
        <v>1</v>
      </c>
      <c r="BG19" s="49">
        <v>4.166666666666667</v>
      </c>
      <c r="BH19" s="48">
        <v>0</v>
      </c>
      <c r="BI19" s="49">
        <v>0</v>
      </c>
      <c r="BJ19" s="48">
        <v>23</v>
      </c>
      <c r="BK19" s="49">
        <v>95.83333333333333</v>
      </c>
      <c r="BL19" s="48">
        <v>24</v>
      </c>
    </row>
    <row r="20" spans="1:64" ht="15">
      <c r="A20" s="64" t="s">
        <v>229</v>
      </c>
      <c r="B20" s="64" t="s">
        <v>449</v>
      </c>
      <c r="C20" s="65"/>
      <c r="D20" s="66"/>
      <c r="E20" s="67"/>
      <c r="F20" s="68"/>
      <c r="G20" s="65"/>
      <c r="H20" s="69"/>
      <c r="I20" s="70"/>
      <c r="J20" s="70"/>
      <c r="K20" s="34" t="s">
        <v>65</v>
      </c>
      <c r="L20" s="77">
        <v>22</v>
      </c>
      <c r="M20" s="77"/>
      <c r="N20" s="72"/>
      <c r="O20" s="79" t="s">
        <v>544</v>
      </c>
      <c r="P20" s="81">
        <v>43502.00071759259</v>
      </c>
      <c r="Q20" s="79" t="s">
        <v>550</v>
      </c>
      <c r="R20" s="79"/>
      <c r="S20" s="79"/>
      <c r="T20" s="79"/>
      <c r="U20" s="79"/>
      <c r="V20" s="83" t="s">
        <v>1004</v>
      </c>
      <c r="W20" s="81">
        <v>43502.00071759259</v>
      </c>
      <c r="X20" s="83" t="s">
        <v>1246</v>
      </c>
      <c r="Y20" s="79"/>
      <c r="Z20" s="79"/>
      <c r="AA20" s="85" t="s">
        <v>1611</v>
      </c>
      <c r="AB20" s="79"/>
      <c r="AC20" s="79" t="b">
        <v>0</v>
      </c>
      <c r="AD20" s="79">
        <v>0</v>
      </c>
      <c r="AE20" s="85" t="s">
        <v>1963</v>
      </c>
      <c r="AF20" s="79" t="b">
        <v>0</v>
      </c>
      <c r="AG20" s="79" t="s">
        <v>1973</v>
      </c>
      <c r="AH20" s="79"/>
      <c r="AI20" s="85" t="s">
        <v>1963</v>
      </c>
      <c r="AJ20" s="79" t="b">
        <v>0</v>
      </c>
      <c r="AK20" s="79">
        <v>12</v>
      </c>
      <c r="AL20" s="85" t="s">
        <v>1866</v>
      </c>
      <c r="AM20" s="79" t="s">
        <v>1999</v>
      </c>
      <c r="AN20" s="79" t="b">
        <v>0</v>
      </c>
      <c r="AO20" s="85" t="s">
        <v>1866</v>
      </c>
      <c r="AP20" s="79" t="s">
        <v>176</v>
      </c>
      <c r="AQ20" s="79">
        <v>0</v>
      </c>
      <c r="AR20" s="79">
        <v>0</v>
      </c>
      <c r="AS20" s="79"/>
      <c r="AT20" s="79"/>
      <c r="AU20" s="79"/>
      <c r="AV20" s="79"/>
      <c r="AW20" s="79"/>
      <c r="AX20" s="79"/>
      <c r="AY20" s="79"/>
      <c r="AZ20" s="79"/>
      <c r="BA20">
        <v>1</v>
      </c>
      <c r="BB20" s="78" t="str">
        <f>REPLACE(INDEX(GroupVertices[Group],MATCH(Edges24[[#This Row],[Vertex 1]],GroupVertices[Vertex],0)),1,1,"")</f>
        <v>7</v>
      </c>
      <c r="BC20" s="78" t="str">
        <f>REPLACE(INDEX(GroupVertices[Group],MATCH(Edges24[[#This Row],[Vertex 2]],GroupVertices[Vertex],0)),1,1,"")</f>
        <v>7</v>
      </c>
      <c r="BD20" s="48">
        <v>1</v>
      </c>
      <c r="BE20" s="49">
        <v>4.545454545454546</v>
      </c>
      <c r="BF20" s="48">
        <v>2</v>
      </c>
      <c r="BG20" s="49">
        <v>9.090909090909092</v>
      </c>
      <c r="BH20" s="48">
        <v>0</v>
      </c>
      <c r="BI20" s="49">
        <v>0</v>
      </c>
      <c r="BJ20" s="48">
        <v>19</v>
      </c>
      <c r="BK20" s="49">
        <v>86.36363636363636</v>
      </c>
      <c r="BL20" s="48">
        <v>22</v>
      </c>
    </row>
    <row r="21" spans="1:64" ht="15">
      <c r="A21" s="64" t="s">
        <v>230</v>
      </c>
      <c r="B21" s="64" t="s">
        <v>230</v>
      </c>
      <c r="C21" s="65"/>
      <c r="D21" s="66"/>
      <c r="E21" s="67"/>
      <c r="F21" s="68"/>
      <c r="G21" s="65"/>
      <c r="H21" s="69"/>
      <c r="I21" s="70"/>
      <c r="J21" s="70"/>
      <c r="K21" s="34" t="s">
        <v>65</v>
      </c>
      <c r="L21" s="77">
        <v>23</v>
      </c>
      <c r="M21" s="77"/>
      <c r="N21" s="72"/>
      <c r="O21" s="79" t="s">
        <v>176</v>
      </c>
      <c r="P21" s="81">
        <v>43502.17047453704</v>
      </c>
      <c r="Q21" s="79" t="s">
        <v>553</v>
      </c>
      <c r="R21" s="83" t="s">
        <v>748</v>
      </c>
      <c r="S21" s="79" t="s">
        <v>807</v>
      </c>
      <c r="T21" s="79" t="s">
        <v>836</v>
      </c>
      <c r="U21" s="79"/>
      <c r="V21" s="83" t="s">
        <v>1005</v>
      </c>
      <c r="W21" s="81">
        <v>43502.17047453704</v>
      </c>
      <c r="X21" s="83" t="s">
        <v>1247</v>
      </c>
      <c r="Y21" s="79"/>
      <c r="Z21" s="79"/>
      <c r="AA21" s="85" t="s">
        <v>1612</v>
      </c>
      <c r="AB21" s="79"/>
      <c r="AC21" s="79" t="b">
        <v>0</v>
      </c>
      <c r="AD21" s="79">
        <v>0</v>
      </c>
      <c r="AE21" s="85" t="s">
        <v>1963</v>
      </c>
      <c r="AF21" s="79" t="b">
        <v>1</v>
      </c>
      <c r="AG21" s="79" t="s">
        <v>1973</v>
      </c>
      <c r="AH21" s="79"/>
      <c r="AI21" s="85" t="s">
        <v>1981</v>
      </c>
      <c r="AJ21" s="79" t="b">
        <v>0</v>
      </c>
      <c r="AK21" s="79">
        <v>1</v>
      </c>
      <c r="AL21" s="85" t="s">
        <v>1963</v>
      </c>
      <c r="AM21" s="79" t="s">
        <v>2002</v>
      </c>
      <c r="AN21" s="79" t="b">
        <v>0</v>
      </c>
      <c r="AO21" s="85" t="s">
        <v>1612</v>
      </c>
      <c r="AP21" s="79" t="s">
        <v>2024</v>
      </c>
      <c r="AQ21" s="79">
        <v>0</v>
      </c>
      <c r="AR21" s="79">
        <v>0</v>
      </c>
      <c r="AS21" s="79"/>
      <c r="AT21" s="79"/>
      <c r="AU21" s="79"/>
      <c r="AV21" s="79"/>
      <c r="AW21" s="79"/>
      <c r="AX21" s="79"/>
      <c r="AY21" s="79"/>
      <c r="AZ21" s="79"/>
      <c r="BA21">
        <v>2</v>
      </c>
      <c r="BB21" s="78" t="str">
        <f>REPLACE(INDEX(GroupVertices[Group],MATCH(Edges24[[#This Row],[Vertex 1]],GroupVertices[Vertex],0)),1,1,"")</f>
        <v>3</v>
      </c>
      <c r="BC21" s="78" t="str">
        <f>REPLACE(INDEX(GroupVertices[Group],MATCH(Edges24[[#This Row],[Vertex 2]],GroupVertices[Vertex],0)),1,1,"")</f>
        <v>3</v>
      </c>
      <c r="BD21" s="48">
        <v>3</v>
      </c>
      <c r="BE21" s="49">
        <v>7.317073170731708</v>
      </c>
      <c r="BF21" s="48">
        <v>1</v>
      </c>
      <c r="BG21" s="49">
        <v>2.4390243902439024</v>
      </c>
      <c r="BH21" s="48">
        <v>0</v>
      </c>
      <c r="BI21" s="49">
        <v>0</v>
      </c>
      <c r="BJ21" s="48">
        <v>37</v>
      </c>
      <c r="BK21" s="49">
        <v>90.2439024390244</v>
      </c>
      <c r="BL21" s="48">
        <v>41</v>
      </c>
    </row>
    <row r="22" spans="1:64" ht="15">
      <c r="A22" s="64" t="s">
        <v>230</v>
      </c>
      <c r="B22" s="64" t="s">
        <v>230</v>
      </c>
      <c r="C22" s="65"/>
      <c r="D22" s="66"/>
      <c r="E22" s="67"/>
      <c r="F22" s="68"/>
      <c r="G22" s="65"/>
      <c r="H22" s="69"/>
      <c r="I22" s="70"/>
      <c r="J22" s="70"/>
      <c r="K22" s="34" t="s">
        <v>65</v>
      </c>
      <c r="L22" s="77">
        <v>24</v>
      </c>
      <c r="M22" s="77"/>
      <c r="N22" s="72"/>
      <c r="O22" s="79" t="s">
        <v>176</v>
      </c>
      <c r="P22" s="81">
        <v>43503.10671296297</v>
      </c>
      <c r="Q22" s="79" t="s">
        <v>554</v>
      </c>
      <c r="R22" s="79"/>
      <c r="S22" s="79"/>
      <c r="T22" s="79" t="s">
        <v>837</v>
      </c>
      <c r="U22" s="79"/>
      <c r="V22" s="83" t="s">
        <v>1005</v>
      </c>
      <c r="W22" s="81">
        <v>43503.10671296297</v>
      </c>
      <c r="X22" s="83" t="s">
        <v>1248</v>
      </c>
      <c r="Y22" s="79"/>
      <c r="Z22" s="79"/>
      <c r="AA22" s="85" t="s">
        <v>1613</v>
      </c>
      <c r="AB22" s="79"/>
      <c r="AC22" s="79" t="b">
        <v>0</v>
      </c>
      <c r="AD22" s="79">
        <v>0</v>
      </c>
      <c r="AE22" s="85" t="s">
        <v>1963</v>
      </c>
      <c r="AF22" s="79" t="b">
        <v>1</v>
      </c>
      <c r="AG22" s="79" t="s">
        <v>1973</v>
      </c>
      <c r="AH22" s="79"/>
      <c r="AI22" s="85" t="s">
        <v>1981</v>
      </c>
      <c r="AJ22" s="79" t="b">
        <v>0</v>
      </c>
      <c r="AK22" s="79">
        <v>1</v>
      </c>
      <c r="AL22" s="85" t="s">
        <v>1612</v>
      </c>
      <c r="AM22" s="79" t="s">
        <v>2002</v>
      </c>
      <c r="AN22" s="79" t="b">
        <v>0</v>
      </c>
      <c r="AO22" s="85" t="s">
        <v>1612</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3</v>
      </c>
      <c r="BD22" s="48">
        <v>3</v>
      </c>
      <c r="BE22" s="49">
        <v>12.5</v>
      </c>
      <c r="BF22" s="48">
        <v>0</v>
      </c>
      <c r="BG22" s="49">
        <v>0</v>
      </c>
      <c r="BH22" s="48">
        <v>0</v>
      </c>
      <c r="BI22" s="49">
        <v>0</v>
      </c>
      <c r="BJ22" s="48">
        <v>21</v>
      </c>
      <c r="BK22" s="49">
        <v>87.5</v>
      </c>
      <c r="BL22" s="48">
        <v>24</v>
      </c>
    </row>
    <row r="23" spans="1:64" ht="15">
      <c r="A23" s="64" t="s">
        <v>231</v>
      </c>
      <c r="B23" s="64" t="s">
        <v>491</v>
      </c>
      <c r="C23" s="65"/>
      <c r="D23" s="66"/>
      <c r="E23" s="67"/>
      <c r="F23" s="68"/>
      <c r="G23" s="65"/>
      <c r="H23" s="69"/>
      <c r="I23" s="70"/>
      <c r="J23" s="70"/>
      <c r="K23" s="34" t="s">
        <v>65</v>
      </c>
      <c r="L23" s="77">
        <v>25</v>
      </c>
      <c r="M23" s="77"/>
      <c r="N23" s="72"/>
      <c r="O23" s="79" t="s">
        <v>544</v>
      </c>
      <c r="P23" s="81">
        <v>43503.109305555554</v>
      </c>
      <c r="Q23" s="79" t="s">
        <v>555</v>
      </c>
      <c r="R23" s="79"/>
      <c r="S23" s="79"/>
      <c r="T23" s="79" t="s">
        <v>833</v>
      </c>
      <c r="U23" s="79"/>
      <c r="V23" s="83" t="s">
        <v>1006</v>
      </c>
      <c r="W23" s="81">
        <v>43503.109305555554</v>
      </c>
      <c r="X23" s="83" t="s">
        <v>1249</v>
      </c>
      <c r="Y23" s="79"/>
      <c r="Z23" s="79"/>
      <c r="AA23" s="85" t="s">
        <v>1614</v>
      </c>
      <c r="AB23" s="79"/>
      <c r="AC23" s="79" t="b">
        <v>0</v>
      </c>
      <c r="AD23" s="79">
        <v>0</v>
      </c>
      <c r="AE23" s="85" t="s">
        <v>1963</v>
      </c>
      <c r="AF23" s="79" t="b">
        <v>0</v>
      </c>
      <c r="AG23" s="79" t="s">
        <v>1973</v>
      </c>
      <c r="AH23" s="79"/>
      <c r="AI23" s="85" t="s">
        <v>1963</v>
      </c>
      <c r="AJ23" s="79" t="b">
        <v>0</v>
      </c>
      <c r="AK23" s="79">
        <v>0</v>
      </c>
      <c r="AL23" s="85" t="s">
        <v>1963</v>
      </c>
      <c r="AM23" s="79" t="s">
        <v>2001</v>
      </c>
      <c r="AN23" s="79" t="b">
        <v>0</v>
      </c>
      <c r="AO23" s="85" t="s">
        <v>1614</v>
      </c>
      <c r="AP23" s="79" t="s">
        <v>176</v>
      </c>
      <c r="AQ23" s="79">
        <v>0</v>
      </c>
      <c r="AR23" s="79">
        <v>0</v>
      </c>
      <c r="AS23" s="79"/>
      <c r="AT23" s="79"/>
      <c r="AU23" s="79"/>
      <c r="AV23" s="79"/>
      <c r="AW23" s="79"/>
      <c r="AX23" s="79"/>
      <c r="AY23" s="79"/>
      <c r="AZ23" s="79"/>
      <c r="BA23">
        <v>1</v>
      </c>
      <c r="BB23" s="78" t="str">
        <f>REPLACE(INDEX(GroupVertices[Group],MATCH(Edges24[[#This Row],[Vertex 1]],GroupVertices[Vertex],0)),1,1,"")</f>
        <v>36</v>
      </c>
      <c r="BC23" s="78" t="str">
        <f>REPLACE(INDEX(GroupVertices[Group],MATCH(Edges24[[#This Row],[Vertex 2]],GroupVertices[Vertex],0)),1,1,"")</f>
        <v>36</v>
      </c>
      <c r="BD23" s="48">
        <v>3</v>
      </c>
      <c r="BE23" s="49">
        <v>7.6923076923076925</v>
      </c>
      <c r="BF23" s="48">
        <v>2</v>
      </c>
      <c r="BG23" s="49">
        <v>5.128205128205129</v>
      </c>
      <c r="BH23" s="48">
        <v>0</v>
      </c>
      <c r="BI23" s="49">
        <v>0</v>
      </c>
      <c r="BJ23" s="48">
        <v>34</v>
      </c>
      <c r="BK23" s="49">
        <v>87.17948717948718</v>
      </c>
      <c r="BL23" s="48">
        <v>39</v>
      </c>
    </row>
    <row r="24" spans="1:64" ht="15">
      <c r="A24" s="64" t="s">
        <v>231</v>
      </c>
      <c r="B24" s="64" t="s">
        <v>231</v>
      </c>
      <c r="C24" s="65"/>
      <c r="D24" s="66"/>
      <c r="E24" s="67"/>
      <c r="F24" s="68"/>
      <c r="G24" s="65"/>
      <c r="H24" s="69"/>
      <c r="I24" s="70"/>
      <c r="J24" s="70"/>
      <c r="K24" s="34" t="s">
        <v>65</v>
      </c>
      <c r="L24" s="77">
        <v>26</v>
      </c>
      <c r="M24" s="77"/>
      <c r="N24" s="72"/>
      <c r="O24" s="79" t="s">
        <v>176</v>
      </c>
      <c r="P24" s="81">
        <v>43501.63626157407</v>
      </c>
      <c r="Q24" s="79" t="s">
        <v>556</v>
      </c>
      <c r="R24" s="79"/>
      <c r="S24" s="79"/>
      <c r="T24" s="79" t="s">
        <v>838</v>
      </c>
      <c r="U24" s="79"/>
      <c r="V24" s="83" t="s">
        <v>1006</v>
      </c>
      <c r="W24" s="81">
        <v>43501.63626157407</v>
      </c>
      <c r="X24" s="83" t="s">
        <v>1250</v>
      </c>
      <c r="Y24" s="79"/>
      <c r="Z24" s="79"/>
      <c r="AA24" s="85" t="s">
        <v>1615</v>
      </c>
      <c r="AB24" s="79"/>
      <c r="AC24" s="79" t="b">
        <v>0</v>
      </c>
      <c r="AD24" s="79">
        <v>1</v>
      </c>
      <c r="AE24" s="85" t="s">
        <v>1963</v>
      </c>
      <c r="AF24" s="79" t="b">
        <v>0</v>
      </c>
      <c r="AG24" s="79" t="s">
        <v>1973</v>
      </c>
      <c r="AH24" s="79"/>
      <c r="AI24" s="85" t="s">
        <v>1963</v>
      </c>
      <c r="AJ24" s="79" t="b">
        <v>0</v>
      </c>
      <c r="AK24" s="79">
        <v>0</v>
      </c>
      <c r="AL24" s="85" t="s">
        <v>1963</v>
      </c>
      <c r="AM24" s="79" t="s">
        <v>2001</v>
      </c>
      <c r="AN24" s="79" t="b">
        <v>0</v>
      </c>
      <c r="AO24" s="85" t="s">
        <v>1615</v>
      </c>
      <c r="AP24" s="79" t="s">
        <v>176</v>
      </c>
      <c r="AQ24" s="79">
        <v>0</v>
      </c>
      <c r="AR24" s="79">
        <v>0</v>
      </c>
      <c r="AS24" s="79"/>
      <c r="AT24" s="79"/>
      <c r="AU24" s="79"/>
      <c r="AV24" s="79"/>
      <c r="AW24" s="79"/>
      <c r="AX24" s="79"/>
      <c r="AY24" s="79"/>
      <c r="AZ24" s="79"/>
      <c r="BA24">
        <v>1</v>
      </c>
      <c r="BB24" s="78" t="str">
        <f>REPLACE(INDEX(GroupVertices[Group],MATCH(Edges24[[#This Row],[Vertex 1]],GroupVertices[Vertex],0)),1,1,"")</f>
        <v>36</v>
      </c>
      <c r="BC24" s="78" t="str">
        <f>REPLACE(INDEX(GroupVertices[Group],MATCH(Edges24[[#This Row],[Vertex 2]],GroupVertices[Vertex],0)),1,1,"")</f>
        <v>36</v>
      </c>
      <c r="BD24" s="48">
        <v>3</v>
      </c>
      <c r="BE24" s="49">
        <v>15</v>
      </c>
      <c r="BF24" s="48">
        <v>0</v>
      </c>
      <c r="BG24" s="49">
        <v>0</v>
      </c>
      <c r="BH24" s="48">
        <v>0</v>
      </c>
      <c r="BI24" s="49">
        <v>0</v>
      </c>
      <c r="BJ24" s="48">
        <v>17</v>
      </c>
      <c r="BK24" s="49">
        <v>85</v>
      </c>
      <c r="BL24" s="48">
        <v>20</v>
      </c>
    </row>
    <row r="25" spans="1:64" ht="15">
      <c r="A25" s="64" t="s">
        <v>232</v>
      </c>
      <c r="B25" s="64" t="s">
        <v>492</v>
      </c>
      <c r="C25" s="65"/>
      <c r="D25" s="66"/>
      <c r="E25" s="67"/>
      <c r="F25" s="68"/>
      <c r="G25" s="65"/>
      <c r="H25" s="69"/>
      <c r="I25" s="70"/>
      <c r="J25" s="70"/>
      <c r="K25" s="34" t="s">
        <v>65</v>
      </c>
      <c r="L25" s="77">
        <v>27</v>
      </c>
      <c r="M25" s="77"/>
      <c r="N25" s="72"/>
      <c r="O25" s="79" t="s">
        <v>544</v>
      </c>
      <c r="P25" s="81">
        <v>43503.383784722224</v>
      </c>
      <c r="Q25" s="79" t="s">
        <v>557</v>
      </c>
      <c r="R25" s="83" t="s">
        <v>749</v>
      </c>
      <c r="S25" s="79" t="s">
        <v>807</v>
      </c>
      <c r="T25" s="79" t="s">
        <v>839</v>
      </c>
      <c r="U25" s="79"/>
      <c r="V25" s="83" t="s">
        <v>1007</v>
      </c>
      <c r="W25" s="81">
        <v>43503.383784722224</v>
      </c>
      <c r="X25" s="83" t="s">
        <v>1251</v>
      </c>
      <c r="Y25" s="79"/>
      <c r="Z25" s="79"/>
      <c r="AA25" s="85" t="s">
        <v>1616</v>
      </c>
      <c r="AB25" s="79"/>
      <c r="AC25" s="79" t="b">
        <v>0</v>
      </c>
      <c r="AD25" s="79">
        <v>2</v>
      </c>
      <c r="AE25" s="85" t="s">
        <v>1963</v>
      </c>
      <c r="AF25" s="79" t="b">
        <v>1</v>
      </c>
      <c r="AG25" s="79" t="s">
        <v>1973</v>
      </c>
      <c r="AH25" s="79"/>
      <c r="AI25" s="85" t="s">
        <v>1982</v>
      </c>
      <c r="AJ25" s="79" t="b">
        <v>0</v>
      </c>
      <c r="AK25" s="79">
        <v>0</v>
      </c>
      <c r="AL25" s="85" t="s">
        <v>1963</v>
      </c>
      <c r="AM25" s="79" t="s">
        <v>2001</v>
      </c>
      <c r="AN25" s="79" t="b">
        <v>0</v>
      </c>
      <c r="AO25" s="85" t="s">
        <v>1616</v>
      </c>
      <c r="AP25" s="79" t="s">
        <v>176</v>
      </c>
      <c r="AQ25" s="79">
        <v>0</v>
      </c>
      <c r="AR25" s="79">
        <v>0</v>
      </c>
      <c r="AS25" s="79"/>
      <c r="AT25" s="79"/>
      <c r="AU25" s="79"/>
      <c r="AV25" s="79"/>
      <c r="AW25" s="79"/>
      <c r="AX25" s="79"/>
      <c r="AY25" s="79"/>
      <c r="AZ25" s="79"/>
      <c r="BA25">
        <v>1</v>
      </c>
      <c r="BB25" s="78" t="str">
        <f>REPLACE(INDEX(GroupVertices[Group],MATCH(Edges24[[#This Row],[Vertex 1]],GroupVertices[Vertex],0)),1,1,"")</f>
        <v>35</v>
      </c>
      <c r="BC25" s="78" t="str">
        <f>REPLACE(INDEX(GroupVertices[Group],MATCH(Edges24[[#This Row],[Vertex 2]],GroupVertices[Vertex],0)),1,1,"")</f>
        <v>35</v>
      </c>
      <c r="BD25" s="48">
        <v>0</v>
      </c>
      <c r="BE25" s="49">
        <v>0</v>
      </c>
      <c r="BF25" s="48">
        <v>0</v>
      </c>
      <c r="BG25" s="49">
        <v>0</v>
      </c>
      <c r="BH25" s="48">
        <v>0</v>
      </c>
      <c r="BI25" s="49">
        <v>0</v>
      </c>
      <c r="BJ25" s="48">
        <v>18</v>
      </c>
      <c r="BK25" s="49">
        <v>100</v>
      </c>
      <c r="BL25" s="48">
        <v>18</v>
      </c>
    </row>
    <row r="26" spans="1:64" ht="15">
      <c r="A26" s="64" t="s">
        <v>233</v>
      </c>
      <c r="B26" s="64" t="s">
        <v>336</v>
      </c>
      <c r="C26" s="65"/>
      <c r="D26" s="66"/>
      <c r="E26" s="67"/>
      <c r="F26" s="68"/>
      <c r="G26" s="65"/>
      <c r="H26" s="69"/>
      <c r="I26" s="70"/>
      <c r="J26" s="70"/>
      <c r="K26" s="34" t="s">
        <v>65</v>
      </c>
      <c r="L26" s="77">
        <v>28</v>
      </c>
      <c r="M26" s="77"/>
      <c r="N26" s="72"/>
      <c r="O26" s="79" t="s">
        <v>544</v>
      </c>
      <c r="P26" s="81">
        <v>43503.58329861111</v>
      </c>
      <c r="Q26" s="79" t="s">
        <v>558</v>
      </c>
      <c r="R26" s="79"/>
      <c r="S26" s="79"/>
      <c r="T26" s="79"/>
      <c r="U26" s="79"/>
      <c r="V26" s="83" t="s">
        <v>1008</v>
      </c>
      <c r="W26" s="81">
        <v>43503.58329861111</v>
      </c>
      <c r="X26" s="83" t="s">
        <v>1252</v>
      </c>
      <c r="Y26" s="79"/>
      <c r="Z26" s="79"/>
      <c r="AA26" s="85" t="s">
        <v>1617</v>
      </c>
      <c r="AB26" s="79"/>
      <c r="AC26" s="79" t="b">
        <v>0</v>
      </c>
      <c r="AD26" s="79">
        <v>0</v>
      </c>
      <c r="AE26" s="85" t="s">
        <v>1963</v>
      </c>
      <c r="AF26" s="79" t="b">
        <v>1</v>
      </c>
      <c r="AG26" s="79" t="s">
        <v>1973</v>
      </c>
      <c r="AH26" s="79"/>
      <c r="AI26" s="85" t="s">
        <v>1983</v>
      </c>
      <c r="AJ26" s="79" t="b">
        <v>0</v>
      </c>
      <c r="AK26" s="79">
        <v>86</v>
      </c>
      <c r="AL26" s="85" t="s">
        <v>1723</v>
      </c>
      <c r="AM26" s="79" t="s">
        <v>2004</v>
      </c>
      <c r="AN26" s="79" t="b">
        <v>0</v>
      </c>
      <c r="AO26" s="85" t="s">
        <v>1723</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20</v>
      </c>
      <c r="BK26" s="49">
        <v>100</v>
      </c>
      <c r="BL26" s="48">
        <v>20</v>
      </c>
    </row>
    <row r="27" spans="1:64" ht="15">
      <c r="A27" s="64" t="s">
        <v>234</v>
      </c>
      <c r="B27" s="64" t="s">
        <v>336</v>
      </c>
      <c r="C27" s="65"/>
      <c r="D27" s="66"/>
      <c r="E27" s="67"/>
      <c r="F27" s="68"/>
      <c r="G27" s="65"/>
      <c r="H27" s="69"/>
      <c r="I27" s="70"/>
      <c r="J27" s="70"/>
      <c r="K27" s="34" t="s">
        <v>65</v>
      </c>
      <c r="L27" s="77">
        <v>29</v>
      </c>
      <c r="M27" s="77"/>
      <c r="N27" s="72"/>
      <c r="O27" s="79" t="s">
        <v>544</v>
      </c>
      <c r="P27" s="81">
        <v>43503.58361111111</v>
      </c>
      <c r="Q27" s="79" t="s">
        <v>558</v>
      </c>
      <c r="R27" s="79"/>
      <c r="S27" s="79"/>
      <c r="T27" s="79"/>
      <c r="U27" s="79"/>
      <c r="V27" s="83" t="s">
        <v>1009</v>
      </c>
      <c r="W27" s="81">
        <v>43503.58361111111</v>
      </c>
      <c r="X27" s="83" t="s">
        <v>1253</v>
      </c>
      <c r="Y27" s="79"/>
      <c r="Z27" s="79"/>
      <c r="AA27" s="85" t="s">
        <v>1618</v>
      </c>
      <c r="AB27" s="79"/>
      <c r="AC27" s="79" t="b">
        <v>0</v>
      </c>
      <c r="AD27" s="79">
        <v>0</v>
      </c>
      <c r="AE27" s="85" t="s">
        <v>1963</v>
      </c>
      <c r="AF27" s="79" t="b">
        <v>1</v>
      </c>
      <c r="AG27" s="79" t="s">
        <v>1973</v>
      </c>
      <c r="AH27" s="79"/>
      <c r="AI27" s="85" t="s">
        <v>1983</v>
      </c>
      <c r="AJ27" s="79" t="b">
        <v>0</v>
      </c>
      <c r="AK27" s="79">
        <v>86</v>
      </c>
      <c r="AL27" s="85" t="s">
        <v>1723</v>
      </c>
      <c r="AM27" s="79" t="s">
        <v>2001</v>
      </c>
      <c r="AN27" s="79" t="b">
        <v>0</v>
      </c>
      <c r="AO27" s="85" t="s">
        <v>1723</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20</v>
      </c>
      <c r="BK27" s="49">
        <v>100</v>
      </c>
      <c r="BL27" s="48">
        <v>20</v>
      </c>
    </row>
    <row r="28" spans="1:64" ht="15">
      <c r="A28" s="64" t="s">
        <v>235</v>
      </c>
      <c r="B28" s="64" t="s">
        <v>336</v>
      </c>
      <c r="C28" s="65"/>
      <c r="D28" s="66"/>
      <c r="E28" s="67"/>
      <c r="F28" s="68"/>
      <c r="G28" s="65"/>
      <c r="H28" s="69"/>
      <c r="I28" s="70"/>
      <c r="J28" s="70"/>
      <c r="K28" s="34" t="s">
        <v>65</v>
      </c>
      <c r="L28" s="77">
        <v>30</v>
      </c>
      <c r="M28" s="77"/>
      <c r="N28" s="72"/>
      <c r="O28" s="79" t="s">
        <v>544</v>
      </c>
      <c r="P28" s="81">
        <v>43503.58399305555</v>
      </c>
      <c r="Q28" s="79" t="s">
        <v>558</v>
      </c>
      <c r="R28" s="79"/>
      <c r="S28" s="79"/>
      <c r="T28" s="79"/>
      <c r="U28" s="79"/>
      <c r="V28" s="83" t="s">
        <v>1010</v>
      </c>
      <c r="W28" s="81">
        <v>43503.58399305555</v>
      </c>
      <c r="X28" s="83" t="s">
        <v>1254</v>
      </c>
      <c r="Y28" s="79"/>
      <c r="Z28" s="79"/>
      <c r="AA28" s="85" t="s">
        <v>1619</v>
      </c>
      <c r="AB28" s="79"/>
      <c r="AC28" s="79" t="b">
        <v>0</v>
      </c>
      <c r="AD28" s="79">
        <v>0</v>
      </c>
      <c r="AE28" s="85" t="s">
        <v>1963</v>
      </c>
      <c r="AF28" s="79" t="b">
        <v>1</v>
      </c>
      <c r="AG28" s="79" t="s">
        <v>1973</v>
      </c>
      <c r="AH28" s="79"/>
      <c r="AI28" s="85" t="s">
        <v>1983</v>
      </c>
      <c r="AJ28" s="79" t="b">
        <v>0</v>
      </c>
      <c r="AK28" s="79">
        <v>86</v>
      </c>
      <c r="AL28" s="85" t="s">
        <v>1723</v>
      </c>
      <c r="AM28" s="79" t="s">
        <v>2001</v>
      </c>
      <c r="AN28" s="79" t="b">
        <v>0</v>
      </c>
      <c r="AO28" s="85" t="s">
        <v>1723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20</v>
      </c>
      <c r="BK28" s="49">
        <v>100</v>
      </c>
      <c r="BL28" s="48">
        <v>20</v>
      </c>
    </row>
    <row r="29" spans="1:64" ht="15">
      <c r="A29" s="64" t="s">
        <v>236</v>
      </c>
      <c r="B29" s="64" t="s">
        <v>336</v>
      </c>
      <c r="C29" s="65"/>
      <c r="D29" s="66"/>
      <c r="E29" s="67"/>
      <c r="F29" s="68"/>
      <c r="G29" s="65"/>
      <c r="H29" s="69"/>
      <c r="I29" s="70"/>
      <c r="J29" s="70"/>
      <c r="K29" s="34" t="s">
        <v>65</v>
      </c>
      <c r="L29" s="77">
        <v>31</v>
      </c>
      <c r="M29" s="77"/>
      <c r="N29" s="72"/>
      <c r="O29" s="79" t="s">
        <v>544</v>
      </c>
      <c r="P29" s="81">
        <v>43503.58552083333</v>
      </c>
      <c r="Q29" s="79" t="s">
        <v>558</v>
      </c>
      <c r="R29" s="79"/>
      <c r="S29" s="79"/>
      <c r="T29" s="79"/>
      <c r="U29" s="79"/>
      <c r="V29" s="83" t="s">
        <v>1011</v>
      </c>
      <c r="W29" s="81">
        <v>43503.58552083333</v>
      </c>
      <c r="X29" s="83" t="s">
        <v>1255</v>
      </c>
      <c r="Y29" s="79"/>
      <c r="Z29" s="79"/>
      <c r="AA29" s="85" t="s">
        <v>1620</v>
      </c>
      <c r="AB29" s="79"/>
      <c r="AC29" s="79" t="b">
        <v>0</v>
      </c>
      <c r="AD29" s="79">
        <v>0</v>
      </c>
      <c r="AE29" s="85" t="s">
        <v>1963</v>
      </c>
      <c r="AF29" s="79" t="b">
        <v>1</v>
      </c>
      <c r="AG29" s="79" t="s">
        <v>1973</v>
      </c>
      <c r="AH29" s="79"/>
      <c r="AI29" s="85" t="s">
        <v>1983</v>
      </c>
      <c r="AJ29" s="79" t="b">
        <v>0</v>
      </c>
      <c r="AK29" s="79">
        <v>86</v>
      </c>
      <c r="AL29" s="85" t="s">
        <v>1723</v>
      </c>
      <c r="AM29" s="79" t="s">
        <v>2002</v>
      </c>
      <c r="AN29" s="79" t="b">
        <v>0</v>
      </c>
      <c r="AO29" s="85" t="s">
        <v>1723</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20</v>
      </c>
      <c r="BK29" s="49">
        <v>100</v>
      </c>
      <c r="BL29" s="48">
        <v>20</v>
      </c>
    </row>
    <row r="30" spans="1:64" ht="15">
      <c r="A30" s="64" t="s">
        <v>237</v>
      </c>
      <c r="B30" s="64" t="s">
        <v>336</v>
      </c>
      <c r="C30" s="65"/>
      <c r="D30" s="66"/>
      <c r="E30" s="67"/>
      <c r="F30" s="68"/>
      <c r="G30" s="65"/>
      <c r="H30" s="69"/>
      <c r="I30" s="70"/>
      <c r="J30" s="70"/>
      <c r="K30" s="34" t="s">
        <v>65</v>
      </c>
      <c r="L30" s="77">
        <v>32</v>
      </c>
      <c r="M30" s="77"/>
      <c r="N30" s="72"/>
      <c r="O30" s="79" t="s">
        <v>544</v>
      </c>
      <c r="P30" s="81">
        <v>43503.586875</v>
      </c>
      <c r="Q30" s="79" t="s">
        <v>558</v>
      </c>
      <c r="R30" s="79"/>
      <c r="S30" s="79"/>
      <c r="T30" s="79"/>
      <c r="U30" s="79"/>
      <c r="V30" s="83" t="s">
        <v>1012</v>
      </c>
      <c r="W30" s="81">
        <v>43503.586875</v>
      </c>
      <c r="X30" s="83" t="s">
        <v>1256</v>
      </c>
      <c r="Y30" s="79"/>
      <c r="Z30" s="79"/>
      <c r="AA30" s="85" t="s">
        <v>1621</v>
      </c>
      <c r="AB30" s="79"/>
      <c r="AC30" s="79" t="b">
        <v>0</v>
      </c>
      <c r="AD30" s="79">
        <v>0</v>
      </c>
      <c r="AE30" s="85" t="s">
        <v>1963</v>
      </c>
      <c r="AF30" s="79" t="b">
        <v>1</v>
      </c>
      <c r="AG30" s="79" t="s">
        <v>1973</v>
      </c>
      <c r="AH30" s="79"/>
      <c r="AI30" s="85" t="s">
        <v>1983</v>
      </c>
      <c r="AJ30" s="79" t="b">
        <v>0</v>
      </c>
      <c r="AK30" s="79">
        <v>86</v>
      </c>
      <c r="AL30" s="85" t="s">
        <v>1723</v>
      </c>
      <c r="AM30" s="79" t="s">
        <v>2000</v>
      </c>
      <c r="AN30" s="79" t="b">
        <v>0</v>
      </c>
      <c r="AO30" s="85" t="s">
        <v>1723</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20</v>
      </c>
      <c r="BK30" s="49">
        <v>100</v>
      </c>
      <c r="BL30" s="48">
        <v>20</v>
      </c>
    </row>
    <row r="31" spans="1:64" ht="15">
      <c r="A31" s="64" t="s">
        <v>238</v>
      </c>
      <c r="B31" s="64" t="s">
        <v>336</v>
      </c>
      <c r="C31" s="65"/>
      <c r="D31" s="66"/>
      <c r="E31" s="67"/>
      <c r="F31" s="68"/>
      <c r="G31" s="65"/>
      <c r="H31" s="69"/>
      <c r="I31" s="70"/>
      <c r="J31" s="70"/>
      <c r="K31" s="34" t="s">
        <v>65</v>
      </c>
      <c r="L31" s="77">
        <v>33</v>
      </c>
      <c r="M31" s="77"/>
      <c r="N31" s="72"/>
      <c r="O31" s="79" t="s">
        <v>544</v>
      </c>
      <c r="P31" s="81">
        <v>43503.58875</v>
      </c>
      <c r="Q31" s="79" t="s">
        <v>558</v>
      </c>
      <c r="R31" s="79"/>
      <c r="S31" s="79"/>
      <c r="T31" s="79"/>
      <c r="U31" s="79"/>
      <c r="V31" s="83" t="s">
        <v>1013</v>
      </c>
      <c r="W31" s="81">
        <v>43503.58875</v>
      </c>
      <c r="X31" s="83" t="s">
        <v>1257</v>
      </c>
      <c r="Y31" s="79"/>
      <c r="Z31" s="79"/>
      <c r="AA31" s="85" t="s">
        <v>1622</v>
      </c>
      <c r="AB31" s="79"/>
      <c r="AC31" s="79" t="b">
        <v>0</v>
      </c>
      <c r="AD31" s="79">
        <v>0</v>
      </c>
      <c r="AE31" s="85" t="s">
        <v>1963</v>
      </c>
      <c r="AF31" s="79" t="b">
        <v>1</v>
      </c>
      <c r="AG31" s="79" t="s">
        <v>1973</v>
      </c>
      <c r="AH31" s="79"/>
      <c r="AI31" s="85" t="s">
        <v>1983</v>
      </c>
      <c r="AJ31" s="79" t="b">
        <v>0</v>
      </c>
      <c r="AK31" s="79">
        <v>86</v>
      </c>
      <c r="AL31" s="85" t="s">
        <v>1723</v>
      </c>
      <c r="AM31" s="79" t="s">
        <v>1999</v>
      </c>
      <c r="AN31" s="79" t="b">
        <v>0</v>
      </c>
      <c r="AO31" s="85" t="s">
        <v>1723</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20</v>
      </c>
      <c r="BK31" s="49">
        <v>100</v>
      </c>
      <c r="BL31" s="48">
        <v>20</v>
      </c>
    </row>
    <row r="32" spans="1:64" ht="15">
      <c r="A32" s="64" t="s">
        <v>239</v>
      </c>
      <c r="B32" s="64" t="s">
        <v>336</v>
      </c>
      <c r="C32" s="65"/>
      <c r="D32" s="66"/>
      <c r="E32" s="67"/>
      <c r="F32" s="68"/>
      <c r="G32" s="65"/>
      <c r="H32" s="69"/>
      <c r="I32" s="70"/>
      <c r="J32" s="70"/>
      <c r="K32" s="34" t="s">
        <v>65</v>
      </c>
      <c r="L32" s="77">
        <v>34</v>
      </c>
      <c r="M32" s="77"/>
      <c r="N32" s="72"/>
      <c r="O32" s="79" t="s">
        <v>544</v>
      </c>
      <c r="P32" s="81">
        <v>43503.58887731482</v>
      </c>
      <c r="Q32" s="79" t="s">
        <v>558</v>
      </c>
      <c r="R32" s="79"/>
      <c r="S32" s="79"/>
      <c r="T32" s="79"/>
      <c r="U32" s="79"/>
      <c r="V32" s="83" t="s">
        <v>1014</v>
      </c>
      <c r="W32" s="81">
        <v>43503.58887731482</v>
      </c>
      <c r="X32" s="83" t="s">
        <v>1258</v>
      </c>
      <c r="Y32" s="79"/>
      <c r="Z32" s="79"/>
      <c r="AA32" s="85" t="s">
        <v>1623</v>
      </c>
      <c r="AB32" s="79"/>
      <c r="AC32" s="79" t="b">
        <v>0</v>
      </c>
      <c r="AD32" s="79">
        <v>0</v>
      </c>
      <c r="AE32" s="85" t="s">
        <v>1963</v>
      </c>
      <c r="AF32" s="79" t="b">
        <v>1</v>
      </c>
      <c r="AG32" s="79" t="s">
        <v>1973</v>
      </c>
      <c r="AH32" s="79"/>
      <c r="AI32" s="85" t="s">
        <v>1983</v>
      </c>
      <c r="AJ32" s="79" t="b">
        <v>0</v>
      </c>
      <c r="AK32" s="79">
        <v>86</v>
      </c>
      <c r="AL32" s="85" t="s">
        <v>1723</v>
      </c>
      <c r="AM32" s="79" t="s">
        <v>1999</v>
      </c>
      <c r="AN32" s="79" t="b">
        <v>0</v>
      </c>
      <c r="AO32" s="85" t="s">
        <v>1723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20</v>
      </c>
      <c r="BK32" s="49">
        <v>100</v>
      </c>
      <c r="BL32" s="48">
        <v>20</v>
      </c>
    </row>
    <row r="33" spans="1:64" ht="15">
      <c r="A33" s="64" t="s">
        <v>240</v>
      </c>
      <c r="B33" s="64" t="s">
        <v>336</v>
      </c>
      <c r="C33" s="65"/>
      <c r="D33" s="66"/>
      <c r="E33" s="67"/>
      <c r="F33" s="68"/>
      <c r="G33" s="65"/>
      <c r="H33" s="69"/>
      <c r="I33" s="70"/>
      <c r="J33" s="70"/>
      <c r="K33" s="34" t="s">
        <v>65</v>
      </c>
      <c r="L33" s="77">
        <v>35</v>
      </c>
      <c r="M33" s="77"/>
      <c r="N33" s="72"/>
      <c r="O33" s="79" t="s">
        <v>544</v>
      </c>
      <c r="P33" s="81">
        <v>43503.58935185185</v>
      </c>
      <c r="Q33" s="79" t="s">
        <v>558</v>
      </c>
      <c r="R33" s="79"/>
      <c r="S33" s="79"/>
      <c r="T33" s="79"/>
      <c r="U33" s="79"/>
      <c r="V33" s="83" t="s">
        <v>1015</v>
      </c>
      <c r="W33" s="81">
        <v>43503.58935185185</v>
      </c>
      <c r="X33" s="83" t="s">
        <v>1259</v>
      </c>
      <c r="Y33" s="79"/>
      <c r="Z33" s="79"/>
      <c r="AA33" s="85" t="s">
        <v>1624</v>
      </c>
      <c r="AB33" s="79"/>
      <c r="AC33" s="79" t="b">
        <v>0</v>
      </c>
      <c r="AD33" s="79">
        <v>0</v>
      </c>
      <c r="AE33" s="85" t="s">
        <v>1963</v>
      </c>
      <c r="AF33" s="79" t="b">
        <v>1</v>
      </c>
      <c r="AG33" s="79" t="s">
        <v>1973</v>
      </c>
      <c r="AH33" s="79"/>
      <c r="AI33" s="85" t="s">
        <v>1983</v>
      </c>
      <c r="AJ33" s="79" t="b">
        <v>0</v>
      </c>
      <c r="AK33" s="79">
        <v>86</v>
      </c>
      <c r="AL33" s="85" t="s">
        <v>1723</v>
      </c>
      <c r="AM33" s="79" t="s">
        <v>2003</v>
      </c>
      <c r="AN33" s="79" t="b">
        <v>0</v>
      </c>
      <c r="AO33" s="85" t="s">
        <v>1723</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20</v>
      </c>
      <c r="BK33" s="49">
        <v>100</v>
      </c>
      <c r="BL33" s="48">
        <v>20</v>
      </c>
    </row>
    <row r="34" spans="1:64" ht="15">
      <c r="A34" s="64" t="s">
        <v>241</v>
      </c>
      <c r="B34" s="64" t="s">
        <v>336</v>
      </c>
      <c r="C34" s="65"/>
      <c r="D34" s="66"/>
      <c r="E34" s="67"/>
      <c r="F34" s="68"/>
      <c r="G34" s="65"/>
      <c r="H34" s="69"/>
      <c r="I34" s="70"/>
      <c r="J34" s="70"/>
      <c r="K34" s="34" t="s">
        <v>65</v>
      </c>
      <c r="L34" s="77">
        <v>36</v>
      </c>
      <c r="M34" s="77"/>
      <c r="N34" s="72"/>
      <c r="O34" s="79" t="s">
        <v>544</v>
      </c>
      <c r="P34" s="81">
        <v>43503.590625</v>
      </c>
      <c r="Q34" s="79" t="s">
        <v>558</v>
      </c>
      <c r="R34" s="79"/>
      <c r="S34" s="79"/>
      <c r="T34" s="79"/>
      <c r="U34" s="79"/>
      <c r="V34" s="83" t="s">
        <v>999</v>
      </c>
      <c r="W34" s="81">
        <v>43503.590625</v>
      </c>
      <c r="X34" s="83" t="s">
        <v>1260</v>
      </c>
      <c r="Y34" s="79"/>
      <c r="Z34" s="79"/>
      <c r="AA34" s="85" t="s">
        <v>1625</v>
      </c>
      <c r="AB34" s="79"/>
      <c r="AC34" s="79" t="b">
        <v>0</v>
      </c>
      <c r="AD34" s="79">
        <v>0</v>
      </c>
      <c r="AE34" s="85" t="s">
        <v>1963</v>
      </c>
      <c r="AF34" s="79" t="b">
        <v>1</v>
      </c>
      <c r="AG34" s="79" t="s">
        <v>1973</v>
      </c>
      <c r="AH34" s="79"/>
      <c r="AI34" s="85" t="s">
        <v>1983</v>
      </c>
      <c r="AJ34" s="79" t="b">
        <v>0</v>
      </c>
      <c r="AK34" s="79">
        <v>86</v>
      </c>
      <c r="AL34" s="85" t="s">
        <v>1723</v>
      </c>
      <c r="AM34" s="79" t="s">
        <v>2001</v>
      </c>
      <c r="AN34" s="79" t="b">
        <v>0</v>
      </c>
      <c r="AO34" s="85" t="s">
        <v>1723</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20</v>
      </c>
      <c r="BK34" s="49">
        <v>100</v>
      </c>
      <c r="BL34" s="48">
        <v>20</v>
      </c>
    </row>
    <row r="35" spans="1:64" ht="15">
      <c r="A35" s="64" t="s">
        <v>242</v>
      </c>
      <c r="B35" s="64" t="s">
        <v>336</v>
      </c>
      <c r="C35" s="65"/>
      <c r="D35" s="66"/>
      <c r="E35" s="67"/>
      <c r="F35" s="68"/>
      <c r="G35" s="65"/>
      <c r="H35" s="69"/>
      <c r="I35" s="70"/>
      <c r="J35" s="70"/>
      <c r="K35" s="34" t="s">
        <v>65</v>
      </c>
      <c r="L35" s="77">
        <v>37</v>
      </c>
      <c r="M35" s="77"/>
      <c r="N35" s="72"/>
      <c r="O35" s="79" t="s">
        <v>544</v>
      </c>
      <c r="P35" s="81">
        <v>43503.59104166667</v>
      </c>
      <c r="Q35" s="79" t="s">
        <v>558</v>
      </c>
      <c r="R35" s="79"/>
      <c r="S35" s="79"/>
      <c r="T35" s="79"/>
      <c r="U35" s="79"/>
      <c r="V35" s="83" t="s">
        <v>1016</v>
      </c>
      <c r="W35" s="81">
        <v>43503.59104166667</v>
      </c>
      <c r="X35" s="83" t="s">
        <v>1261</v>
      </c>
      <c r="Y35" s="79"/>
      <c r="Z35" s="79"/>
      <c r="AA35" s="85" t="s">
        <v>1626</v>
      </c>
      <c r="AB35" s="79"/>
      <c r="AC35" s="79" t="b">
        <v>0</v>
      </c>
      <c r="AD35" s="79">
        <v>0</v>
      </c>
      <c r="AE35" s="85" t="s">
        <v>1963</v>
      </c>
      <c r="AF35" s="79" t="b">
        <v>1</v>
      </c>
      <c r="AG35" s="79" t="s">
        <v>1973</v>
      </c>
      <c r="AH35" s="79"/>
      <c r="AI35" s="85" t="s">
        <v>1983</v>
      </c>
      <c r="AJ35" s="79" t="b">
        <v>0</v>
      </c>
      <c r="AK35" s="79">
        <v>86</v>
      </c>
      <c r="AL35" s="85" t="s">
        <v>1723</v>
      </c>
      <c r="AM35" s="79" t="s">
        <v>2001</v>
      </c>
      <c r="AN35" s="79" t="b">
        <v>0</v>
      </c>
      <c r="AO35" s="85" t="s">
        <v>1723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20</v>
      </c>
      <c r="BK35" s="49">
        <v>100</v>
      </c>
      <c r="BL35" s="48">
        <v>20</v>
      </c>
    </row>
    <row r="36" spans="1:64" ht="15">
      <c r="A36" s="64" t="s">
        <v>243</v>
      </c>
      <c r="B36" s="64" t="s">
        <v>336</v>
      </c>
      <c r="C36" s="65"/>
      <c r="D36" s="66"/>
      <c r="E36" s="67"/>
      <c r="F36" s="68"/>
      <c r="G36" s="65"/>
      <c r="H36" s="69"/>
      <c r="I36" s="70"/>
      <c r="J36" s="70"/>
      <c r="K36" s="34" t="s">
        <v>65</v>
      </c>
      <c r="L36" s="77">
        <v>38</v>
      </c>
      <c r="M36" s="77"/>
      <c r="N36" s="72"/>
      <c r="O36" s="79" t="s">
        <v>544</v>
      </c>
      <c r="P36" s="81">
        <v>43503.59118055556</v>
      </c>
      <c r="Q36" s="79" t="s">
        <v>558</v>
      </c>
      <c r="R36" s="79"/>
      <c r="S36" s="79"/>
      <c r="T36" s="79"/>
      <c r="U36" s="79"/>
      <c r="V36" s="83" t="s">
        <v>1017</v>
      </c>
      <c r="W36" s="81">
        <v>43503.59118055556</v>
      </c>
      <c r="X36" s="83" t="s">
        <v>1262</v>
      </c>
      <c r="Y36" s="79"/>
      <c r="Z36" s="79"/>
      <c r="AA36" s="85" t="s">
        <v>1627</v>
      </c>
      <c r="AB36" s="79"/>
      <c r="AC36" s="79" t="b">
        <v>0</v>
      </c>
      <c r="AD36" s="79">
        <v>0</v>
      </c>
      <c r="AE36" s="85" t="s">
        <v>1963</v>
      </c>
      <c r="AF36" s="79" t="b">
        <v>1</v>
      </c>
      <c r="AG36" s="79" t="s">
        <v>1973</v>
      </c>
      <c r="AH36" s="79"/>
      <c r="AI36" s="85" t="s">
        <v>1983</v>
      </c>
      <c r="AJ36" s="79" t="b">
        <v>0</v>
      </c>
      <c r="AK36" s="79">
        <v>86</v>
      </c>
      <c r="AL36" s="85" t="s">
        <v>1723</v>
      </c>
      <c r="AM36" s="79" t="s">
        <v>1999</v>
      </c>
      <c r="AN36" s="79" t="b">
        <v>0</v>
      </c>
      <c r="AO36" s="85" t="s">
        <v>1723</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20</v>
      </c>
      <c r="BK36" s="49">
        <v>100</v>
      </c>
      <c r="BL36" s="48">
        <v>20</v>
      </c>
    </row>
    <row r="37" spans="1:64" ht="15">
      <c r="A37" s="64" t="s">
        <v>244</v>
      </c>
      <c r="B37" s="64" t="s">
        <v>336</v>
      </c>
      <c r="C37" s="65"/>
      <c r="D37" s="66"/>
      <c r="E37" s="67"/>
      <c r="F37" s="68"/>
      <c r="G37" s="65"/>
      <c r="H37" s="69"/>
      <c r="I37" s="70"/>
      <c r="J37" s="70"/>
      <c r="K37" s="34" t="s">
        <v>65</v>
      </c>
      <c r="L37" s="77">
        <v>39</v>
      </c>
      <c r="M37" s="77"/>
      <c r="N37" s="72"/>
      <c r="O37" s="79" t="s">
        <v>544</v>
      </c>
      <c r="P37" s="81">
        <v>43503.59148148148</v>
      </c>
      <c r="Q37" s="79" t="s">
        <v>558</v>
      </c>
      <c r="R37" s="79"/>
      <c r="S37" s="79"/>
      <c r="T37" s="79"/>
      <c r="U37" s="79"/>
      <c r="V37" s="83" t="s">
        <v>1018</v>
      </c>
      <c r="W37" s="81">
        <v>43503.59148148148</v>
      </c>
      <c r="X37" s="83" t="s">
        <v>1263</v>
      </c>
      <c r="Y37" s="79"/>
      <c r="Z37" s="79"/>
      <c r="AA37" s="85" t="s">
        <v>1628</v>
      </c>
      <c r="AB37" s="79"/>
      <c r="AC37" s="79" t="b">
        <v>0</v>
      </c>
      <c r="AD37" s="79">
        <v>0</v>
      </c>
      <c r="AE37" s="85" t="s">
        <v>1963</v>
      </c>
      <c r="AF37" s="79" t="b">
        <v>1</v>
      </c>
      <c r="AG37" s="79" t="s">
        <v>1973</v>
      </c>
      <c r="AH37" s="79"/>
      <c r="AI37" s="85" t="s">
        <v>1983</v>
      </c>
      <c r="AJ37" s="79" t="b">
        <v>0</v>
      </c>
      <c r="AK37" s="79">
        <v>86</v>
      </c>
      <c r="AL37" s="85" t="s">
        <v>1723</v>
      </c>
      <c r="AM37" s="79" t="s">
        <v>2005</v>
      </c>
      <c r="AN37" s="79" t="b">
        <v>0</v>
      </c>
      <c r="AO37" s="85" t="s">
        <v>1723</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20</v>
      </c>
      <c r="BK37" s="49">
        <v>100</v>
      </c>
      <c r="BL37" s="48">
        <v>20</v>
      </c>
    </row>
    <row r="38" spans="1:64" ht="15">
      <c r="A38" s="64" t="s">
        <v>245</v>
      </c>
      <c r="B38" s="64" t="s">
        <v>336</v>
      </c>
      <c r="C38" s="65"/>
      <c r="D38" s="66"/>
      <c r="E38" s="67"/>
      <c r="F38" s="68"/>
      <c r="G38" s="65"/>
      <c r="H38" s="69"/>
      <c r="I38" s="70"/>
      <c r="J38" s="70"/>
      <c r="K38" s="34" t="s">
        <v>65</v>
      </c>
      <c r="L38" s="77">
        <v>40</v>
      </c>
      <c r="M38" s="77"/>
      <c r="N38" s="72"/>
      <c r="O38" s="79" t="s">
        <v>544</v>
      </c>
      <c r="P38" s="81">
        <v>43503.591782407406</v>
      </c>
      <c r="Q38" s="79" t="s">
        <v>558</v>
      </c>
      <c r="R38" s="79"/>
      <c r="S38" s="79"/>
      <c r="T38" s="79"/>
      <c r="U38" s="79"/>
      <c r="V38" s="83" t="s">
        <v>1019</v>
      </c>
      <c r="W38" s="81">
        <v>43503.591782407406</v>
      </c>
      <c r="X38" s="83" t="s">
        <v>1264</v>
      </c>
      <c r="Y38" s="79"/>
      <c r="Z38" s="79"/>
      <c r="AA38" s="85" t="s">
        <v>1629</v>
      </c>
      <c r="AB38" s="79"/>
      <c r="AC38" s="79" t="b">
        <v>0</v>
      </c>
      <c r="AD38" s="79">
        <v>0</v>
      </c>
      <c r="AE38" s="85" t="s">
        <v>1963</v>
      </c>
      <c r="AF38" s="79" t="b">
        <v>1</v>
      </c>
      <c r="AG38" s="79" t="s">
        <v>1973</v>
      </c>
      <c r="AH38" s="79"/>
      <c r="AI38" s="85" t="s">
        <v>1983</v>
      </c>
      <c r="AJ38" s="79" t="b">
        <v>0</v>
      </c>
      <c r="AK38" s="79">
        <v>86</v>
      </c>
      <c r="AL38" s="85" t="s">
        <v>1723</v>
      </c>
      <c r="AM38" s="79" t="s">
        <v>1999</v>
      </c>
      <c r="AN38" s="79" t="b">
        <v>0</v>
      </c>
      <c r="AO38" s="85" t="s">
        <v>1723</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20</v>
      </c>
      <c r="BK38" s="49">
        <v>100</v>
      </c>
      <c r="BL38" s="48">
        <v>20</v>
      </c>
    </row>
    <row r="39" spans="1:64" ht="15">
      <c r="A39" s="64" t="s">
        <v>246</v>
      </c>
      <c r="B39" s="64" t="s">
        <v>336</v>
      </c>
      <c r="C39" s="65"/>
      <c r="D39" s="66"/>
      <c r="E39" s="67"/>
      <c r="F39" s="68"/>
      <c r="G39" s="65"/>
      <c r="H39" s="69"/>
      <c r="I39" s="70"/>
      <c r="J39" s="70"/>
      <c r="K39" s="34" t="s">
        <v>65</v>
      </c>
      <c r="L39" s="77">
        <v>41</v>
      </c>
      <c r="M39" s="77"/>
      <c r="N39" s="72"/>
      <c r="O39" s="79" t="s">
        <v>544</v>
      </c>
      <c r="P39" s="81">
        <v>43503.591886574075</v>
      </c>
      <c r="Q39" s="79" t="s">
        <v>558</v>
      </c>
      <c r="R39" s="79"/>
      <c r="S39" s="79"/>
      <c r="T39" s="79"/>
      <c r="U39" s="79"/>
      <c r="V39" s="83" t="s">
        <v>1020</v>
      </c>
      <c r="W39" s="81">
        <v>43503.591886574075</v>
      </c>
      <c r="X39" s="83" t="s">
        <v>1265</v>
      </c>
      <c r="Y39" s="79"/>
      <c r="Z39" s="79"/>
      <c r="AA39" s="85" t="s">
        <v>1630</v>
      </c>
      <c r="AB39" s="79"/>
      <c r="AC39" s="79" t="b">
        <v>0</v>
      </c>
      <c r="AD39" s="79">
        <v>0</v>
      </c>
      <c r="AE39" s="85" t="s">
        <v>1963</v>
      </c>
      <c r="AF39" s="79" t="b">
        <v>1</v>
      </c>
      <c r="AG39" s="79" t="s">
        <v>1973</v>
      </c>
      <c r="AH39" s="79"/>
      <c r="AI39" s="85" t="s">
        <v>1983</v>
      </c>
      <c r="AJ39" s="79" t="b">
        <v>0</v>
      </c>
      <c r="AK39" s="79">
        <v>86</v>
      </c>
      <c r="AL39" s="85" t="s">
        <v>1723</v>
      </c>
      <c r="AM39" s="79" t="s">
        <v>1999</v>
      </c>
      <c r="AN39" s="79" t="b">
        <v>0</v>
      </c>
      <c r="AO39" s="85" t="s">
        <v>1723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20</v>
      </c>
      <c r="BK39" s="49">
        <v>100</v>
      </c>
      <c r="BL39" s="48">
        <v>20</v>
      </c>
    </row>
    <row r="40" spans="1:64" ht="15">
      <c r="A40" s="64" t="s">
        <v>247</v>
      </c>
      <c r="B40" s="64" t="s">
        <v>481</v>
      </c>
      <c r="C40" s="65"/>
      <c r="D40" s="66"/>
      <c r="E40" s="67"/>
      <c r="F40" s="68"/>
      <c r="G40" s="65"/>
      <c r="H40" s="69"/>
      <c r="I40" s="70"/>
      <c r="J40" s="70"/>
      <c r="K40" s="34" t="s">
        <v>65</v>
      </c>
      <c r="L40" s="77">
        <v>42</v>
      </c>
      <c r="M40" s="77"/>
      <c r="N40" s="72"/>
      <c r="O40" s="79" t="s">
        <v>544</v>
      </c>
      <c r="P40" s="81">
        <v>43503.59206018518</v>
      </c>
      <c r="Q40" s="79" t="s">
        <v>559</v>
      </c>
      <c r="R40" s="79"/>
      <c r="S40" s="79"/>
      <c r="T40" s="79" t="s">
        <v>840</v>
      </c>
      <c r="U40" s="79"/>
      <c r="V40" s="83" t="s">
        <v>1021</v>
      </c>
      <c r="W40" s="81">
        <v>43503.59206018518</v>
      </c>
      <c r="X40" s="83" t="s">
        <v>1266</v>
      </c>
      <c r="Y40" s="79"/>
      <c r="Z40" s="79"/>
      <c r="AA40" s="85" t="s">
        <v>1631</v>
      </c>
      <c r="AB40" s="79"/>
      <c r="AC40" s="79" t="b">
        <v>0</v>
      </c>
      <c r="AD40" s="79">
        <v>0</v>
      </c>
      <c r="AE40" s="85" t="s">
        <v>1963</v>
      </c>
      <c r="AF40" s="79" t="b">
        <v>0</v>
      </c>
      <c r="AG40" s="79" t="s">
        <v>1974</v>
      </c>
      <c r="AH40" s="79"/>
      <c r="AI40" s="85" t="s">
        <v>1963</v>
      </c>
      <c r="AJ40" s="79" t="b">
        <v>0</v>
      </c>
      <c r="AK40" s="79">
        <v>2</v>
      </c>
      <c r="AL40" s="85" t="s">
        <v>1928</v>
      </c>
      <c r="AM40" s="79" t="s">
        <v>1999</v>
      </c>
      <c r="AN40" s="79" t="b">
        <v>0</v>
      </c>
      <c r="AO40" s="85" t="s">
        <v>1928</v>
      </c>
      <c r="AP40" s="79" t="s">
        <v>176</v>
      </c>
      <c r="AQ40" s="79">
        <v>0</v>
      </c>
      <c r="AR40" s="79">
        <v>0</v>
      </c>
      <c r="AS40" s="79"/>
      <c r="AT40" s="79"/>
      <c r="AU40" s="79"/>
      <c r="AV40" s="79"/>
      <c r="AW40" s="79"/>
      <c r="AX40" s="79"/>
      <c r="AY40" s="79"/>
      <c r="AZ40" s="79"/>
      <c r="BA40">
        <v>1</v>
      </c>
      <c r="BB40" s="78" t="str">
        <f>REPLACE(INDEX(GroupVertices[Group],MATCH(Edges24[[#This Row],[Vertex 1]],GroupVertices[Vertex],0)),1,1,"")</f>
        <v>6</v>
      </c>
      <c r="BC40" s="78" t="str">
        <f>REPLACE(INDEX(GroupVertices[Group],MATCH(Edges24[[#This Row],[Vertex 2]],GroupVertices[Vertex],0)),1,1,"")</f>
        <v>6</v>
      </c>
      <c r="BD40" s="48">
        <v>0</v>
      </c>
      <c r="BE40" s="49">
        <v>0</v>
      </c>
      <c r="BF40" s="48">
        <v>0</v>
      </c>
      <c r="BG40" s="49">
        <v>0</v>
      </c>
      <c r="BH40" s="48">
        <v>0</v>
      </c>
      <c r="BI40" s="49">
        <v>0</v>
      </c>
      <c r="BJ40" s="48">
        <v>24</v>
      </c>
      <c r="BK40" s="49">
        <v>100</v>
      </c>
      <c r="BL40" s="48">
        <v>24</v>
      </c>
    </row>
    <row r="41" spans="1:64" ht="15">
      <c r="A41" s="64" t="s">
        <v>248</v>
      </c>
      <c r="B41" s="64" t="s">
        <v>336</v>
      </c>
      <c r="C41" s="65"/>
      <c r="D41" s="66"/>
      <c r="E41" s="67"/>
      <c r="F41" s="68"/>
      <c r="G41" s="65"/>
      <c r="H41" s="69"/>
      <c r="I41" s="70"/>
      <c r="J41" s="70"/>
      <c r="K41" s="34" t="s">
        <v>65</v>
      </c>
      <c r="L41" s="77">
        <v>43</v>
      </c>
      <c r="M41" s="77"/>
      <c r="N41" s="72"/>
      <c r="O41" s="79" t="s">
        <v>544</v>
      </c>
      <c r="P41" s="81">
        <v>43503.59278935185</v>
      </c>
      <c r="Q41" s="79" t="s">
        <v>558</v>
      </c>
      <c r="R41" s="79"/>
      <c r="S41" s="79"/>
      <c r="T41" s="79"/>
      <c r="U41" s="79"/>
      <c r="V41" s="83" t="s">
        <v>1022</v>
      </c>
      <c r="W41" s="81">
        <v>43503.59278935185</v>
      </c>
      <c r="X41" s="83" t="s">
        <v>1267</v>
      </c>
      <c r="Y41" s="79"/>
      <c r="Z41" s="79"/>
      <c r="AA41" s="85" t="s">
        <v>1632</v>
      </c>
      <c r="AB41" s="79"/>
      <c r="AC41" s="79" t="b">
        <v>0</v>
      </c>
      <c r="AD41" s="79">
        <v>0</v>
      </c>
      <c r="AE41" s="85" t="s">
        <v>1963</v>
      </c>
      <c r="AF41" s="79" t="b">
        <v>1</v>
      </c>
      <c r="AG41" s="79" t="s">
        <v>1973</v>
      </c>
      <c r="AH41" s="79"/>
      <c r="AI41" s="85" t="s">
        <v>1983</v>
      </c>
      <c r="AJ41" s="79" t="b">
        <v>0</v>
      </c>
      <c r="AK41" s="79">
        <v>86</v>
      </c>
      <c r="AL41" s="85" t="s">
        <v>1723</v>
      </c>
      <c r="AM41" s="79" t="s">
        <v>2002</v>
      </c>
      <c r="AN41" s="79" t="b">
        <v>0</v>
      </c>
      <c r="AO41" s="85" t="s">
        <v>1723</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20</v>
      </c>
      <c r="BK41" s="49">
        <v>100</v>
      </c>
      <c r="BL41" s="48">
        <v>20</v>
      </c>
    </row>
    <row r="42" spans="1:64" ht="15">
      <c r="A42" s="64" t="s">
        <v>249</v>
      </c>
      <c r="B42" s="64" t="s">
        <v>336</v>
      </c>
      <c r="C42" s="65"/>
      <c r="D42" s="66"/>
      <c r="E42" s="67"/>
      <c r="F42" s="68"/>
      <c r="G42" s="65"/>
      <c r="H42" s="69"/>
      <c r="I42" s="70"/>
      <c r="J42" s="70"/>
      <c r="K42" s="34" t="s">
        <v>65</v>
      </c>
      <c r="L42" s="77">
        <v>44</v>
      </c>
      <c r="M42" s="77"/>
      <c r="N42" s="72"/>
      <c r="O42" s="79" t="s">
        <v>544</v>
      </c>
      <c r="P42" s="81">
        <v>43503.59349537037</v>
      </c>
      <c r="Q42" s="79" t="s">
        <v>558</v>
      </c>
      <c r="R42" s="79"/>
      <c r="S42" s="79"/>
      <c r="T42" s="79"/>
      <c r="U42" s="79"/>
      <c r="V42" s="83" t="s">
        <v>1023</v>
      </c>
      <c r="W42" s="81">
        <v>43503.59349537037</v>
      </c>
      <c r="X42" s="83" t="s">
        <v>1268</v>
      </c>
      <c r="Y42" s="79"/>
      <c r="Z42" s="79"/>
      <c r="AA42" s="85" t="s">
        <v>1633</v>
      </c>
      <c r="AB42" s="79"/>
      <c r="AC42" s="79" t="b">
        <v>0</v>
      </c>
      <c r="AD42" s="79">
        <v>0</v>
      </c>
      <c r="AE42" s="85" t="s">
        <v>1963</v>
      </c>
      <c r="AF42" s="79" t="b">
        <v>1</v>
      </c>
      <c r="AG42" s="79" t="s">
        <v>1973</v>
      </c>
      <c r="AH42" s="79"/>
      <c r="AI42" s="85" t="s">
        <v>1983</v>
      </c>
      <c r="AJ42" s="79" t="b">
        <v>0</v>
      </c>
      <c r="AK42" s="79">
        <v>86</v>
      </c>
      <c r="AL42" s="85" t="s">
        <v>1723</v>
      </c>
      <c r="AM42" s="79" t="s">
        <v>2001</v>
      </c>
      <c r="AN42" s="79" t="b">
        <v>0</v>
      </c>
      <c r="AO42" s="85" t="s">
        <v>1723</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20</v>
      </c>
      <c r="BK42" s="49">
        <v>100</v>
      </c>
      <c r="BL42" s="48">
        <v>20</v>
      </c>
    </row>
    <row r="43" spans="1:64" ht="15">
      <c r="A43" s="64" t="s">
        <v>250</v>
      </c>
      <c r="B43" s="64" t="s">
        <v>336</v>
      </c>
      <c r="C43" s="65"/>
      <c r="D43" s="66"/>
      <c r="E43" s="67"/>
      <c r="F43" s="68"/>
      <c r="G43" s="65"/>
      <c r="H43" s="69"/>
      <c r="I43" s="70"/>
      <c r="J43" s="70"/>
      <c r="K43" s="34" t="s">
        <v>65</v>
      </c>
      <c r="L43" s="77">
        <v>45</v>
      </c>
      <c r="M43" s="77"/>
      <c r="N43" s="72"/>
      <c r="O43" s="79" t="s">
        <v>544</v>
      </c>
      <c r="P43" s="81">
        <v>43503.59357638889</v>
      </c>
      <c r="Q43" s="79" t="s">
        <v>558</v>
      </c>
      <c r="R43" s="79"/>
      <c r="S43" s="79"/>
      <c r="T43" s="79"/>
      <c r="U43" s="79"/>
      <c r="V43" s="83" t="s">
        <v>1024</v>
      </c>
      <c r="W43" s="81">
        <v>43503.59357638889</v>
      </c>
      <c r="X43" s="83" t="s">
        <v>1269</v>
      </c>
      <c r="Y43" s="79"/>
      <c r="Z43" s="79"/>
      <c r="AA43" s="85" t="s">
        <v>1634</v>
      </c>
      <c r="AB43" s="79"/>
      <c r="AC43" s="79" t="b">
        <v>0</v>
      </c>
      <c r="AD43" s="79">
        <v>0</v>
      </c>
      <c r="AE43" s="85" t="s">
        <v>1963</v>
      </c>
      <c r="AF43" s="79" t="b">
        <v>1</v>
      </c>
      <c r="AG43" s="79" t="s">
        <v>1973</v>
      </c>
      <c r="AH43" s="79"/>
      <c r="AI43" s="85" t="s">
        <v>1983</v>
      </c>
      <c r="AJ43" s="79" t="b">
        <v>0</v>
      </c>
      <c r="AK43" s="79">
        <v>86</v>
      </c>
      <c r="AL43" s="85" t="s">
        <v>1723</v>
      </c>
      <c r="AM43" s="79" t="s">
        <v>2000</v>
      </c>
      <c r="AN43" s="79" t="b">
        <v>0</v>
      </c>
      <c r="AO43" s="85" t="s">
        <v>1723</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20</v>
      </c>
      <c r="BK43" s="49">
        <v>100</v>
      </c>
      <c r="BL43" s="48">
        <v>20</v>
      </c>
    </row>
    <row r="44" spans="1:64" ht="15">
      <c r="A44" s="64" t="s">
        <v>251</v>
      </c>
      <c r="B44" s="64" t="s">
        <v>336</v>
      </c>
      <c r="C44" s="65"/>
      <c r="D44" s="66"/>
      <c r="E44" s="67"/>
      <c r="F44" s="68"/>
      <c r="G44" s="65"/>
      <c r="H44" s="69"/>
      <c r="I44" s="70"/>
      <c r="J44" s="70"/>
      <c r="K44" s="34" t="s">
        <v>65</v>
      </c>
      <c r="L44" s="77">
        <v>46</v>
      </c>
      <c r="M44" s="77"/>
      <c r="N44" s="72"/>
      <c r="O44" s="79" t="s">
        <v>544</v>
      </c>
      <c r="P44" s="81">
        <v>43503.595034722224</v>
      </c>
      <c r="Q44" s="79" t="s">
        <v>558</v>
      </c>
      <c r="R44" s="79"/>
      <c r="S44" s="79"/>
      <c r="T44" s="79"/>
      <c r="U44" s="79"/>
      <c r="V44" s="83" t="s">
        <v>1025</v>
      </c>
      <c r="W44" s="81">
        <v>43503.595034722224</v>
      </c>
      <c r="X44" s="83" t="s">
        <v>1270</v>
      </c>
      <c r="Y44" s="79"/>
      <c r="Z44" s="79"/>
      <c r="AA44" s="85" t="s">
        <v>1635</v>
      </c>
      <c r="AB44" s="79"/>
      <c r="AC44" s="79" t="b">
        <v>0</v>
      </c>
      <c r="AD44" s="79">
        <v>0</v>
      </c>
      <c r="AE44" s="85" t="s">
        <v>1963</v>
      </c>
      <c r="AF44" s="79" t="b">
        <v>1</v>
      </c>
      <c r="AG44" s="79" t="s">
        <v>1973</v>
      </c>
      <c r="AH44" s="79"/>
      <c r="AI44" s="85" t="s">
        <v>1983</v>
      </c>
      <c r="AJ44" s="79" t="b">
        <v>0</v>
      </c>
      <c r="AK44" s="79">
        <v>86</v>
      </c>
      <c r="AL44" s="85" t="s">
        <v>1723</v>
      </c>
      <c r="AM44" s="79" t="s">
        <v>2002</v>
      </c>
      <c r="AN44" s="79" t="b">
        <v>0</v>
      </c>
      <c r="AO44" s="85" t="s">
        <v>1723</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20</v>
      </c>
      <c r="BK44" s="49">
        <v>100</v>
      </c>
      <c r="BL44" s="48">
        <v>20</v>
      </c>
    </row>
    <row r="45" spans="1:64" ht="15">
      <c r="A45" s="64" t="s">
        <v>252</v>
      </c>
      <c r="B45" s="64" t="s">
        <v>336</v>
      </c>
      <c r="C45" s="65"/>
      <c r="D45" s="66"/>
      <c r="E45" s="67"/>
      <c r="F45" s="68"/>
      <c r="G45" s="65"/>
      <c r="H45" s="69"/>
      <c r="I45" s="70"/>
      <c r="J45" s="70"/>
      <c r="K45" s="34" t="s">
        <v>65</v>
      </c>
      <c r="L45" s="77">
        <v>47</v>
      </c>
      <c r="M45" s="77"/>
      <c r="N45" s="72"/>
      <c r="O45" s="79" t="s">
        <v>544</v>
      </c>
      <c r="P45" s="81">
        <v>43503.595925925925</v>
      </c>
      <c r="Q45" s="79" t="s">
        <v>558</v>
      </c>
      <c r="R45" s="79"/>
      <c r="S45" s="79"/>
      <c r="T45" s="79"/>
      <c r="U45" s="79"/>
      <c r="V45" s="83" t="s">
        <v>1026</v>
      </c>
      <c r="W45" s="81">
        <v>43503.595925925925</v>
      </c>
      <c r="X45" s="83" t="s">
        <v>1271</v>
      </c>
      <c r="Y45" s="79"/>
      <c r="Z45" s="79"/>
      <c r="AA45" s="85" t="s">
        <v>1636</v>
      </c>
      <c r="AB45" s="79"/>
      <c r="AC45" s="79" t="b">
        <v>0</v>
      </c>
      <c r="AD45" s="79">
        <v>0</v>
      </c>
      <c r="AE45" s="85" t="s">
        <v>1963</v>
      </c>
      <c r="AF45" s="79" t="b">
        <v>1</v>
      </c>
      <c r="AG45" s="79" t="s">
        <v>1973</v>
      </c>
      <c r="AH45" s="79"/>
      <c r="AI45" s="85" t="s">
        <v>1983</v>
      </c>
      <c r="AJ45" s="79" t="b">
        <v>0</v>
      </c>
      <c r="AK45" s="79">
        <v>86</v>
      </c>
      <c r="AL45" s="85" t="s">
        <v>1723</v>
      </c>
      <c r="AM45" s="79" t="s">
        <v>2002</v>
      </c>
      <c r="AN45" s="79" t="b">
        <v>0</v>
      </c>
      <c r="AO45" s="85" t="s">
        <v>1723</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20</v>
      </c>
      <c r="BK45" s="49">
        <v>100</v>
      </c>
      <c r="BL45" s="48">
        <v>20</v>
      </c>
    </row>
    <row r="46" spans="1:64" ht="15">
      <c r="A46" s="64" t="s">
        <v>253</v>
      </c>
      <c r="B46" s="64" t="s">
        <v>336</v>
      </c>
      <c r="C46" s="65"/>
      <c r="D46" s="66"/>
      <c r="E46" s="67"/>
      <c r="F46" s="68"/>
      <c r="G46" s="65"/>
      <c r="H46" s="69"/>
      <c r="I46" s="70"/>
      <c r="J46" s="70"/>
      <c r="K46" s="34" t="s">
        <v>65</v>
      </c>
      <c r="L46" s="77">
        <v>48</v>
      </c>
      <c r="M46" s="77"/>
      <c r="N46" s="72"/>
      <c r="O46" s="79" t="s">
        <v>544</v>
      </c>
      <c r="P46" s="81">
        <v>43503.59619212963</v>
      </c>
      <c r="Q46" s="79" t="s">
        <v>558</v>
      </c>
      <c r="R46" s="79"/>
      <c r="S46" s="79"/>
      <c r="T46" s="79"/>
      <c r="U46" s="79"/>
      <c r="V46" s="83" t="s">
        <v>1027</v>
      </c>
      <c r="W46" s="81">
        <v>43503.59619212963</v>
      </c>
      <c r="X46" s="83" t="s">
        <v>1272</v>
      </c>
      <c r="Y46" s="79"/>
      <c r="Z46" s="79"/>
      <c r="AA46" s="85" t="s">
        <v>1637</v>
      </c>
      <c r="AB46" s="79"/>
      <c r="AC46" s="79" t="b">
        <v>0</v>
      </c>
      <c r="AD46" s="79">
        <v>0</v>
      </c>
      <c r="AE46" s="85" t="s">
        <v>1963</v>
      </c>
      <c r="AF46" s="79" t="b">
        <v>1</v>
      </c>
      <c r="AG46" s="79" t="s">
        <v>1973</v>
      </c>
      <c r="AH46" s="79"/>
      <c r="AI46" s="85" t="s">
        <v>1983</v>
      </c>
      <c r="AJ46" s="79" t="b">
        <v>0</v>
      </c>
      <c r="AK46" s="79">
        <v>86</v>
      </c>
      <c r="AL46" s="85" t="s">
        <v>1723</v>
      </c>
      <c r="AM46" s="79" t="s">
        <v>2001</v>
      </c>
      <c r="AN46" s="79" t="b">
        <v>0</v>
      </c>
      <c r="AO46" s="85" t="s">
        <v>1723</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20</v>
      </c>
      <c r="BK46" s="49">
        <v>100</v>
      </c>
      <c r="BL46" s="48">
        <v>20</v>
      </c>
    </row>
    <row r="47" spans="1:64" ht="15">
      <c r="A47" s="64" t="s">
        <v>254</v>
      </c>
      <c r="B47" s="64" t="s">
        <v>336</v>
      </c>
      <c r="C47" s="65"/>
      <c r="D47" s="66"/>
      <c r="E47" s="67"/>
      <c r="F47" s="68"/>
      <c r="G47" s="65"/>
      <c r="H47" s="69"/>
      <c r="I47" s="70"/>
      <c r="J47" s="70"/>
      <c r="K47" s="34" t="s">
        <v>65</v>
      </c>
      <c r="L47" s="77">
        <v>49</v>
      </c>
      <c r="M47" s="77"/>
      <c r="N47" s="72"/>
      <c r="O47" s="79" t="s">
        <v>544</v>
      </c>
      <c r="P47" s="81">
        <v>43503.59642361111</v>
      </c>
      <c r="Q47" s="79" t="s">
        <v>558</v>
      </c>
      <c r="R47" s="79"/>
      <c r="S47" s="79"/>
      <c r="T47" s="79"/>
      <c r="U47" s="79"/>
      <c r="V47" s="83" t="s">
        <v>1028</v>
      </c>
      <c r="W47" s="81">
        <v>43503.59642361111</v>
      </c>
      <c r="X47" s="83" t="s">
        <v>1273</v>
      </c>
      <c r="Y47" s="79"/>
      <c r="Z47" s="79"/>
      <c r="AA47" s="85" t="s">
        <v>1638</v>
      </c>
      <c r="AB47" s="79"/>
      <c r="AC47" s="79" t="b">
        <v>0</v>
      </c>
      <c r="AD47" s="79">
        <v>0</v>
      </c>
      <c r="AE47" s="85" t="s">
        <v>1963</v>
      </c>
      <c r="AF47" s="79" t="b">
        <v>1</v>
      </c>
      <c r="AG47" s="79" t="s">
        <v>1973</v>
      </c>
      <c r="AH47" s="79"/>
      <c r="AI47" s="85" t="s">
        <v>1983</v>
      </c>
      <c r="AJ47" s="79" t="b">
        <v>0</v>
      </c>
      <c r="AK47" s="79">
        <v>86</v>
      </c>
      <c r="AL47" s="85" t="s">
        <v>1723</v>
      </c>
      <c r="AM47" s="79" t="s">
        <v>2001</v>
      </c>
      <c r="AN47" s="79" t="b">
        <v>0</v>
      </c>
      <c r="AO47" s="85" t="s">
        <v>1723</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20</v>
      </c>
      <c r="BK47" s="49">
        <v>100</v>
      </c>
      <c r="BL47" s="48">
        <v>20</v>
      </c>
    </row>
    <row r="48" spans="1:64" ht="15">
      <c r="A48" s="64" t="s">
        <v>255</v>
      </c>
      <c r="B48" s="64" t="s">
        <v>336</v>
      </c>
      <c r="C48" s="65"/>
      <c r="D48" s="66"/>
      <c r="E48" s="67"/>
      <c r="F48" s="68"/>
      <c r="G48" s="65"/>
      <c r="H48" s="69"/>
      <c r="I48" s="70"/>
      <c r="J48" s="70"/>
      <c r="K48" s="34" t="s">
        <v>65</v>
      </c>
      <c r="L48" s="77">
        <v>50</v>
      </c>
      <c r="M48" s="77"/>
      <c r="N48" s="72"/>
      <c r="O48" s="79" t="s">
        <v>544</v>
      </c>
      <c r="P48" s="81">
        <v>43503.597962962966</v>
      </c>
      <c r="Q48" s="79" t="s">
        <v>558</v>
      </c>
      <c r="R48" s="79"/>
      <c r="S48" s="79"/>
      <c r="T48" s="79"/>
      <c r="U48" s="79"/>
      <c r="V48" s="83" t="s">
        <v>1029</v>
      </c>
      <c r="W48" s="81">
        <v>43503.597962962966</v>
      </c>
      <c r="X48" s="83" t="s">
        <v>1274</v>
      </c>
      <c r="Y48" s="79"/>
      <c r="Z48" s="79"/>
      <c r="AA48" s="85" t="s">
        <v>1639</v>
      </c>
      <c r="AB48" s="79"/>
      <c r="AC48" s="79" t="b">
        <v>0</v>
      </c>
      <c r="AD48" s="79">
        <v>0</v>
      </c>
      <c r="AE48" s="85" t="s">
        <v>1963</v>
      </c>
      <c r="AF48" s="79" t="b">
        <v>1</v>
      </c>
      <c r="AG48" s="79" t="s">
        <v>1973</v>
      </c>
      <c r="AH48" s="79"/>
      <c r="AI48" s="85" t="s">
        <v>1983</v>
      </c>
      <c r="AJ48" s="79" t="b">
        <v>0</v>
      </c>
      <c r="AK48" s="79">
        <v>86</v>
      </c>
      <c r="AL48" s="85" t="s">
        <v>1723</v>
      </c>
      <c r="AM48" s="79" t="s">
        <v>2000</v>
      </c>
      <c r="AN48" s="79" t="b">
        <v>0</v>
      </c>
      <c r="AO48" s="85" t="s">
        <v>1723</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20</v>
      </c>
      <c r="BK48" s="49">
        <v>100</v>
      </c>
      <c r="BL48" s="48">
        <v>20</v>
      </c>
    </row>
    <row r="49" spans="1:64" ht="15">
      <c r="A49" s="64" t="s">
        <v>256</v>
      </c>
      <c r="B49" s="64" t="s">
        <v>336</v>
      </c>
      <c r="C49" s="65"/>
      <c r="D49" s="66"/>
      <c r="E49" s="67"/>
      <c r="F49" s="68"/>
      <c r="G49" s="65"/>
      <c r="H49" s="69"/>
      <c r="I49" s="70"/>
      <c r="J49" s="70"/>
      <c r="K49" s="34" t="s">
        <v>65</v>
      </c>
      <c r="L49" s="77">
        <v>51</v>
      </c>
      <c r="M49" s="77"/>
      <c r="N49" s="72"/>
      <c r="O49" s="79" t="s">
        <v>544</v>
      </c>
      <c r="P49" s="81">
        <v>43503.598125</v>
      </c>
      <c r="Q49" s="79" t="s">
        <v>558</v>
      </c>
      <c r="R49" s="79"/>
      <c r="S49" s="79"/>
      <c r="T49" s="79"/>
      <c r="U49" s="79"/>
      <c r="V49" s="83" t="s">
        <v>1030</v>
      </c>
      <c r="W49" s="81">
        <v>43503.598125</v>
      </c>
      <c r="X49" s="83" t="s">
        <v>1275</v>
      </c>
      <c r="Y49" s="79"/>
      <c r="Z49" s="79"/>
      <c r="AA49" s="85" t="s">
        <v>1640</v>
      </c>
      <c r="AB49" s="79"/>
      <c r="AC49" s="79" t="b">
        <v>0</v>
      </c>
      <c r="AD49" s="79">
        <v>0</v>
      </c>
      <c r="AE49" s="85" t="s">
        <v>1963</v>
      </c>
      <c r="AF49" s="79" t="b">
        <v>1</v>
      </c>
      <c r="AG49" s="79" t="s">
        <v>1973</v>
      </c>
      <c r="AH49" s="79"/>
      <c r="AI49" s="85" t="s">
        <v>1983</v>
      </c>
      <c r="AJ49" s="79" t="b">
        <v>0</v>
      </c>
      <c r="AK49" s="79">
        <v>86</v>
      </c>
      <c r="AL49" s="85" t="s">
        <v>1723</v>
      </c>
      <c r="AM49" s="79" t="s">
        <v>2002</v>
      </c>
      <c r="AN49" s="79" t="b">
        <v>0</v>
      </c>
      <c r="AO49" s="85" t="s">
        <v>1723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20</v>
      </c>
      <c r="BK49" s="49">
        <v>100</v>
      </c>
      <c r="BL49" s="48">
        <v>20</v>
      </c>
    </row>
    <row r="50" spans="1:64" ht="15">
      <c r="A50" s="64" t="s">
        <v>257</v>
      </c>
      <c r="B50" s="64" t="s">
        <v>336</v>
      </c>
      <c r="C50" s="65"/>
      <c r="D50" s="66"/>
      <c r="E50" s="67"/>
      <c r="F50" s="68"/>
      <c r="G50" s="65"/>
      <c r="H50" s="69"/>
      <c r="I50" s="70"/>
      <c r="J50" s="70"/>
      <c r="K50" s="34" t="s">
        <v>65</v>
      </c>
      <c r="L50" s="77">
        <v>52</v>
      </c>
      <c r="M50" s="77"/>
      <c r="N50" s="72"/>
      <c r="O50" s="79" t="s">
        <v>544</v>
      </c>
      <c r="P50" s="81">
        <v>43503.60005787037</v>
      </c>
      <c r="Q50" s="79" t="s">
        <v>558</v>
      </c>
      <c r="R50" s="79"/>
      <c r="S50" s="79"/>
      <c r="T50" s="79"/>
      <c r="U50" s="79"/>
      <c r="V50" s="83" t="s">
        <v>1031</v>
      </c>
      <c r="W50" s="81">
        <v>43503.60005787037</v>
      </c>
      <c r="X50" s="83" t="s">
        <v>1276</v>
      </c>
      <c r="Y50" s="79"/>
      <c r="Z50" s="79"/>
      <c r="AA50" s="85" t="s">
        <v>1641</v>
      </c>
      <c r="AB50" s="79"/>
      <c r="AC50" s="79" t="b">
        <v>0</v>
      </c>
      <c r="AD50" s="79">
        <v>0</v>
      </c>
      <c r="AE50" s="85" t="s">
        <v>1963</v>
      </c>
      <c r="AF50" s="79" t="b">
        <v>1</v>
      </c>
      <c r="AG50" s="79" t="s">
        <v>1973</v>
      </c>
      <c r="AH50" s="79"/>
      <c r="AI50" s="85" t="s">
        <v>1983</v>
      </c>
      <c r="AJ50" s="79" t="b">
        <v>0</v>
      </c>
      <c r="AK50" s="79">
        <v>86</v>
      </c>
      <c r="AL50" s="85" t="s">
        <v>1723</v>
      </c>
      <c r="AM50" s="79" t="s">
        <v>2001</v>
      </c>
      <c r="AN50" s="79" t="b">
        <v>0</v>
      </c>
      <c r="AO50" s="85" t="s">
        <v>1723</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20</v>
      </c>
      <c r="BK50" s="49">
        <v>100</v>
      </c>
      <c r="BL50" s="48">
        <v>20</v>
      </c>
    </row>
    <row r="51" spans="1:64" ht="15">
      <c r="A51" s="64" t="s">
        <v>258</v>
      </c>
      <c r="B51" s="64" t="s">
        <v>336</v>
      </c>
      <c r="C51" s="65"/>
      <c r="D51" s="66"/>
      <c r="E51" s="67"/>
      <c r="F51" s="68"/>
      <c r="G51" s="65"/>
      <c r="H51" s="69"/>
      <c r="I51" s="70"/>
      <c r="J51" s="70"/>
      <c r="K51" s="34" t="s">
        <v>65</v>
      </c>
      <c r="L51" s="77">
        <v>53</v>
      </c>
      <c r="M51" s="77"/>
      <c r="N51" s="72"/>
      <c r="O51" s="79" t="s">
        <v>544</v>
      </c>
      <c r="P51" s="81">
        <v>43503.60097222222</v>
      </c>
      <c r="Q51" s="79" t="s">
        <v>558</v>
      </c>
      <c r="R51" s="79"/>
      <c r="S51" s="79"/>
      <c r="T51" s="79"/>
      <c r="U51" s="79"/>
      <c r="V51" s="83" t="s">
        <v>999</v>
      </c>
      <c r="W51" s="81">
        <v>43503.60097222222</v>
      </c>
      <c r="X51" s="83" t="s">
        <v>1277</v>
      </c>
      <c r="Y51" s="79"/>
      <c r="Z51" s="79"/>
      <c r="AA51" s="85" t="s">
        <v>1642</v>
      </c>
      <c r="AB51" s="79"/>
      <c r="AC51" s="79" t="b">
        <v>0</v>
      </c>
      <c r="AD51" s="79">
        <v>0</v>
      </c>
      <c r="AE51" s="85" t="s">
        <v>1963</v>
      </c>
      <c r="AF51" s="79" t="b">
        <v>1</v>
      </c>
      <c r="AG51" s="79" t="s">
        <v>1973</v>
      </c>
      <c r="AH51" s="79"/>
      <c r="AI51" s="85" t="s">
        <v>1983</v>
      </c>
      <c r="AJ51" s="79" t="b">
        <v>0</v>
      </c>
      <c r="AK51" s="79">
        <v>86</v>
      </c>
      <c r="AL51" s="85" t="s">
        <v>1723</v>
      </c>
      <c r="AM51" s="79" t="s">
        <v>1999</v>
      </c>
      <c r="AN51" s="79" t="b">
        <v>0</v>
      </c>
      <c r="AO51" s="85" t="s">
        <v>1723</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20</v>
      </c>
      <c r="BK51" s="49">
        <v>100</v>
      </c>
      <c r="BL51" s="48">
        <v>20</v>
      </c>
    </row>
    <row r="52" spans="1:64" ht="15">
      <c r="A52" s="64" t="s">
        <v>259</v>
      </c>
      <c r="B52" s="64" t="s">
        <v>336</v>
      </c>
      <c r="C52" s="65"/>
      <c r="D52" s="66"/>
      <c r="E52" s="67"/>
      <c r="F52" s="68"/>
      <c r="G52" s="65"/>
      <c r="H52" s="69"/>
      <c r="I52" s="70"/>
      <c r="J52" s="70"/>
      <c r="K52" s="34" t="s">
        <v>65</v>
      </c>
      <c r="L52" s="77">
        <v>54</v>
      </c>
      <c r="M52" s="77"/>
      <c r="N52" s="72"/>
      <c r="O52" s="79" t="s">
        <v>544</v>
      </c>
      <c r="P52" s="81">
        <v>43503.6015625</v>
      </c>
      <c r="Q52" s="79" t="s">
        <v>558</v>
      </c>
      <c r="R52" s="79"/>
      <c r="S52" s="79"/>
      <c r="T52" s="79"/>
      <c r="U52" s="79"/>
      <c r="V52" s="83" t="s">
        <v>1032</v>
      </c>
      <c r="W52" s="81">
        <v>43503.6015625</v>
      </c>
      <c r="X52" s="83" t="s">
        <v>1278</v>
      </c>
      <c r="Y52" s="79"/>
      <c r="Z52" s="79"/>
      <c r="AA52" s="85" t="s">
        <v>1643</v>
      </c>
      <c r="AB52" s="79"/>
      <c r="AC52" s="79" t="b">
        <v>0</v>
      </c>
      <c r="AD52" s="79">
        <v>0</v>
      </c>
      <c r="AE52" s="85" t="s">
        <v>1963</v>
      </c>
      <c r="AF52" s="79" t="b">
        <v>1</v>
      </c>
      <c r="AG52" s="79" t="s">
        <v>1973</v>
      </c>
      <c r="AH52" s="79"/>
      <c r="AI52" s="85" t="s">
        <v>1983</v>
      </c>
      <c r="AJ52" s="79" t="b">
        <v>0</v>
      </c>
      <c r="AK52" s="79">
        <v>86</v>
      </c>
      <c r="AL52" s="85" t="s">
        <v>1723</v>
      </c>
      <c r="AM52" s="79" t="s">
        <v>1999</v>
      </c>
      <c r="AN52" s="79" t="b">
        <v>0</v>
      </c>
      <c r="AO52" s="85" t="s">
        <v>1723</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20</v>
      </c>
      <c r="BK52" s="49">
        <v>100</v>
      </c>
      <c r="BL52" s="48">
        <v>20</v>
      </c>
    </row>
    <row r="53" spans="1:64" ht="15">
      <c r="A53" s="64" t="s">
        <v>260</v>
      </c>
      <c r="B53" s="64" t="s">
        <v>336</v>
      </c>
      <c r="C53" s="65"/>
      <c r="D53" s="66"/>
      <c r="E53" s="67"/>
      <c r="F53" s="68"/>
      <c r="G53" s="65"/>
      <c r="H53" s="69"/>
      <c r="I53" s="70"/>
      <c r="J53" s="70"/>
      <c r="K53" s="34" t="s">
        <v>65</v>
      </c>
      <c r="L53" s="77">
        <v>55</v>
      </c>
      <c r="M53" s="77"/>
      <c r="N53" s="72"/>
      <c r="O53" s="79" t="s">
        <v>544</v>
      </c>
      <c r="P53" s="81">
        <v>43503.60288194445</v>
      </c>
      <c r="Q53" s="79" t="s">
        <v>558</v>
      </c>
      <c r="R53" s="79"/>
      <c r="S53" s="79"/>
      <c r="T53" s="79"/>
      <c r="U53" s="79"/>
      <c r="V53" s="83" t="s">
        <v>1033</v>
      </c>
      <c r="W53" s="81">
        <v>43503.60288194445</v>
      </c>
      <c r="X53" s="83" t="s">
        <v>1279</v>
      </c>
      <c r="Y53" s="79"/>
      <c r="Z53" s="79"/>
      <c r="AA53" s="85" t="s">
        <v>1644</v>
      </c>
      <c r="AB53" s="79"/>
      <c r="AC53" s="79" t="b">
        <v>0</v>
      </c>
      <c r="AD53" s="79">
        <v>0</v>
      </c>
      <c r="AE53" s="85" t="s">
        <v>1963</v>
      </c>
      <c r="AF53" s="79" t="b">
        <v>1</v>
      </c>
      <c r="AG53" s="79" t="s">
        <v>1973</v>
      </c>
      <c r="AH53" s="79"/>
      <c r="AI53" s="85" t="s">
        <v>1983</v>
      </c>
      <c r="AJ53" s="79" t="b">
        <v>0</v>
      </c>
      <c r="AK53" s="79">
        <v>86</v>
      </c>
      <c r="AL53" s="85" t="s">
        <v>1723</v>
      </c>
      <c r="AM53" s="79" t="s">
        <v>1999</v>
      </c>
      <c r="AN53" s="79" t="b">
        <v>0</v>
      </c>
      <c r="AO53" s="85" t="s">
        <v>1723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261</v>
      </c>
      <c r="B54" s="64" t="s">
        <v>336</v>
      </c>
      <c r="C54" s="65"/>
      <c r="D54" s="66"/>
      <c r="E54" s="67"/>
      <c r="F54" s="68"/>
      <c r="G54" s="65"/>
      <c r="H54" s="69"/>
      <c r="I54" s="70"/>
      <c r="J54" s="70"/>
      <c r="K54" s="34" t="s">
        <v>65</v>
      </c>
      <c r="L54" s="77">
        <v>56</v>
      </c>
      <c r="M54" s="77"/>
      <c r="N54" s="72"/>
      <c r="O54" s="79" t="s">
        <v>544</v>
      </c>
      <c r="P54" s="81">
        <v>43503.602951388886</v>
      </c>
      <c r="Q54" s="79" t="s">
        <v>558</v>
      </c>
      <c r="R54" s="79"/>
      <c r="S54" s="79"/>
      <c r="T54" s="79"/>
      <c r="U54" s="79"/>
      <c r="V54" s="83" t="s">
        <v>1034</v>
      </c>
      <c r="W54" s="81">
        <v>43503.602951388886</v>
      </c>
      <c r="X54" s="83" t="s">
        <v>1280</v>
      </c>
      <c r="Y54" s="79"/>
      <c r="Z54" s="79"/>
      <c r="AA54" s="85" t="s">
        <v>1645</v>
      </c>
      <c r="AB54" s="79"/>
      <c r="AC54" s="79" t="b">
        <v>0</v>
      </c>
      <c r="AD54" s="79">
        <v>0</v>
      </c>
      <c r="AE54" s="85" t="s">
        <v>1963</v>
      </c>
      <c r="AF54" s="79" t="b">
        <v>1</v>
      </c>
      <c r="AG54" s="79" t="s">
        <v>1973</v>
      </c>
      <c r="AH54" s="79"/>
      <c r="AI54" s="85" t="s">
        <v>1983</v>
      </c>
      <c r="AJ54" s="79" t="b">
        <v>0</v>
      </c>
      <c r="AK54" s="79">
        <v>86</v>
      </c>
      <c r="AL54" s="85" t="s">
        <v>1723</v>
      </c>
      <c r="AM54" s="79" t="s">
        <v>2000</v>
      </c>
      <c r="AN54" s="79" t="b">
        <v>0</v>
      </c>
      <c r="AO54" s="85" t="s">
        <v>1723</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20</v>
      </c>
      <c r="BK54" s="49">
        <v>100</v>
      </c>
      <c r="BL54" s="48">
        <v>20</v>
      </c>
    </row>
    <row r="55" spans="1:64" ht="15">
      <c r="A55" s="64" t="s">
        <v>262</v>
      </c>
      <c r="B55" s="64" t="s">
        <v>336</v>
      </c>
      <c r="C55" s="65"/>
      <c r="D55" s="66"/>
      <c r="E55" s="67"/>
      <c r="F55" s="68"/>
      <c r="G55" s="65"/>
      <c r="H55" s="69"/>
      <c r="I55" s="70"/>
      <c r="J55" s="70"/>
      <c r="K55" s="34" t="s">
        <v>65</v>
      </c>
      <c r="L55" s="77">
        <v>57</v>
      </c>
      <c r="M55" s="77"/>
      <c r="N55" s="72"/>
      <c r="O55" s="79" t="s">
        <v>544</v>
      </c>
      <c r="P55" s="81">
        <v>43503.604583333334</v>
      </c>
      <c r="Q55" s="79" t="s">
        <v>558</v>
      </c>
      <c r="R55" s="79"/>
      <c r="S55" s="79"/>
      <c r="T55" s="79"/>
      <c r="U55" s="79"/>
      <c r="V55" s="83" t="s">
        <v>1035</v>
      </c>
      <c r="W55" s="81">
        <v>43503.604583333334</v>
      </c>
      <c r="X55" s="83" t="s">
        <v>1281</v>
      </c>
      <c r="Y55" s="79"/>
      <c r="Z55" s="79"/>
      <c r="AA55" s="85" t="s">
        <v>1646</v>
      </c>
      <c r="AB55" s="79"/>
      <c r="AC55" s="79" t="b">
        <v>0</v>
      </c>
      <c r="AD55" s="79">
        <v>0</v>
      </c>
      <c r="AE55" s="85" t="s">
        <v>1963</v>
      </c>
      <c r="AF55" s="79" t="b">
        <v>1</v>
      </c>
      <c r="AG55" s="79" t="s">
        <v>1973</v>
      </c>
      <c r="AH55" s="79"/>
      <c r="AI55" s="85" t="s">
        <v>1983</v>
      </c>
      <c r="AJ55" s="79" t="b">
        <v>0</v>
      </c>
      <c r="AK55" s="79">
        <v>86</v>
      </c>
      <c r="AL55" s="85" t="s">
        <v>1723</v>
      </c>
      <c r="AM55" s="79" t="s">
        <v>2000</v>
      </c>
      <c r="AN55" s="79" t="b">
        <v>0</v>
      </c>
      <c r="AO55" s="85" t="s">
        <v>1723</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20</v>
      </c>
      <c r="BK55" s="49">
        <v>100</v>
      </c>
      <c r="BL55" s="48">
        <v>20</v>
      </c>
    </row>
    <row r="56" spans="1:64" ht="15">
      <c r="A56" s="64" t="s">
        <v>263</v>
      </c>
      <c r="B56" s="64" t="s">
        <v>336</v>
      </c>
      <c r="C56" s="65"/>
      <c r="D56" s="66"/>
      <c r="E56" s="67"/>
      <c r="F56" s="68"/>
      <c r="G56" s="65"/>
      <c r="H56" s="69"/>
      <c r="I56" s="70"/>
      <c r="J56" s="70"/>
      <c r="K56" s="34" t="s">
        <v>65</v>
      </c>
      <c r="L56" s="77">
        <v>58</v>
      </c>
      <c r="M56" s="77"/>
      <c r="N56" s="72"/>
      <c r="O56" s="79" t="s">
        <v>544</v>
      </c>
      <c r="P56" s="81">
        <v>43503.609606481485</v>
      </c>
      <c r="Q56" s="79" t="s">
        <v>558</v>
      </c>
      <c r="R56" s="79"/>
      <c r="S56" s="79"/>
      <c r="T56" s="79"/>
      <c r="U56" s="79"/>
      <c r="V56" s="83" t="s">
        <v>1036</v>
      </c>
      <c r="W56" s="81">
        <v>43503.609606481485</v>
      </c>
      <c r="X56" s="83" t="s">
        <v>1282</v>
      </c>
      <c r="Y56" s="79"/>
      <c r="Z56" s="79"/>
      <c r="AA56" s="85" t="s">
        <v>1647</v>
      </c>
      <c r="AB56" s="79"/>
      <c r="AC56" s="79" t="b">
        <v>0</v>
      </c>
      <c r="AD56" s="79">
        <v>0</v>
      </c>
      <c r="AE56" s="85" t="s">
        <v>1963</v>
      </c>
      <c r="AF56" s="79" t="b">
        <v>1</v>
      </c>
      <c r="AG56" s="79" t="s">
        <v>1973</v>
      </c>
      <c r="AH56" s="79"/>
      <c r="AI56" s="85" t="s">
        <v>1983</v>
      </c>
      <c r="AJ56" s="79" t="b">
        <v>0</v>
      </c>
      <c r="AK56" s="79">
        <v>86</v>
      </c>
      <c r="AL56" s="85" t="s">
        <v>1723</v>
      </c>
      <c r="AM56" s="79" t="s">
        <v>2000</v>
      </c>
      <c r="AN56" s="79" t="b">
        <v>0</v>
      </c>
      <c r="AO56" s="85" t="s">
        <v>1723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20</v>
      </c>
      <c r="BK56" s="49">
        <v>100</v>
      </c>
      <c r="BL56" s="48">
        <v>20</v>
      </c>
    </row>
    <row r="57" spans="1:64" ht="15">
      <c r="A57" s="64" t="s">
        <v>264</v>
      </c>
      <c r="B57" s="64" t="s">
        <v>336</v>
      </c>
      <c r="C57" s="65"/>
      <c r="D57" s="66"/>
      <c r="E57" s="67"/>
      <c r="F57" s="68"/>
      <c r="G57" s="65"/>
      <c r="H57" s="69"/>
      <c r="I57" s="70"/>
      <c r="J57" s="70"/>
      <c r="K57" s="34" t="s">
        <v>65</v>
      </c>
      <c r="L57" s="77">
        <v>59</v>
      </c>
      <c r="M57" s="77"/>
      <c r="N57" s="72"/>
      <c r="O57" s="79" t="s">
        <v>544</v>
      </c>
      <c r="P57" s="81">
        <v>43503.61016203704</v>
      </c>
      <c r="Q57" s="79" t="s">
        <v>558</v>
      </c>
      <c r="R57" s="79"/>
      <c r="S57" s="79"/>
      <c r="T57" s="79"/>
      <c r="U57" s="79"/>
      <c r="V57" s="83" t="s">
        <v>1037</v>
      </c>
      <c r="W57" s="81">
        <v>43503.61016203704</v>
      </c>
      <c r="X57" s="83" t="s">
        <v>1283</v>
      </c>
      <c r="Y57" s="79"/>
      <c r="Z57" s="79"/>
      <c r="AA57" s="85" t="s">
        <v>1648</v>
      </c>
      <c r="AB57" s="79"/>
      <c r="AC57" s="79" t="b">
        <v>0</v>
      </c>
      <c r="AD57" s="79">
        <v>0</v>
      </c>
      <c r="AE57" s="85" t="s">
        <v>1963</v>
      </c>
      <c r="AF57" s="79" t="b">
        <v>1</v>
      </c>
      <c r="AG57" s="79" t="s">
        <v>1973</v>
      </c>
      <c r="AH57" s="79"/>
      <c r="AI57" s="85" t="s">
        <v>1983</v>
      </c>
      <c r="AJ57" s="79" t="b">
        <v>0</v>
      </c>
      <c r="AK57" s="79">
        <v>86</v>
      </c>
      <c r="AL57" s="85" t="s">
        <v>1723</v>
      </c>
      <c r="AM57" s="79" t="s">
        <v>1999</v>
      </c>
      <c r="AN57" s="79" t="b">
        <v>0</v>
      </c>
      <c r="AO57" s="85" t="s">
        <v>1723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20</v>
      </c>
      <c r="BK57" s="49">
        <v>100</v>
      </c>
      <c r="BL57" s="48">
        <v>20</v>
      </c>
    </row>
    <row r="58" spans="1:64" ht="15">
      <c r="A58" s="64" t="s">
        <v>265</v>
      </c>
      <c r="B58" s="64" t="s">
        <v>336</v>
      </c>
      <c r="C58" s="65"/>
      <c r="D58" s="66"/>
      <c r="E58" s="67"/>
      <c r="F58" s="68"/>
      <c r="G58" s="65"/>
      <c r="H58" s="69"/>
      <c r="I58" s="70"/>
      <c r="J58" s="70"/>
      <c r="K58" s="34" t="s">
        <v>65</v>
      </c>
      <c r="L58" s="77">
        <v>60</v>
      </c>
      <c r="M58" s="77"/>
      <c r="N58" s="72"/>
      <c r="O58" s="79" t="s">
        <v>544</v>
      </c>
      <c r="P58" s="81">
        <v>43503.61178240741</v>
      </c>
      <c r="Q58" s="79" t="s">
        <v>558</v>
      </c>
      <c r="R58" s="79"/>
      <c r="S58" s="79"/>
      <c r="T58" s="79"/>
      <c r="U58" s="79"/>
      <c r="V58" s="83" t="s">
        <v>1038</v>
      </c>
      <c r="W58" s="81">
        <v>43503.61178240741</v>
      </c>
      <c r="X58" s="83" t="s">
        <v>1284</v>
      </c>
      <c r="Y58" s="79"/>
      <c r="Z58" s="79"/>
      <c r="AA58" s="85" t="s">
        <v>1649</v>
      </c>
      <c r="AB58" s="79"/>
      <c r="AC58" s="79" t="b">
        <v>0</v>
      </c>
      <c r="AD58" s="79">
        <v>0</v>
      </c>
      <c r="AE58" s="85" t="s">
        <v>1963</v>
      </c>
      <c r="AF58" s="79" t="b">
        <v>1</v>
      </c>
      <c r="AG58" s="79" t="s">
        <v>1973</v>
      </c>
      <c r="AH58" s="79"/>
      <c r="AI58" s="85" t="s">
        <v>1983</v>
      </c>
      <c r="AJ58" s="79" t="b">
        <v>0</v>
      </c>
      <c r="AK58" s="79">
        <v>86</v>
      </c>
      <c r="AL58" s="85" t="s">
        <v>1723</v>
      </c>
      <c r="AM58" s="79" t="s">
        <v>1999</v>
      </c>
      <c r="AN58" s="79" t="b">
        <v>0</v>
      </c>
      <c r="AO58" s="85" t="s">
        <v>1723</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20</v>
      </c>
      <c r="BK58" s="49">
        <v>100</v>
      </c>
      <c r="BL58" s="48">
        <v>20</v>
      </c>
    </row>
    <row r="59" spans="1:64" ht="15">
      <c r="A59" s="64" t="s">
        <v>266</v>
      </c>
      <c r="B59" s="64" t="s">
        <v>336</v>
      </c>
      <c r="C59" s="65"/>
      <c r="D59" s="66"/>
      <c r="E59" s="67"/>
      <c r="F59" s="68"/>
      <c r="G59" s="65"/>
      <c r="H59" s="69"/>
      <c r="I59" s="70"/>
      <c r="J59" s="70"/>
      <c r="K59" s="34" t="s">
        <v>65</v>
      </c>
      <c r="L59" s="77">
        <v>61</v>
      </c>
      <c r="M59" s="77"/>
      <c r="N59" s="72"/>
      <c r="O59" s="79" t="s">
        <v>544</v>
      </c>
      <c r="P59" s="81">
        <v>43503.61184027778</v>
      </c>
      <c r="Q59" s="79" t="s">
        <v>558</v>
      </c>
      <c r="R59" s="79"/>
      <c r="S59" s="79"/>
      <c r="T59" s="79"/>
      <c r="U59" s="79"/>
      <c r="V59" s="83" t="s">
        <v>1039</v>
      </c>
      <c r="W59" s="81">
        <v>43503.61184027778</v>
      </c>
      <c r="X59" s="83" t="s">
        <v>1285</v>
      </c>
      <c r="Y59" s="79"/>
      <c r="Z59" s="79"/>
      <c r="AA59" s="85" t="s">
        <v>1650</v>
      </c>
      <c r="AB59" s="79"/>
      <c r="AC59" s="79" t="b">
        <v>0</v>
      </c>
      <c r="AD59" s="79">
        <v>0</v>
      </c>
      <c r="AE59" s="85" t="s">
        <v>1963</v>
      </c>
      <c r="AF59" s="79" t="b">
        <v>1</v>
      </c>
      <c r="AG59" s="79" t="s">
        <v>1973</v>
      </c>
      <c r="AH59" s="79"/>
      <c r="AI59" s="85" t="s">
        <v>1983</v>
      </c>
      <c r="AJ59" s="79" t="b">
        <v>0</v>
      </c>
      <c r="AK59" s="79">
        <v>86</v>
      </c>
      <c r="AL59" s="85" t="s">
        <v>1723</v>
      </c>
      <c r="AM59" s="79" t="s">
        <v>2001</v>
      </c>
      <c r="AN59" s="79" t="b">
        <v>0</v>
      </c>
      <c r="AO59" s="85" t="s">
        <v>1723</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20</v>
      </c>
      <c r="BK59" s="49">
        <v>100</v>
      </c>
      <c r="BL59" s="48">
        <v>20</v>
      </c>
    </row>
    <row r="60" spans="1:64" ht="15">
      <c r="A60" s="64" t="s">
        <v>267</v>
      </c>
      <c r="B60" s="64" t="s">
        <v>336</v>
      </c>
      <c r="C60" s="65"/>
      <c r="D60" s="66"/>
      <c r="E60" s="67"/>
      <c r="F60" s="68"/>
      <c r="G60" s="65"/>
      <c r="H60" s="69"/>
      <c r="I60" s="70"/>
      <c r="J60" s="70"/>
      <c r="K60" s="34" t="s">
        <v>65</v>
      </c>
      <c r="L60" s="77">
        <v>62</v>
      </c>
      <c r="M60" s="77"/>
      <c r="N60" s="72"/>
      <c r="O60" s="79" t="s">
        <v>544</v>
      </c>
      <c r="P60" s="81">
        <v>43503.621469907404</v>
      </c>
      <c r="Q60" s="79" t="s">
        <v>558</v>
      </c>
      <c r="R60" s="79"/>
      <c r="S60" s="79"/>
      <c r="T60" s="79"/>
      <c r="U60" s="79"/>
      <c r="V60" s="83" t="s">
        <v>1040</v>
      </c>
      <c r="W60" s="81">
        <v>43503.621469907404</v>
      </c>
      <c r="X60" s="83" t="s">
        <v>1286</v>
      </c>
      <c r="Y60" s="79"/>
      <c r="Z60" s="79"/>
      <c r="AA60" s="85" t="s">
        <v>1651</v>
      </c>
      <c r="AB60" s="79"/>
      <c r="AC60" s="79" t="b">
        <v>0</v>
      </c>
      <c r="AD60" s="79">
        <v>0</v>
      </c>
      <c r="AE60" s="85" t="s">
        <v>1963</v>
      </c>
      <c r="AF60" s="79" t="b">
        <v>1</v>
      </c>
      <c r="AG60" s="79" t="s">
        <v>1973</v>
      </c>
      <c r="AH60" s="79"/>
      <c r="AI60" s="85" t="s">
        <v>1983</v>
      </c>
      <c r="AJ60" s="79" t="b">
        <v>0</v>
      </c>
      <c r="AK60" s="79">
        <v>86</v>
      </c>
      <c r="AL60" s="85" t="s">
        <v>1723</v>
      </c>
      <c r="AM60" s="79" t="s">
        <v>2001</v>
      </c>
      <c r="AN60" s="79" t="b">
        <v>0</v>
      </c>
      <c r="AO60" s="85" t="s">
        <v>1723</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20</v>
      </c>
      <c r="BK60" s="49">
        <v>100</v>
      </c>
      <c r="BL60" s="48">
        <v>20</v>
      </c>
    </row>
    <row r="61" spans="1:64" ht="15">
      <c r="A61" s="64" t="s">
        <v>268</v>
      </c>
      <c r="B61" s="64" t="s">
        <v>336</v>
      </c>
      <c r="C61" s="65"/>
      <c r="D61" s="66"/>
      <c r="E61" s="67"/>
      <c r="F61" s="68"/>
      <c r="G61" s="65"/>
      <c r="H61" s="69"/>
      <c r="I61" s="70"/>
      <c r="J61" s="70"/>
      <c r="K61" s="34" t="s">
        <v>65</v>
      </c>
      <c r="L61" s="77">
        <v>63</v>
      </c>
      <c r="M61" s="77"/>
      <c r="N61" s="72"/>
      <c r="O61" s="79" t="s">
        <v>544</v>
      </c>
      <c r="P61" s="81">
        <v>43503.636400462965</v>
      </c>
      <c r="Q61" s="79" t="s">
        <v>558</v>
      </c>
      <c r="R61" s="79"/>
      <c r="S61" s="79"/>
      <c r="T61" s="79"/>
      <c r="U61" s="79"/>
      <c r="V61" s="83" t="s">
        <v>1041</v>
      </c>
      <c r="W61" s="81">
        <v>43503.636400462965</v>
      </c>
      <c r="X61" s="83" t="s">
        <v>1287</v>
      </c>
      <c r="Y61" s="79"/>
      <c r="Z61" s="79"/>
      <c r="AA61" s="85" t="s">
        <v>1652</v>
      </c>
      <c r="AB61" s="79"/>
      <c r="AC61" s="79" t="b">
        <v>0</v>
      </c>
      <c r="AD61" s="79">
        <v>0</v>
      </c>
      <c r="AE61" s="85" t="s">
        <v>1963</v>
      </c>
      <c r="AF61" s="79" t="b">
        <v>1</v>
      </c>
      <c r="AG61" s="79" t="s">
        <v>1973</v>
      </c>
      <c r="AH61" s="79"/>
      <c r="AI61" s="85" t="s">
        <v>1983</v>
      </c>
      <c r="AJ61" s="79" t="b">
        <v>0</v>
      </c>
      <c r="AK61" s="79">
        <v>86</v>
      </c>
      <c r="AL61" s="85" t="s">
        <v>1723</v>
      </c>
      <c r="AM61" s="79" t="s">
        <v>2003</v>
      </c>
      <c r="AN61" s="79" t="b">
        <v>0</v>
      </c>
      <c r="AO61" s="85" t="s">
        <v>1723</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20</v>
      </c>
      <c r="BK61" s="49">
        <v>100</v>
      </c>
      <c r="BL61" s="48">
        <v>20</v>
      </c>
    </row>
    <row r="62" spans="1:64" ht="15">
      <c r="A62" s="64" t="s">
        <v>269</v>
      </c>
      <c r="B62" s="64" t="s">
        <v>336</v>
      </c>
      <c r="C62" s="65"/>
      <c r="D62" s="66"/>
      <c r="E62" s="67"/>
      <c r="F62" s="68"/>
      <c r="G62" s="65"/>
      <c r="H62" s="69"/>
      <c r="I62" s="70"/>
      <c r="J62" s="70"/>
      <c r="K62" s="34" t="s">
        <v>65</v>
      </c>
      <c r="L62" s="77">
        <v>64</v>
      </c>
      <c r="M62" s="77"/>
      <c r="N62" s="72"/>
      <c r="O62" s="79" t="s">
        <v>544</v>
      </c>
      <c r="P62" s="81">
        <v>43503.63761574074</v>
      </c>
      <c r="Q62" s="79" t="s">
        <v>558</v>
      </c>
      <c r="R62" s="79"/>
      <c r="S62" s="79"/>
      <c r="T62" s="79"/>
      <c r="U62" s="79"/>
      <c r="V62" s="83" t="s">
        <v>1042</v>
      </c>
      <c r="W62" s="81">
        <v>43503.63761574074</v>
      </c>
      <c r="X62" s="83" t="s">
        <v>1288</v>
      </c>
      <c r="Y62" s="79"/>
      <c r="Z62" s="79"/>
      <c r="AA62" s="85" t="s">
        <v>1653</v>
      </c>
      <c r="AB62" s="79"/>
      <c r="AC62" s="79" t="b">
        <v>0</v>
      </c>
      <c r="AD62" s="79">
        <v>0</v>
      </c>
      <c r="AE62" s="85" t="s">
        <v>1963</v>
      </c>
      <c r="AF62" s="79" t="b">
        <v>1</v>
      </c>
      <c r="AG62" s="79" t="s">
        <v>1973</v>
      </c>
      <c r="AH62" s="79"/>
      <c r="AI62" s="85" t="s">
        <v>1983</v>
      </c>
      <c r="AJ62" s="79" t="b">
        <v>0</v>
      </c>
      <c r="AK62" s="79">
        <v>86</v>
      </c>
      <c r="AL62" s="85" t="s">
        <v>1723</v>
      </c>
      <c r="AM62" s="79" t="s">
        <v>2002</v>
      </c>
      <c r="AN62" s="79" t="b">
        <v>0</v>
      </c>
      <c r="AO62" s="85" t="s">
        <v>1723</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20</v>
      </c>
      <c r="BK62" s="49">
        <v>100</v>
      </c>
      <c r="BL62" s="48">
        <v>20</v>
      </c>
    </row>
    <row r="63" spans="1:64" ht="15">
      <c r="A63" s="64" t="s">
        <v>270</v>
      </c>
      <c r="B63" s="64" t="s">
        <v>336</v>
      </c>
      <c r="C63" s="65"/>
      <c r="D63" s="66"/>
      <c r="E63" s="67"/>
      <c r="F63" s="68"/>
      <c r="G63" s="65"/>
      <c r="H63" s="69"/>
      <c r="I63" s="70"/>
      <c r="J63" s="70"/>
      <c r="K63" s="34" t="s">
        <v>65</v>
      </c>
      <c r="L63" s="77">
        <v>65</v>
      </c>
      <c r="M63" s="77"/>
      <c r="N63" s="72"/>
      <c r="O63" s="79" t="s">
        <v>544</v>
      </c>
      <c r="P63" s="81">
        <v>43503.63946759259</v>
      </c>
      <c r="Q63" s="79" t="s">
        <v>558</v>
      </c>
      <c r="R63" s="79"/>
      <c r="S63" s="79"/>
      <c r="T63" s="79"/>
      <c r="U63" s="79"/>
      <c r="V63" s="83" t="s">
        <v>1043</v>
      </c>
      <c r="W63" s="81">
        <v>43503.63946759259</v>
      </c>
      <c r="X63" s="83" t="s">
        <v>1289</v>
      </c>
      <c r="Y63" s="79"/>
      <c r="Z63" s="79"/>
      <c r="AA63" s="85" t="s">
        <v>1654</v>
      </c>
      <c r="AB63" s="79"/>
      <c r="AC63" s="79" t="b">
        <v>0</v>
      </c>
      <c r="AD63" s="79">
        <v>0</v>
      </c>
      <c r="AE63" s="85" t="s">
        <v>1963</v>
      </c>
      <c r="AF63" s="79" t="b">
        <v>1</v>
      </c>
      <c r="AG63" s="79" t="s">
        <v>1973</v>
      </c>
      <c r="AH63" s="79"/>
      <c r="AI63" s="85" t="s">
        <v>1983</v>
      </c>
      <c r="AJ63" s="79" t="b">
        <v>0</v>
      </c>
      <c r="AK63" s="79">
        <v>86</v>
      </c>
      <c r="AL63" s="85" t="s">
        <v>1723</v>
      </c>
      <c r="AM63" s="79" t="s">
        <v>1999</v>
      </c>
      <c r="AN63" s="79" t="b">
        <v>0</v>
      </c>
      <c r="AO63" s="85" t="s">
        <v>1723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20</v>
      </c>
      <c r="BK63" s="49">
        <v>100</v>
      </c>
      <c r="BL63" s="48">
        <v>20</v>
      </c>
    </row>
    <row r="64" spans="1:64" ht="15">
      <c r="A64" s="64" t="s">
        <v>271</v>
      </c>
      <c r="B64" s="64" t="s">
        <v>336</v>
      </c>
      <c r="C64" s="65"/>
      <c r="D64" s="66"/>
      <c r="E64" s="67"/>
      <c r="F64" s="68"/>
      <c r="G64" s="65"/>
      <c r="H64" s="69"/>
      <c r="I64" s="70"/>
      <c r="J64" s="70"/>
      <c r="K64" s="34" t="s">
        <v>65</v>
      </c>
      <c r="L64" s="77">
        <v>66</v>
      </c>
      <c r="M64" s="77"/>
      <c r="N64" s="72"/>
      <c r="O64" s="79" t="s">
        <v>544</v>
      </c>
      <c r="P64" s="81">
        <v>43503.64119212963</v>
      </c>
      <c r="Q64" s="79" t="s">
        <v>558</v>
      </c>
      <c r="R64" s="79"/>
      <c r="S64" s="79"/>
      <c r="T64" s="79"/>
      <c r="U64" s="79"/>
      <c r="V64" s="83" t="s">
        <v>1044</v>
      </c>
      <c r="W64" s="81">
        <v>43503.64119212963</v>
      </c>
      <c r="X64" s="83" t="s">
        <v>1290</v>
      </c>
      <c r="Y64" s="79"/>
      <c r="Z64" s="79"/>
      <c r="AA64" s="85" t="s">
        <v>1655</v>
      </c>
      <c r="AB64" s="79"/>
      <c r="AC64" s="79" t="b">
        <v>0</v>
      </c>
      <c r="AD64" s="79">
        <v>0</v>
      </c>
      <c r="AE64" s="85" t="s">
        <v>1963</v>
      </c>
      <c r="AF64" s="79" t="b">
        <v>1</v>
      </c>
      <c r="AG64" s="79" t="s">
        <v>1973</v>
      </c>
      <c r="AH64" s="79"/>
      <c r="AI64" s="85" t="s">
        <v>1983</v>
      </c>
      <c r="AJ64" s="79" t="b">
        <v>0</v>
      </c>
      <c r="AK64" s="79">
        <v>86</v>
      </c>
      <c r="AL64" s="85" t="s">
        <v>1723</v>
      </c>
      <c r="AM64" s="79" t="s">
        <v>2000</v>
      </c>
      <c r="AN64" s="79" t="b">
        <v>0</v>
      </c>
      <c r="AO64" s="85" t="s">
        <v>1723</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20</v>
      </c>
      <c r="BK64" s="49">
        <v>100</v>
      </c>
      <c r="BL64" s="48">
        <v>20</v>
      </c>
    </row>
    <row r="65" spans="1:64" ht="15">
      <c r="A65" s="64" t="s">
        <v>272</v>
      </c>
      <c r="B65" s="64" t="s">
        <v>336</v>
      </c>
      <c r="C65" s="65"/>
      <c r="D65" s="66"/>
      <c r="E65" s="67"/>
      <c r="F65" s="68"/>
      <c r="G65" s="65"/>
      <c r="H65" s="69"/>
      <c r="I65" s="70"/>
      <c r="J65" s="70"/>
      <c r="K65" s="34" t="s">
        <v>65</v>
      </c>
      <c r="L65" s="77">
        <v>67</v>
      </c>
      <c r="M65" s="77"/>
      <c r="N65" s="72"/>
      <c r="O65" s="79" t="s">
        <v>544</v>
      </c>
      <c r="P65" s="81">
        <v>43503.649513888886</v>
      </c>
      <c r="Q65" s="79" t="s">
        <v>558</v>
      </c>
      <c r="R65" s="79"/>
      <c r="S65" s="79"/>
      <c r="T65" s="79"/>
      <c r="U65" s="79"/>
      <c r="V65" s="83" t="s">
        <v>1045</v>
      </c>
      <c r="W65" s="81">
        <v>43503.649513888886</v>
      </c>
      <c r="X65" s="83" t="s">
        <v>1291</v>
      </c>
      <c r="Y65" s="79"/>
      <c r="Z65" s="79"/>
      <c r="AA65" s="85" t="s">
        <v>1656</v>
      </c>
      <c r="AB65" s="79"/>
      <c r="AC65" s="79" t="b">
        <v>0</v>
      </c>
      <c r="AD65" s="79">
        <v>0</v>
      </c>
      <c r="AE65" s="85" t="s">
        <v>1963</v>
      </c>
      <c r="AF65" s="79" t="b">
        <v>1</v>
      </c>
      <c r="AG65" s="79" t="s">
        <v>1973</v>
      </c>
      <c r="AH65" s="79"/>
      <c r="AI65" s="85" t="s">
        <v>1983</v>
      </c>
      <c r="AJ65" s="79" t="b">
        <v>0</v>
      </c>
      <c r="AK65" s="79">
        <v>86</v>
      </c>
      <c r="AL65" s="85" t="s">
        <v>1723</v>
      </c>
      <c r="AM65" s="79" t="s">
        <v>2002</v>
      </c>
      <c r="AN65" s="79" t="b">
        <v>0</v>
      </c>
      <c r="AO65" s="85" t="s">
        <v>1723</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20</v>
      </c>
      <c r="BK65" s="49">
        <v>100</v>
      </c>
      <c r="BL65" s="48">
        <v>20</v>
      </c>
    </row>
    <row r="66" spans="1:64" ht="15">
      <c r="A66" s="64" t="s">
        <v>273</v>
      </c>
      <c r="B66" s="64" t="s">
        <v>336</v>
      </c>
      <c r="C66" s="65"/>
      <c r="D66" s="66"/>
      <c r="E66" s="67"/>
      <c r="F66" s="68"/>
      <c r="G66" s="65"/>
      <c r="H66" s="69"/>
      <c r="I66" s="70"/>
      <c r="J66" s="70"/>
      <c r="K66" s="34" t="s">
        <v>65</v>
      </c>
      <c r="L66" s="77">
        <v>68</v>
      </c>
      <c r="M66" s="77"/>
      <c r="N66" s="72"/>
      <c r="O66" s="79" t="s">
        <v>544</v>
      </c>
      <c r="P66" s="81">
        <v>43503.651724537034</v>
      </c>
      <c r="Q66" s="79" t="s">
        <v>558</v>
      </c>
      <c r="R66" s="79"/>
      <c r="S66" s="79"/>
      <c r="T66" s="79"/>
      <c r="U66" s="79"/>
      <c r="V66" s="83" t="s">
        <v>1046</v>
      </c>
      <c r="W66" s="81">
        <v>43503.651724537034</v>
      </c>
      <c r="X66" s="83" t="s">
        <v>1292</v>
      </c>
      <c r="Y66" s="79"/>
      <c r="Z66" s="79"/>
      <c r="AA66" s="85" t="s">
        <v>1657</v>
      </c>
      <c r="AB66" s="79"/>
      <c r="AC66" s="79" t="b">
        <v>0</v>
      </c>
      <c r="AD66" s="79">
        <v>0</v>
      </c>
      <c r="AE66" s="85" t="s">
        <v>1963</v>
      </c>
      <c r="AF66" s="79" t="b">
        <v>1</v>
      </c>
      <c r="AG66" s="79" t="s">
        <v>1973</v>
      </c>
      <c r="AH66" s="79"/>
      <c r="AI66" s="85" t="s">
        <v>1983</v>
      </c>
      <c r="AJ66" s="79" t="b">
        <v>0</v>
      </c>
      <c r="AK66" s="79">
        <v>86</v>
      </c>
      <c r="AL66" s="85" t="s">
        <v>1723</v>
      </c>
      <c r="AM66" s="79" t="s">
        <v>2002</v>
      </c>
      <c r="AN66" s="79" t="b">
        <v>0</v>
      </c>
      <c r="AO66" s="85" t="s">
        <v>1723</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20</v>
      </c>
      <c r="BK66" s="49">
        <v>100</v>
      </c>
      <c r="BL66" s="48">
        <v>20</v>
      </c>
    </row>
    <row r="67" spans="1:64" ht="15">
      <c r="A67" s="64" t="s">
        <v>274</v>
      </c>
      <c r="B67" s="64" t="s">
        <v>336</v>
      </c>
      <c r="C67" s="65"/>
      <c r="D67" s="66"/>
      <c r="E67" s="67"/>
      <c r="F67" s="68"/>
      <c r="G67" s="65"/>
      <c r="H67" s="69"/>
      <c r="I67" s="70"/>
      <c r="J67" s="70"/>
      <c r="K67" s="34" t="s">
        <v>65</v>
      </c>
      <c r="L67" s="77">
        <v>69</v>
      </c>
      <c r="M67" s="77"/>
      <c r="N67" s="72"/>
      <c r="O67" s="79" t="s">
        <v>544</v>
      </c>
      <c r="P67" s="81">
        <v>43503.66585648148</v>
      </c>
      <c r="Q67" s="79" t="s">
        <v>558</v>
      </c>
      <c r="R67" s="79"/>
      <c r="S67" s="79"/>
      <c r="T67" s="79"/>
      <c r="U67" s="79"/>
      <c r="V67" s="83" t="s">
        <v>1047</v>
      </c>
      <c r="W67" s="81">
        <v>43503.66585648148</v>
      </c>
      <c r="X67" s="83" t="s">
        <v>1293</v>
      </c>
      <c r="Y67" s="79"/>
      <c r="Z67" s="79"/>
      <c r="AA67" s="85" t="s">
        <v>1658</v>
      </c>
      <c r="AB67" s="79"/>
      <c r="AC67" s="79" t="b">
        <v>0</v>
      </c>
      <c r="AD67" s="79">
        <v>0</v>
      </c>
      <c r="AE67" s="85" t="s">
        <v>1963</v>
      </c>
      <c r="AF67" s="79" t="b">
        <v>1</v>
      </c>
      <c r="AG67" s="79" t="s">
        <v>1973</v>
      </c>
      <c r="AH67" s="79"/>
      <c r="AI67" s="85" t="s">
        <v>1983</v>
      </c>
      <c r="AJ67" s="79" t="b">
        <v>0</v>
      </c>
      <c r="AK67" s="79">
        <v>86</v>
      </c>
      <c r="AL67" s="85" t="s">
        <v>1723</v>
      </c>
      <c r="AM67" s="79" t="s">
        <v>1999</v>
      </c>
      <c r="AN67" s="79" t="b">
        <v>0</v>
      </c>
      <c r="AO67" s="85" t="s">
        <v>1723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20</v>
      </c>
      <c r="BK67" s="49">
        <v>100</v>
      </c>
      <c r="BL67" s="48">
        <v>20</v>
      </c>
    </row>
    <row r="68" spans="1:64" ht="15">
      <c r="A68" s="64" t="s">
        <v>275</v>
      </c>
      <c r="B68" s="64" t="s">
        <v>336</v>
      </c>
      <c r="C68" s="65"/>
      <c r="D68" s="66"/>
      <c r="E68" s="67"/>
      <c r="F68" s="68"/>
      <c r="G68" s="65"/>
      <c r="H68" s="69"/>
      <c r="I68" s="70"/>
      <c r="J68" s="70"/>
      <c r="K68" s="34" t="s">
        <v>65</v>
      </c>
      <c r="L68" s="77">
        <v>70</v>
      </c>
      <c r="M68" s="77"/>
      <c r="N68" s="72"/>
      <c r="O68" s="79" t="s">
        <v>544</v>
      </c>
      <c r="P68" s="81">
        <v>43503.67565972222</v>
      </c>
      <c r="Q68" s="79" t="s">
        <v>558</v>
      </c>
      <c r="R68" s="79"/>
      <c r="S68" s="79"/>
      <c r="T68" s="79"/>
      <c r="U68" s="79"/>
      <c r="V68" s="83" t="s">
        <v>1048</v>
      </c>
      <c r="W68" s="81">
        <v>43503.67565972222</v>
      </c>
      <c r="X68" s="83" t="s">
        <v>1294</v>
      </c>
      <c r="Y68" s="79"/>
      <c r="Z68" s="79"/>
      <c r="AA68" s="85" t="s">
        <v>1659</v>
      </c>
      <c r="AB68" s="79"/>
      <c r="AC68" s="79" t="b">
        <v>0</v>
      </c>
      <c r="AD68" s="79">
        <v>0</v>
      </c>
      <c r="AE68" s="85" t="s">
        <v>1963</v>
      </c>
      <c r="AF68" s="79" t="b">
        <v>1</v>
      </c>
      <c r="AG68" s="79" t="s">
        <v>1973</v>
      </c>
      <c r="AH68" s="79"/>
      <c r="AI68" s="85" t="s">
        <v>1983</v>
      </c>
      <c r="AJ68" s="79" t="b">
        <v>0</v>
      </c>
      <c r="AK68" s="79">
        <v>86</v>
      </c>
      <c r="AL68" s="85" t="s">
        <v>1723</v>
      </c>
      <c r="AM68" s="79" t="s">
        <v>2000</v>
      </c>
      <c r="AN68" s="79" t="b">
        <v>0</v>
      </c>
      <c r="AO68" s="85" t="s">
        <v>1723</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20</v>
      </c>
      <c r="BK68" s="49">
        <v>100</v>
      </c>
      <c r="BL68" s="48">
        <v>20</v>
      </c>
    </row>
    <row r="69" spans="1:64" ht="15">
      <c r="A69" s="64" t="s">
        <v>276</v>
      </c>
      <c r="B69" s="64" t="s">
        <v>336</v>
      </c>
      <c r="C69" s="65"/>
      <c r="D69" s="66"/>
      <c r="E69" s="67"/>
      <c r="F69" s="68"/>
      <c r="G69" s="65"/>
      <c r="H69" s="69"/>
      <c r="I69" s="70"/>
      <c r="J69" s="70"/>
      <c r="K69" s="34" t="s">
        <v>65</v>
      </c>
      <c r="L69" s="77">
        <v>71</v>
      </c>
      <c r="M69" s="77"/>
      <c r="N69" s="72"/>
      <c r="O69" s="79" t="s">
        <v>544</v>
      </c>
      <c r="P69" s="81">
        <v>43503.6853587963</v>
      </c>
      <c r="Q69" s="79" t="s">
        <v>558</v>
      </c>
      <c r="R69" s="79"/>
      <c r="S69" s="79"/>
      <c r="T69" s="79"/>
      <c r="U69" s="79"/>
      <c r="V69" s="83" t="s">
        <v>1049</v>
      </c>
      <c r="W69" s="81">
        <v>43503.6853587963</v>
      </c>
      <c r="X69" s="83" t="s">
        <v>1295</v>
      </c>
      <c r="Y69" s="79"/>
      <c r="Z69" s="79"/>
      <c r="AA69" s="85" t="s">
        <v>1660</v>
      </c>
      <c r="AB69" s="79"/>
      <c r="AC69" s="79" t="b">
        <v>0</v>
      </c>
      <c r="AD69" s="79">
        <v>0</v>
      </c>
      <c r="AE69" s="85" t="s">
        <v>1963</v>
      </c>
      <c r="AF69" s="79" t="b">
        <v>1</v>
      </c>
      <c r="AG69" s="79" t="s">
        <v>1973</v>
      </c>
      <c r="AH69" s="79"/>
      <c r="AI69" s="85" t="s">
        <v>1983</v>
      </c>
      <c r="AJ69" s="79" t="b">
        <v>0</v>
      </c>
      <c r="AK69" s="79">
        <v>86</v>
      </c>
      <c r="AL69" s="85" t="s">
        <v>1723</v>
      </c>
      <c r="AM69" s="79" t="s">
        <v>2002</v>
      </c>
      <c r="AN69" s="79" t="b">
        <v>0</v>
      </c>
      <c r="AO69" s="85" t="s">
        <v>1723</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20</v>
      </c>
      <c r="BK69" s="49">
        <v>100</v>
      </c>
      <c r="BL69" s="48">
        <v>20</v>
      </c>
    </row>
    <row r="70" spans="1:64" ht="15">
      <c r="A70" s="64" t="s">
        <v>277</v>
      </c>
      <c r="B70" s="64" t="s">
        <v>336</v>
      </c>
      <c r="C70" s="65"/>
      <c r="D70" s="66"/>
      <c r="E70" s="67"/>
      <c r="F70" s="68"/>
      <c r="G70" s="65"/>
      <c r="H70" s="69"/>
      <c r="I70" s="70"/>
      <c r="J70" s="70"/>
      <c r="K70" s="34" t="s">
        <v>65</v>
      </c>
      <c r="L70" s="77">
        <v>72</v>
      </c>
      <c r="M70" s="77"/>
      <c r="N70" s="72"/>
      <c r="O70" s="79" t="s">
        <v>544</v>
      </c>
      <c r="P70" s="81">
        <v>43503.6919212963</v>
      </c>
      <c r="Q70" s="79" t="s">
        <v>558</v>
      </c>
      <c r="R70" s="79"/>
      <c r="S70" s="79"/>
      <c r="T70" s="79"/>
      <c r="U70" s="79"/>
      <c r="V70" s="83" t="s">
        <v>1050</v>
      </c>
      <c r="W70" s="81">
        <v>43503.6919212963</v>
      </c>
      <c r="X70" s="83" t="s">
        <v>1296</v>
      </c>
      <c r="Y70" s="79"/>
      <c r="Z70" s="79"/>
      <c r="AA70" s="85" t="s">
        <v>1661</v>
      </c>
      <c r="AB70" s="79"/>
      <c r="AC70" s="79" t="b">
        <v>0</v>
      </c>
      <c r="AD70" s="79">
        <v>0</v>
      </c>
      <c r="AE70" s="85" t="s">
        <v>1963</v>
      </c>
      <c r="AF70" s="79" t="b">
        <v>1</v>
      </c>
      <c r="AG70" s="79" t="s">
        <v>1973</v>
      </c>
      <c r="AH70" s="79"/>
      <c r="AI70" s="85" t="s">
        <v>1983</v>
      </c>
      <c r="AJ70" s="79" t="b">
        <v>0</v>
      </c>
      <c r="AK70" s="79">
        <v>86</v>
      </c>
      <c r="AL70" s="85" t="s">
        <v>1723</v>
      </c>
      <c r="AM70" s="79" t="s">
        <v>1999</v>
      </c>
      <c r="AN70" s="79" t="b">
        <v>0</v>
      </c>
      <c r="AO70" s="85" t="s">
        <v>1723</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20</v>
      </c>
      <c r="BK70" s="49">
        <v>100</v>
      </c>
      <c r="BL70" s="48">
        <v>20</v>
      </c>
    </row>
    <row r="71" spans="1:64" ht="15">
      <c r="A71" s="64" t="s">
        <v>278</v>
      </c>
      <c r="B71" s="64" t="s">
        <v>336</v>
      </c>
      <c r="C71" s="65"/>
      <c r="D71" s="66"/>
      <c r="E71" s="67"/>
      <c r="F71" s="68"/>
      <c r="G71" s="65"/>
      <c r="H71" s="69"/>
      <c r="I71" s="70"/>
      <c r="J71" s="70"/>
      <c r="K71" s="34" t="s">
        <v>65</v>
      </c>
      <c r="L71" s="77">
        <v>73</v>
      </c>
      <c r="M71" s="77"/>
      <c r="N71" s="72"/>
      <c r="O71" s="79" t="s">
        <v>544</v>
      </c>
      <c r="P71" s="81">
        <v>43503.696597222224</v>
      </c>
      <c r="Q71" s="79" t="s">
        <v>558</v>
      </c>
      <c r="R71" s="79"/>
      <c r="S71" s="79"/>
      <c r="T71" s="79"/>
      <c r="U71" s="79"/>
      <c r="V71" s="83" t="s">
        <v>1051</v>
      </c>
      <c r="W71" s="81">
        <v>43503.696597222224</v>
      </c>
      <c r="X71" s="83" t="s">
        <v>1297</v>
      </c>
      <c r="Y71" s="79"/>
      <c r="Z71" s="79"/>
      <c r="AA71" s="85" t="s">
        <v>1662</v>
      </c>
      <c r="AB71" s="79"/>
      <c r="AC71" s="79" t="b">
        <v>0</v>
      </c>
      <c r="AD71" s="79">
        <v>0</v>
      </c>
      <c r="AE71" s="85" t="s">
        <v>1963</v>
      </c>
      <c r="AF71" s="79" t="b">
        <v>1</v>
      </c>
      <c r="AG71" s="79" t="s">
        <v>1973</v>
      </c>
      <c r="AH71" s="79"/>
      <c r="AI71" s="85" t="s">
        <v>1983</v>
      </c>
      <c r="AJ71" s="79" t="b">
        <v>0</v>
      </c>
      <c r="AK71" s="79">
        <v>86</v>
      </c>
      <c r="AL71" s="85" t="s">
        <v>1723</v>
      </c>
      <c r="AM71" s="79" t="s">
        <v>1999</v>
      </c>
      <c r="AN71" s="79" t="b">
        <v>0</v>
      </c>
      <c r="AO71" s="85" t="s">
        <v>1723</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20</v>
      </c>
      <c r="BK71" s="49">
        <v>100</v>
      </c>
      <c r="BL71" s="48">
        <v>20</v>
      </c>
    </row>
    <row r="72" spans="1:64" ht="15">
      <c r="A72" s="64" t="s">
        <v>279</v>
      </c>
      <c r="B72" s="64" t="s">
        <v>336</v>
      </c>
      <c r="C72" s="65"/>
      <c r="D72" s="66"/>
      <c r="E72" s="67"/>
      <c r="F72" s="68"/>
      <c r="G72" s="65"/>
      <c r="H72" s="69"/>
      <c r="I72" s="70"/>
      <c r="J72" s="70"/>
      <c r="K72" s="34" t="s">
        <v>65</v>
      </c>
      <c r="L72" s="77">
        <v>74</v>
      </c>
      <c r="M72" s="77"/>
      <c r="N72" s="72"/>
      <c r="O72" s="79" t="s">
        <v>544</v>
      </c>
      <c r="P72" s="81">
        <v>43503.71451388889</v>
      </c>
      <c r="Q72" s="79" t="s">
        <v>558</v>
      </c>
      <c r="R72" s="79"/>
      <c r="S72" s="79"/>
      <c r="T72" s="79"/>
      <c r="U72" s="79"/>
      <c r="V72" s="83" t="s">
        <v>1052</v>
      </c>
      <c r="W72" s="81">
        <v>43503.71451388889</v>
      </c>
      <c r="X72" s="83" t="s">
        <v>1298</v>
      </c>
      <c r="Y72" s="79"/>
      <c r="Z72" s="79"/>
      <c r="AA72" s="85" t="s">
        <v>1663</v>
      </c>
      <c r="AB72" s="79"/>
      <c r="AC72" s="79" t="b">
        <v>0</v>
      </c>
      <c r="AD72" s="79">
        <v>0</v>
      </c>
      <c r="AE72" s="85" t="s">
        <v>1963</v>
      </c>
      <c r="AF72" s="79" t="b">
        <v>1</v>
      </c>
      <c r="AG72" s="79" t="s">
        <v>1973</v>
      </c>
      <c r="AH72" s="79"/>
      <c r="AI72" s="85" t="s">
        <v>1983</v>
      </c>
      <c r="AJ72" s="79" t="b">
        <v>0</v>
      </c>
      <c r="AK72" s="79">
        <v>86</v>
      </c>
      <c r="AL72" s="85" t="s">
        <v>1723</v>
      </c>
      <c r="AM72" s="79" t="s">
        <v>2000</v>
      </c>
      <c r="AN72" s="79" t="b">
        <v>0</v>
      </c>
      <c r="AO72" s="85" t="s">
        <v>1723</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20</v>
      </c>
      <c r="BK72" s="49">
        <v>100</v>
      </c>
      <c r="BL72" s="48">
        <v>20</v>
      </c>
    </row>
    <row r="73" spans="1:64" ht="15">
      <c r="A73" s="64" t="s">
        <v>280</v>
      </c>
      <c r="B73" s="64" t="s">
        <v>493</v>
      </c>
      <c r="C73" s="65"/>
      <c r="D73" s="66"/>
      <c r="E73" s="67"/>
      <c r="F73" s="68"/>
      <c r="G73" s="65"/>
      <c r="H73" s="69"/>
      <c r="I73" s="70"/>
      <c r="J73" s="70"/>
      <c r="K73" s="34" t="s">
        <v>65</v>
      </c>
      <c r="L73" s="77">
        <v>75</v>
      </c>
      <c r="M73" s="77"/>
      <c r="N73" s="72"/>
      <c r="O73" s="79" t="s">
        <v>544</v>
      </c>
      <c r="P73" s="81">
        <v>43503.71238425926</v>
      </c>
      <c r="Q73" s="79" t="s">
        <v>560</v>
      </c>
      <c r="R73" s="83" t="s">
        <v>750</v>
      </c>
      <c r="S73" s="79" t="s">
        <v>809</v>
      </c>
      <c r="T73" s="79" t="s">
        <v>841</v>
      </c>
      <c r="U73" s="79"/>
      <c r="V73" s="83" t="s">
        <v>1053</v>
      </c>
      <c r="W73" s="81">
        <v>43503.71238425926</v>
      </c>
      <c r="X73" s="83" t="s">
        <v>1299</v>
      </c>
      <c r="Y73" s="79"/>
      <c r="Z73" s="79"/>
      <c r="AA73" s="85" t="s">
        <v>1664</v>
      </c>
      <c r="AB73" s="79"/>
      <c r="AC73" s="79" t="b">
        <v>0</v>
      </c>
      <c r="AD73" s="79">
        <v>0</v>
      </c>
      <c r="AE73" s="85" t="s">
        <v>1963</v>
      </c>
      <c r="AF73" s="79" t="b">
        <v>0</v>
      </c>
      <c r="AG73" s="79" t="s">
        <v>1973</v>
      </c>
      <c r="AH73" s="79"/>
      <c r="AI73" s="85" t="s">
        <v>1963</v>
      </c>
      <c r="AJ73" s="79" t="b">
        <v>0</v>
      </c>
      <c r="AK73" s="79">
        <v>1</v>
      </c>
      <c r="AL73" s="85" t="s">
        <v>1963</v>
      </c>
      <c r="AM73" s="79" t="s">
        <v>1999</v>
      </c>
      <c r="AN73" s="79" t="b">
        <v>0</v>
      </c>
      <c r="AO73" s="85" t="s">
        <v>1664</v>
      </c>
      <c r="AP73" s="79" t="s">
        <v>176</v>
      </c>
      <c r="AQ73" s="79">
        <v>0</v>
      </c>
      <c r="AR73" s="79">
        <v>0</v>
      </c>
      <c r="AS73" s="79"/>
      <c r="AT73" s="79"/>
      <c r="AU73" s="79"/>
      <c r="AV73" s="79"/>
      <c r="AW73" s="79"/>
      <c r="AX73" s="79"/>
      <c r="AY73" s="79"/>
      <c r="AZ73" s="79"/>
      <c r="BA73">
        <v>1</v>
      </c>
      <c r="BB73" s="78" t="str">
        <f>REPLACE(INDEX(GroupVertices[Group],MATCH(Edges24[[#This Row],[Vertex 1]],GroupVertices[Vertex],0)),1,1,"")</f>
        <v>14</v>
      </c>
      <c r="BC73" s="78" t="str">
        <f>REPLACE(INDEX(GroupVertices[Group],MATCH(Edges24[[#This Row],[Vertex 2]],GroupVertices[Vertex],0)),1,1,"")</f>
        <v>14</v>
      </c>
      <c r="BD73" s="48">
        <v>0</v>
      </c>
      <c r="BE73" s="49">
        <v>0</v>
      </c>
      <c r="BF73" s="48">
        <v>0</v>
      </c>
      <c r="BG73" s="49">
        <v>0</v>
      </c>
      <c r="BH73" s="48">
        <v>0</v>
      </c>
      <c r="BI73" s="49">
        <v>0</v>
      </c>
      <c r="BJ73" s="48">
        <v>21</v>
      </c>
      <c r="BK73" s="49">
        <v>100</v>
      </c>
      <c r="BL73" s="48">
        <v>21</v>
      </c>
    </row>
    <row r="74" spans="1:64" ht="15">
      <c r="A74" s="64" t="s">
        <v>281</v>
      </c>
      <c r="B74" s="64" t="s">
        <v>280</v>
      </c>
      <c r="C74" s="65"/>
      <c r="D74" s="66"/>
      <c r="E74" s="67"/>
      <c r="F74" s="68"/>
      <c r="G74" s="65"/>
      <c r="H74" s="69"/>
      <c r="I74" s="70"/>
      <c r="J74" s="70"/>
      <c r="K74" s="34" t="s">
        <v>65</v>
      </c>
      <c r="L74" s="77">
        <v>76</v>
      </c>
      <c r="M74" s="77"/>
      <c r="N74" s="72"/>
      <c r="O74" s="79" t="s">
        <v>544</v>
      </c>
      <c r="P74" s="81">
        <v>43503.71822916667</v>
      </c>
      <c r="Q74" s="79" t="s">
        <v>561</v>
      </c>
      <c r="R74" s="83" t="s">
        <v>750</v>
      </c>
      <c r="S74" s="79" t="s">
        <v>809</v>
      </c>
      <c r="T74" s="79"/>
      <c r="U74" s="79"/>
      <c r="V74" s="83" t="s">
        <v>1054</v>
      </c>
      <c r="W74" s="81">
        <v>43503.71822916667</v>
      </c>
      <c r="X74" s="83" t="s">
        <v>1300</v>
      </c>
      <c r="Y74" s="79"/>
      <c r="Z74" s="79"/>
      <c r="AA74" s="85" t="s">
        <v>1665</v>
      </c>
      <c r="AB74" s="79"/>
      <c r="AC74" s="79" t="b">
        <v>0</v>
      </c>
      <c r="AD74" s="79">
        <v>0</v>
      </c>
      <c r="AE74" s="85" t="s">
        <v>1963</v>
      </c>
      <c r="AF74" s="79" t="b">
        <v>0</v>
      </c>
      <c r="AG74" s="79" t="s">
        <v>1973</v>
      </c>
      <c r="AH74" s="79"/>
      <c r="AI74" s="85" t="s">
        <v>1963</v>
      </c>
      <c r="AJ74" s="79" t="b">
        <v>0</v>
      </c>
      <c r="AK74" s="79">
        <v>1</v>
      </c>
      <c r="AL74" s="85" t="s">
        <v>1664</v>
      </c>
      <c r="AM74" s="79" t="s">
        <v>2006</v>
      </c>
      <c r="AN74" s="79" t="b">
        <v>0</v>
      </c>
      <c r="AO74" s="85" t="s">
        <v>1664</v>
      </c>
      <c r="AP74" s="79" t="s">
        <v>176</v>
      </c>
      <c r="AQ74" s="79">
        <v>0</v>
      </c>
      <c r="AR74" s="79">
        <v>0</v>
      </c>
      <c r="AS74" s="79"/>
      <c r="AT74" s="79"/>
      <c r="AU74" s="79"/>
      <c r="AV74" s="79"/>
      <c r="AW74" s="79"/>
      <c r="AX74" s="79"/>
      <c r="AY74" s="79"/>
      <c r="AZ74" s="79"/>
      <c r="BA74">
        <v>1</v>
      </c>
      <c r="BB74" s="78" t="str">
        <f>REPLACE(INDEX(GroupVertices[Group],MATCH(Edges24[[#This Row],[Vertex 1]],GroupVertices[Vertex],0)),1,1,"")</f>
        <v>14</v>
      </c>
      <c r="BC74" s="78" t="str">
        <f>REPLACE(INDEX(GroupVertices[Group],MATCH(Edges24[[#This Row],[Vertex 2]],GroupVertices[Vertex],0)),1,1,"")</f>
        <v>14</v>
      </c>
      <c r="BD74" s="48"/>
      <c r="BE74" s="49"/>
      <c r="BF74" s="48"/>
      <c r="BG74" s="49"/>
      <c r="BH74" s="48"/>
      <c r="BI74" s="49"/>
      <c r="BJ74" s="48"/>
      <c r="BK74" s="49"/>
      <c r="BL74" s="48"/>
    </row>
    <row r="75" spans="1:64" ht="15">
      <c r="A75" s="64" t="s">
        <v>282</v>
      </c>
      <c r="B75" s="64" t="s">
        <v>336</v>
      </c>
      <c r="C75" s="65"/>
      <c r="D75" s="66"/>
      <c r="E75" s="67"/>
      <c r="F75" s="68"/>
      <c r="G75" s="65"/>
      <c r="H75" s="69"/>
      <c r="I75" s="70"/>
      <c r="J75" s="70"/>
      <c r="K75" s="34" t="s">
        <v>65</v>
      </c>
      <c r="L75" s="77">
        <v>78</v>
      </c>
      <c r="M75" s="77"/>
      <c r="N75" s="72"/>
      <c r="O75" s="79" t="s">
        <v>544</v>
      </c>
      <c r="P75" s="81">
        <v>43503.721550925926</v>
      </c>
      <c r="Q75" s="79" t="s">
        <v>558</v>
      </c>
      <c r="R75" s="79"/>
      <c r="S75" s="79"/>
      <c r="T75" s="79"/>
      <c r="U75" s="79"/>
      <c r="V75" s="83" t="s">
        <v>1055</v>
      </c>
      <c r="W75" s="81">
        <v>43503.721550925926</v>
      </c>
      <c r="X75" s="83" t="s">
        <v>1301</v>
      </c>
      <c r="Y75" s="79"/>
      <c r="Z75" s="79"/>
      <c r="AA75" s="85" t="s">
        <v>1666</v>
      </c>
      <c r="AB75" s="79"/>
      <c r="AC75" s="79" t="b">
        <v>0</v>
      </c>
      <c r="AD75" s="79">
        <v>0</v>
      </c>
      <c r="AE75" s="85" t="s">
        <v>1963</v>
      </c>
      <c r="AF75" s="79" t="b">
        <v>1</v>
      </c>
      <c r="AG75" s="79" t="s">
        <v>1973</v>
      </c>
      <c r="AH75" s="79"/>
      <c r="AI75" s="85" t="s">
        <v>1983</v>
      </c>
      <c r="AJ75" s="79" t="b">
        <v>0</v>
      </c>
      <c r="AK75" s="79">
        <v>86</v>
      </c>
      <c r="AL75" s="85" t="s">
        <v>1723</v>
      </c>
      <c r="AM75" s="79" t="s">
        <v>2002</v>
      </c>
      <c r="AN75" s="79" t="b">
        <v>0</v>
      </c>
      <c r="AO75" s="85" t="s">
        <v>1723</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20</v>
      </c>
      <c r="BK75" s="49">
        <v>100</v>
      </c>
      <c r="BL75" s="48">
        <v>20</v>
      </c>
    </row>
    <row r="76" spans="1:64" ht="15">
      <c r="A76" s="64" t="s">
        <v>283</v>
      </c>
      <c r="B76" s="64" t="s">
        <v>336</v>
      </c>
      <c r="C76" s="65"/>
      <c r="D76" s="66"/>
      <c r="E76" s="67"/>
      <c r="F76" s="68"/>
      <c r="G76" s="65"/>
      <c r="H76" s="69"/>
      <c r="I76" s="70"/>
      <c r="J76" s="70"/>
      <c r="K76" s="34" t="s">
        <v>65</v>
      </c>
      <c r="L76" s="77">
        <v>79</v>
      </c>
      <c r="M76" s="77"/>
      <c r="N76" s="72"/>
      <c r="O76" s="79" t="s">
        <v>544</v>
      </c>
      <c r="P76" s="81">
        <v>43503.73454861111</v>
      </c>
      <c r="Q76" s="79" t="s">
        <v>558</v>
      </c>
      <c r="R76" s="79"/>
      <c r="S76" s="79"/>
      <c r="T76" s="79"/>
      <c r="U76" s="79"/>
      <c r="V76" s="83" t="s">
        <v>1056</v>
      </c>
      <c r="W76" s="81">
        <v>43503.73454861111</v>
      </c>
      <c r="X76" s="83" t="s">
        <v>1302</v>
      </c>
      <c r="Y76" s="79"/>
      <c r="Z76" s="79"/>
      <c r="AA76" s="85" t="s">
        <v>1667</v>
      </c>
      <c r="AB76" s="79"/>
      <c r="AC76" s="79" t="b">
        <v>0</v>
      </c>
      <c r="AD76" s="79">
        <v>0</v>
      </c>
      <c r="AE76" s="85" t="s">
        <v>1963</v>
      </c>
      <c r="AF76" s="79" t="b">
        <v>1</v>
      </c>
      <c r="AG76" s="79" t="s">
        <v>1973</v>
      </c>
      <c r="AH76" s="79"/>
      <c r="AI76" s="85" t="s">
        <v>1983</v>
      </c>
      <c r="AJ76" s="79" t="b">
        <v>0</v>
      </c>
      <c r="AK76" s="79">
        <v>86</v>
      </c>
      <c r="AL76" s="85" t="s">
        <v>1723</v>
      </c>
      <c r="AM76" s="79" t="s">
        <v>1999</v>
      </c>
      <c r="AN76" s="79" t="b">
        <v>0</v>
      </c>
      <c r="AO76" s="85" t="s">
        <v>1723</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20</v>
      </c>
      <c r="BK76" s="49">
        <v>100</v>
      </c>
      <c r="BL76" s="48">
        <v>20</v>
      </c>
    </row>
    <row r="77" spans="1:64" ht="15">
      <c r="A77" s="64" t="s">
        <v>284</v>
      </c>
      <c r="B77" s="64" t="s">
        <v>336</v>
      </c>
      <c r="C77" s="65"/>
      <c r="D77" s="66"/>
      <c r="E77" s="67"/>
      <c r="F77" s="68"/>
      <c r="G77" s="65"/>
      <c r="H77" s="69"/>
      <c r="I77" s="70"/>
      <c r="J77" s="70"/>
      <c r="K77" s="34" t="s">
        <v>65</v>
      </c>
      <c r="L77" s="77">
        <v>80</v>
      </c>
      <c r="M77" s="77"/>
      <c r="N77" s="72"/>
      <c r="O77" s="79" t="s">
        <v>544</v>
      </c>
      <c r="P77" s="81">
        <v>43503.746770833335</v>
      </c>
      <c r="Q77" s="79" t="s">
        <v>558</v>
      </c>
      <c r="R77" s="79"/>
      <c r="S77" s="79"/>
      <c r="T77" s="79"/>
      <c r="U77" s="79"/>
      <c r="V77" s="83" t="s">
        <v>999</v>
      </c>
      <c r="W77" s="81">
        <v>43503.746770833335</v>
      </c>
      <c r="X77" s="83" t="s">
        <v>1303</v>
      </c>
      <c r="Y77" s="79"/>
      <c r="Z77" s="79"/>
      <c r="AA77" s="85" t="s">
        <v>1668</v>
      </c>
      <c r="AB77" s="79"/>
      <c r="AC77" s="79" t="b">
        <v>0</v>
      </c>
      <c r="AD77" s="79">
        <v>0</v>
      </c>
      <c r="AE77" s="85" t="s">
        <v>1963</v>
      </c>
      <c r="AF77" s="79" t="b">
        <v>1</v>
      </c>
      <c r="AG77" s="79" t="s">
        <v>1973</v>
      </c>
      <c r="AH77" s="79"/>
      <c r="AI77" s="85" t="s">
        <v>1983</v>
      </c>
      <c r="AJ77" s="79" t="b">
        <v>0</v>
      </c>
      <c r="AK77" s="79">
        <v>86</v>
      </c>
      <c r="AL77" s="85" t="s">
        <v>1723</v>
      </c>
      <c r="AM77" s="79" t="s">
        <v>2002</v>
      </c>
      <c r="AN77" s="79" t="b">
        <v>0</v>
      </c>
      <c r="AO77" s="85" t="s">
        <v>1723</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20</v>
      </c>
      <c r="BK77" s="49">
        <v>100</v>
      </c>
      <c r="BL77" s="48">
        <v>20</v>
      </c>
    </row>
    <row r="78" spans="1:64" ht="15">
      <c r="A78" s="64" t="s">
        <v>285</v>
      </c>
      <c r="B78" s="64" t="s">
        <v>336</v>
      </c>
      <c r="C78" s="65"/>
      <c r="D78" s="66"/>
      <c r="E78" s="67"/>
      <c r="F78" s="68"/>
      <c r="G78" s="65"/>
      <c r="H78" s="69"/>
      <c r="I78" s="70"/>
      <c r="J78" s="70"/>
      <c r="K78" s="34" t="s">
        <v>65</v>
      </c>
      <c r="L78" s="77">
        <v>81</v>
      </c>
      <c r="M78" s="77"/>
      <c r="N78" s="72"/>
      <c r="O78" s="79" t="s">
        <v>544</v>
      </c>
      <c r="P78" s="81">
        <v>43503.74733796297</v>
      </c>
      <c r="Q78" s="79" t="s">
        <v>558</v>
      </c>
      <c r="R78" s="79"/>
      <c r="S78" s="79"/>
      <c r="T78" s="79"/>
      <c r="U78" s="79"/>
      <c r="V78" s="83" t="s">
        <v>999</v>
      </c>
      <c r="W78" s="81">
        <v>43503.74733796297</v>
      </c>
      <c r="X78" s="83" t="s">
        <v>1304</v>
      </c>
      <c r="Y78" s="79"/>
      <c r="Z78" s="79"/>
      <c r="AA78" s="85" t="s">
        <v>1669</v>
      </c>
      <c r="AB78" s="79"/>
      <c r="AC78" s="79" t="b">
        <v>0</v>
      </c>
      <c r="AD78" s="79">
        <v>0</v>
      </c>
      <c r="AE78" s="85" t="s">
        <v>1963</v>
      </c>
      <c r="AF78" s="79" t="b">
        <v>1</v>
      </c>
      <c r="AG78" s="79" t="s">
        <v>1973</v>
      </c>
      <c r="AH78" s="79"/>
      <c r="AI78" s="85" t="s">
        <v>1983</v>
      </c>
      <c r="AJ78" s="79" t="b">
        <v>0</v>
      </c>
      <c r="AK78" s="79">
        <v>86</v>
      </c>
      <c r="AL78" s="85" t="s">
        <v>1723</v>
      </c>
      <c r="AM78" s="79" t="s">
        <v>1999</v>
      </c>
      <c r="AN78" s="79" t="b">
        <v>0</v>
      </c>
      <c r="AO78" s="85" t="s">
        <v>1723</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20</v>
      </c>
      <c r="BK78" s="49">
        <v>100</v>
      </c>
      <c r="BL78" s="48">
        <v>20</v>
      </c>
    </row>
    <row r="79" spans="1:64" ht="15">
      <c r="A79" s="64" t="s">
        <v>286</v>
      </c>
      <c r="B79" s="64" t="s">
        <v>287</v>
      </c>
      <c r="C79" s="65"/>
      <c r="D79" s="66"/>
      <c r="E79" s="67"/>
      <c r="F79" s="68"/>
      <c r="G79" s="65"/>
      <c r="H79" s="69"/>
      <c r="I79" s="70"/>
      <c r="J79" s="70"/>
      <c r="K79" s="34" t="s">
        <v>66</v>
      </c>
      <c r="L79" s="77">
        <v>82</v>
      </c>
      <c r="M79" s="77"/>
      <c r="N79" s="72"/>
      <c r="O79" s="79" t="s">
        <v>544</v>
      </c>
      <c r="P79" s="81">
        <v>43503.71199074074</v>
      </c>
      <c r="Q79" s="79" t="s">
        <v>562</v>
      </c>
      <c r="R79" s="79"/>
      <c r="S79" s="79"/>
      <c r="T79" s="79" t="s">
        <v>842</v>
      </c>
      <c r="U79" s="83" t="s">
        <v>927</v>
      </c>
      <c r="V79" s="83" t="s">
        <v>927</v>
      </c>
      <c r="W79" s="81">
        <v>43503.71199074074</v>
      </c>
      <c r="X79" s="83" t="s">
        <v>1305</v>
      </c>
      <c r="Y79" s="79"/>
      <c r="Z79" s="79"/>
      <c r="AA79" s="85" t="s">
        <v>1670</v>
      </c>
      <c r="AB79" s="79"/>
      <c r="AC79" s="79" t="b">
        <v>0</v>
      </c>
      <c r="AD79" s="79">
        <v>6</v>
      </c>
      <c r="AE79" s="85" t="s">
        <v>1963</v>
      </c>
      <c r="AF79" s="79" t="b">
        <v>0</v>
      </c>
      <c r="AG79" s="79" t="s">
        <v>1973</v>
      </c>
      <c r="AH79" s="79"/>
      <c r="AI79" s="85" t="s">
        <v>1963</v>
      </c>
      <c r="AJ79" s="79" t="b">
        <v>0</v>
      </c>
      <c r="AK79" s="79">
        <v>1</v>
      </c>
      <c r="AL79" s="85" t="s">
        <v>1963</v>
      </c>
      <c r="AM79" s="79" t="s">
        <v>1999</v>
      </c>
      <c r="AN79" s="79" t="b">
        <v>0</v>
      </c>
      <c r="AO79" s="85" t="s">
        <v>1670</v>
      </c>
      <c r="AP79" s="79" t="s">
        <v>176</v>
      </c>
      <c r="AQ79" s="79">
        <v>0</v>
      </c>
      <c r="AR79" s="79">
        <v>0</v>
      </c>
      <c r="AS79" s="79" t="s">
        <v>2025</v>
      </c>
      <c r="AT79" s="79" t="s">
        <v>2030</v>
      </c>
      <c r="AU79" s="79" t="s">
        <v>2034</v>
      </c>
      <c r="AV79" s="79" t="s">
        <v>2038</v>
      </c>
      <c r="AW79" s="79" t="s">
        <v>2043</v>
      </c>
      <c r="AX79" s="79" t="s">
        <v>2048</v>
      </c>
      <c r="AY79" s="79" t="s">
        <v>2053</v>
      </c>
      <c r="AZ79" s="83" t="s">
        <v>2054</v>
      </c>
      <c r="BA79">
        <v>1</v>
      </c>
      <c r="BB79" s="78" t="str">
        <f>REPLACE(INDEX(GroupVertices[Group],MATCH(Edges24[[#This Row],[Vertex 1]],GroupVertices[Vertex],0)),1,1,"")</f>
        <v>34</v>
      </c>
      <c r="BC79" s="78" t="str">
        <f>REPLACE(INDEX(GroupVertices[Group],MATCH(Edges24[[#This Row],[Vertex 2]],GroupVertices[Vertex],0)),1,1,"")</f>
        <v>34</v>
      </c>
      <c r="BD79" s="48">
        <v>1</v>
      </c>
      <c r="BE79" s="49">
        <v>4.3478260869565215</v>
      </c>
      <c r="BF79" s="48">
        <v>0</v>
      </c>
      <c r="BG79" s="49">
        <v>0</v>
      </c>
      <c r="BH79" s="48">
        <v>0</v>
      </c>
      <c r="BI79" s="49">
        <v>0</v>
      </c>
      <c r="BJ79" s="48">
        <v>22</v>
      </c>
      <c r="BK79" s="49">
        <v>95.65217391304348</v>
      </c>
      <c r="BL79" s="48">
        <v>23</v>
      </c>
    </row>
    <row r="80" spans="1:64" ht="15">
      <c r="A80" s="64" t="s">
        <v>287</v>
      </c>
      <c r="B80" s="64" t="s">
        <v>286</v>
      </c>
      <c r="C80" s="65"/>
      <c r="D80" s="66"/>
      <c r="E80" s="67"/>
      <c r="F80" s="68"/>
      <c r="G80" s="65"/>
      <c r="H80" s="69"/>
      <c r="I80" s="70"/>
      <c r="J80" s="70"/>
      <c r="K80" s="34" t="s">
        <v>66</v>
      </c>
      <c r="L80" s="77">
        <v>83</v>
      </c>
      <c r="M80" s="77"/>
      <c r="N80" s="72"/>
      <c r="O80" s="79" t="s">
        <v>544</v>
      </c>
      <c r="P80" s="81">
        <v>43503.75201388889</v>
      </c>
      <c r="Q80" s="79" t="s">
        <v>563</v>
      </c>
      <c r="R80" s="79"/>
      <c r="S80" s="79"/>
      <c r="T80" s="79" t="s">
        <v>842</v>
      </c>
      <c r="U80" s="79"/>
      <c r="V80" s="83" t="s">
        <v>1057</v>
      </c>
      <c r="W80" s="81">
        <v>43503.75201388889</v>
      </c>
      <c r="X80" s="83" t="s">
        <v>1306</v>
      </c>
      <c r="Y80" s="79"/>
      <c r="Z80" s="79"/>
      <c r="AA80" s="85" t="s">
        <v>1671</v>
      </c>
      <c r="AB80" s="79"/>
      <c r="AC80" s="79" t="b">
        <v>0</v>
      </c>
      <c r="AD80" s="79">
        <v>0</v>
      </c>
      <c r="AE80" s="85" t="s">
        <v>1963</v>
      </c>
      <c r="AF80" s="79" t="b">
        <v>0</v>
      </c>
      <c r="AG80" s="79" t="s">
        <v>1973</v>
      </c>
      <c r="AH80" s="79"/>
      <c r="AI80" s="85" t="s">
        <v>1963</v>
      </c>
      <c r="AJ80" s="79" t="b">
        <v>0</v>
      </c>
      <c r="AK80" s="79">
        <v>1</v>
      </c>
      <c r="AL80" s="85" t="s">
        <v>1670</v>
      </c>
      <c r="AM80" s="79" t="s">
        <v>1999</v>
      </c>
      <c r="AN80" s="79" t="b">
        <v>0</v>
      </c>
      <c r="AO80" s="85" t="s">
        <v>1670</v>
      </c>
      <c r="AP80" s="79" t="s">
        <v>176</v>
      </c>
      <c r="AQ80" s="79">
        <v>0</v>
      </c>
      <c r="AR80" s="79">
        <v>0</v>
      </c>
      <c r="AS80" s="79"/>
      <c r="AT80" s="79"/>
      <c r="AU80" s="79"/>
      <c r="AV80" s="79"/>
      <c r="AW80" s="79"/>
      <c r="AX80" s="79"/>
      <c r="AY80" s="79"/>
      <c r="AZ80" s="79"/>
      <c r="BA80">
        <v>1</v>
      </c>
      <c r="BB80" s="78" t="str">
        <f>REPLACE(INDEX(GroupVertices[Group],MATCH(Edges24[[#This Row],[Vertex 1]],GroupVertices[Vertex],0)),1,1,"")</f>
        <v>34</v>
      </c>
      <c r="BC80" s="78" t="str">
        <f>REPLACE(INDEX(GroupVertices[Group],MATCH(Edges24[[#This Row],[Vertex 2]],GroupVertices[Vertex],0)),1,1,"")</f>
        <v>34</v>
      </c>
      <c r="BD80" s="48">
        <v>1</v>
      </c>
      <c r="BE80" s="49">
        <v>4.761904761904762</v>
      </c>
      <c r="BF80" s="48">
        <v>0</v>
      </c>
      <c r="BG80" s="49">
        <v>0</v>
      </c>
      <c r="BH80" s="48">
        <v>0</v>
      </c>
      <c r="BI80" s="49">
        <v>0</v>
      </c>
      <c r="BJ80" s="48">
        <v>20</v>
      </c>
      <c r="BK80" s="49">
        <v>95.23809523809524</v>
      </c>
      <c r="BL80" s="48">
        <v>21</v>
      </c>
    </row>
    <row r="81" spans="1:64" ht="15">
      <c r="A81" s="64" t="s">
        <v>288</v>
      </c>
      <c r="B81" s="64" t="s">
        <v>336</v>
      </c>
      <c r="C81" s="65"/>
      <c r="D81" s="66"/>
      <c r="E81" s="67"/>
      <c r="F81" s="68"/>
      <c r="G81" s="65"/>
      <c r="H81" s="69"/>
      <c r="I81" s="70"/>
      <c r="J81" s="70"/>
      <c r="K81" s="34" t="s">
        <v>65</v>
      </c>
      <c r="L81" s="77">
        <v>84</v>
      </c>
      <c r="M81" s="77"/>
      <c r="N81" s="72"/>
      <c r="O81" s="79" t="s">
        <v>544</v>
      </c>
      <c r="P81" s="81">
        <v>43503.758576388886</v>
      </c>
      <c r="Q81" s="79" t="s">
        <v>558</v>
      </c>
      <c r="R81" s="79"/>
      <c r="S81" s="79"/>
      <c r="T81" s="79"/>
      <c r="U81" s="79"/>
      <c r="V81" s="83" t="s">
        <v>999</v>
      </c>
      <c r="W81" s="81">
        <v>43503.758576388886</v>
      </c>
      <c r="X81" s="83" t="s">
        <v>1307</v>
      </c>
      <c r="Y81" s="79"/>
      <c r="Z81" s="79"/>
      <c r="AA81" s="85" t="s">
        <v>1672</v>
      </c>
      <c r="AB81" s="79"/>
      <c r="AC81" s="79" t="b">
        <v>0</v>
      </c>
      <c r="AD81" s="79">
        <v>0</v>
      </c>
      <c r="AE81" s="85" t="s">
        <v>1963</v>
      </c>
      <c r="AF81" s="79" t="b">
        <v>1</v>
      </c>
      <c r="AG81" s="79" t="s">
        <v>1973</v>
      </c>
      <c r="AH81" s="79"/>
      <c r="AI81" s="85" t="s">
        <v>1983</v>
      </c>
      <c r="AJ81" s="79" t="b">
        <v>0</v>
      </c>
      <c r="AK81" s="79">
        <v>86</v>
      </c>
      <c r="AL81" s="85" t="s">
        <v>1723</v>
      </c>
      <c r="AM81" s="79" t="s">
        <v>1999</v>
      </c>
      <c r="AN81" s="79" t="b">
        <v>0</v>
      </c>
      <c r="AO81" s="85" t="s">
        <v>1723</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20</v>
      </c>
      <c r="BK81" s="49">
        <v>100</v>
      </c>
      <c r="BL81" s="48">
        <v>20</v>
      </c>
    </row>
    <row r="82" spans="1:64" ht="15">
      <c r="A82" s="64" t="s">
        <v>289</v>
      </c>
      <c r="B82" s="64" t="s">
        <v>336</v>
      </c>
      <c r="C82" s="65"/>
      <c r="D82" s="66"/>
      <c r="E82" s="67"/>
      <c r="F82" s="68"/>
      <c r="G82" s="65"/>
      <c r="H82" s="69"/>
      <c r="I82" s="70"/>
      <c r="J82" s="70"/>
      <c r="K82" s="34" t="s">
        <v>65</v>
      </c>
      <c r="L82" s="77">
        <v>85</v>
      </c>
      <c r="M82" s="77"/>
      <c r="N82" s="72"/>
      <c r="O82" s="79" t="s">
        <v>544</v>
      </c>
      <c r="P82" s="81">
        <v>43503.813738425924</v>
      </c>
      <c r="Q82" s="79" t="s">
        <v>558</v>
      </c>
      <c r="R82" s="79"/>
      <c r="S82" s="79"/>
      <c r="T82" s="79"/>
      <c r="U82" s="79"/>
      <c r="V82" s="83" t="s">
        <v>1058</v>
      </c>
      <c r="W82" s="81">
        <v>43503.813738425924</v>
      </c>
      <c r="X82" s="83" t="s">
        <v>1308</v>
      </c>
      <c r="Y82" s="79"/>
      <c r="Z82" s="79"/>
      <c r="AA82" s="85" t="s">
        <v>1673</v>
      </c>
      <c r="AB82" s="79"/>
      <c r="AC82" s="79" t="b">
        <v>0</v>
      </c>
      <c r="AD82" s="79">
        <v>0</v>
      </c>
      <c r="AE82" s="85" t="s">
        <v>1963</v>
      </c>
      <c r="AF82" s="79" t="b">
        <v>1</v>
      </c>
      <c r="AG82" s="79" t="s">
        <v>1973</v>
      </c>
      <c r="AH82" s="79"/>
      <c r="AI82" s="85" t="s">
        <v>1983</v>
      </c>
      <c r="AJ82" s="79" t="b">
        <v>0</v>
      </c>
      <c r="AK82" s="79">
        <v>86</v>
      </c>
      <c r="AL82" s="85" t="s">
        <v>1723</v>
      </c>
      <c r="AM82" s="79" t="s">
        <v>1999</v>
      </c>
      <c r="AN82" s="79" t="b">
        <v>0</v>
      </c>
      <c r="AO82" s="85" t="s">
        <v>1723</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20</v>
      </c>
      <c r="BK82" s="49">
        <v>100</v>
      </c>
      <c r="BL82" s="48">
        <v>20</v>
      </c>
    </row>
    <row r="83" spans="1:64" ht="15">
      <c r="A83" s="64" t="s">
        <v>290</v>
      </c>
      <c r="B83" s="64" t="s">
        <v>494</v>
      </c>
      <c r="C83" s="65"/>
      <c r="D83" s="66"/>
      <c r="E83" s="67"/>
      <c r="F83" s="68"/>
      <c r="G83" s="65"/>
      <c r="H83" s="69"/>
      <c r="I83" s="70"/>
      <c r="J83" s="70"/>
      <c r="K83" s="34" t="s">
        <v>65</v>
      </c>
      <c r="L83" s="77">
        <v>86</v>
      </c>
      <c r="M83" s="77"/>
      <c r="N83" s="72"/>
      <c r="O83" s="79" t="s">
        <v>544</v>
      </c>
      <c r="P83" s="81">
        <v>43503.82087962963</v>
      </c>
      <c r="Q83" s="79" t="s">
        <v>564</v>
      </c>
      <c r="R83" s="79"/>
      <c r="S83" s="79"/>
      <c r="T83" s="79" t="s">
        <v>843</v>
      </c>
      <c r="U83" s="79"/>
      <c r="V83" s="83" t="s">
        <v>1059</v>
      </c>
      <c r="W83" s="81">
        <v>43503.82087962963</v>
      </c>
      <c r="X83" s="83" t="s">
        <v>1309</v>
      </c>
      <c r="Y83" s="79"/>
      <c r="Z83" s="79"/>
      <c r="AA83" s="85" t="s">
        <v>1674</v>
      </c>
      <c r="AB83" s="79"/>
      <c r="AC83" s="79" t="b">
        <v>0</v>
      </c>
      <c r="AD83" s="79">
        <v>0</v>
      </c>
      <c r="AE83" s="85" t="s">
        <v>1964</v>
      </c>
      <c r="AF83" s="79" t="b">
        <v>0</v>
      </c>
      <c r="AG83" s="79" t="s">
        <v>1973</v>
      </c>
      <c r="AH83" s="79"/>
      <c r="AI83" s="85" t="s">
        <v>1963</v>
      </c>
      <c r="AJ83" s="79" t="b">
        <v>0</v>
      </c>
      <c r="AK83" s="79">
        <v>0</v>
      </c>
      <c r="AL83" s="85" t="s">
        <v>1963</v>
      </c>
      <c r="AM83" s="79" t="s">
        <v>2002</v>
      </c>
      <c r="AN83" s="79" t="b">
        <v>0</v>
      </c>
      <c r="AO83" s="85" t="s">
        <v>1674</v>
      </c>
      <c r="AP83" s="79" t="s">
        <v>176</v>
      </c>
      <c r="AQ83" s="79">
        <v>0</v>
      </c>
      <c r="AR83" s="79">
        <v>0</v>
      </c>
      <c r="AS83" s="79"/>
      <c r="AT83" s="79"/>
      <c r="AU83" s="79"/>
      <c r="AV83" s="79"/>
      <c r="AW83" s="79"/>
      <c r="AX83" s="79"/>
      <c r="AY83" s="79"/>
      <c r="AZ83" s="79"/>
      <c r="BA83">
        <v>1</v>
      </c>
      <c r="BB83" s="78" t="str">
        <f>REPLACE(INDEX(GroupVertices[Group],MATCH(Edges24[[#This Row],[Vertex 1]],GroupVertices[Vertex],0)),1,1,"")</f>
        <v>23</v>
      </c>
      <c r="BC83" s="78" t="str">
        <f>REPLACE(INDEX(GroupVertices[Group],MATCH(Edges24[[#This Row],[Vertex 2]],GroupVertices[Vertex],0)),1,1,"")</f>
        <v>23</v>
      </c>
      <c r="BD83" s="48"/>
      <c r="BE83" s="49"/>
      <c r="BF83" s="48"/>
      <c r="BG83" s="49"/>
      <c r="BH83" s="48"/>
      <c r="BI83" s="49"/>
      <c r="BJ83" s="48"/>
      <c r="BK83" s="49"/>
      <c r="BL83" s="48"/>
    </row>
    <row r="84" spans="1:64" ht="15">
      <c r="A84" s="64" t="s">
        <v>291</v>
      </c>
      <c r="B84" s="64" t="s">
        <v>336</v>
      </c>
      <c r="C84" s="65"/>
      <c r="D84" s="66"/>
      <c r="E84" s="67"/>
      <c r="F84" s="68"/>
      <c r="G84" s="65"/>
      <c r="H84" s="69"/>
      <c r="I84" s="70"/>
      <c r="J84" s="70"/>
      <c r="K84" s="34" t="s">
        <v>65</v>
      </c>
      <c r="L84" s="77">
        <v>88</v>
      </c>
      <c r="M84" s="77"/>
      <c r="N84" s="72"/>
      <c r="O84" s="79" t="s">
        <v>544</v>
      </c>
      <c r="P84" s="81">
        <v>43503.821875</v>
      </c>
      <c r="Q84" s="79" t="s">
        <v>558</v>
      </c>
      <c r="R84" s="79"/>
      <c r="S84" s="79"/>
      <c r="T84" s="79"/>
      <c r="U84" s="79"/>
      <c r="V84" s="83" t="s">
        <v>1060</v>
      </c>
      <c r="W84" s="81">
        <v>43503.821875</v>
      </c>
      <c r="X84" s="83" t="s">
        <v>1310</v>
      </c>
      <c r="Y84" s="79"/>
      <c r="Z84" s="79"/>
      <c r="AA84" s="85" t="s">
        <v>1675</v>
      </c>
      <c r="AB84" s="79"/>
      <c r="AC84" s="79" t="b">
        <v>0</v>
      </c>
      <c r="AD84" s="79">
        <v>0</v>
      </c>
      <c r="AE84" s="85" t="s">
        <v>1963</v>
      </c>
      <c r="AF84" s="79" t="b">
        <v>1</v>
      </c>
      <c r="AG84" s="79" t="s">
        <v>1973</v>
      </c>
      <c r="AH84" s="79"/>
      <c r="AI84" s="85" t="s">
        <v>1983</v>
      </c>
      <c r="AJ84" s="79" t="b">
        <v>0</v>
      </c>
      <c r="AK84" s="79">
        <v>86</v>
      </c>
      <c r="AL84" s="85" t="s">
        <v>1723</v>
      </c>
      <c r="AM84" s="79" t="s">
        <v>2002</v>
      </c>
      <c r="AN84" s="79" t="b">
        <v>0</v>
      </c>
      <c r="AO84" s="85" t="s">
        <v>1723</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20</v>
      </c>
      <c r="BK84" s="49">
        <v>100</v>
      </c>
      <c r="BL84" s="48">
        <v>20</v>
      </c>
    </row>
    <row r="85" spans="1:64" ht="15">
      <c r="A85" s="64" t="s">
        <v>292</v>
      </c>
      <c r="B85" s="64" t="s">
        <v>336</v>
      </c>
      <c r="C85" s="65"/>
      <c r="D85" s="66"/>
      <c r="E85" s="67"/>
      <c r="F85" s="68"/>
      <c r="G85" s="65"/>
      <c r="H85" s="69"/>
      <c r="I85" s="70"/>
      <c r="J85" s="70"/>
      <c r="K85" s="34" t="s">
        <v>65</v>
      </c>
      <c r="L85" s="77">
        <v>89</v>
      </c>
      <c r="M85" s="77"/>
      <c r="N85" s="72"/>
      <c r="O85" s="79" t="s">
        <v>544</v>
      </c>
      <c r="P85" s="81">
        <v>43503.83060185185</v>
      </c>
      <c r="Q85" s="79" t="s">
        <v>558</v>
      </c>
      <c r="R85" s="79"/>
      <c r="S85" s="79"/>
      <c r="T85" s="79"/>
      <c r="U85" s="79"/>
      <c r="V85" s="83" t="s">
        <v>1061</v>
      </c>
      <c r="W85" s="81">
        <v>43503.83060185185</v>
      </c>
      <c r="X85" s="83" t="s">
        <v>1311</v>
      </c>
      <c r="Y85" s="79"/>
      <c r="Z85" s="79"/>
      <c r="AA85" s="85" t="s">
        <v>1676</v>
      </c>
      <c r="AB85" s="79"/>
      <c r="AC85" s="79" t="b">
        <v>0</v>
      </c>
      <c r="AD85" s="79">
        <v>0</v>
      </c>
      <c r="AE85" s="85" t="s">
        <v>1963</v>
      </c>
      <c r="AF85" s="79" t="b">
        <v>1</v>
      </c>
      <c r="AG85" s="79" t="s">
        <v>1973</v>
      </c>
      <c r="AH85" s="79"/>
      <c r="AI85" s="85" t="s">
        <v>1983</v>
      </c>
      <c r="AJ85" s="79" t="b">
        <v>0</v>
      </c>
      <c r="AK85" s="79">
        <v>86</v>
      </c>
      <c r="AL85" s="85" t="s">
        <v>1723</v>
      </c>
      <c r="AM85" s="79" t="s">
        <v>1999</v>
      </c>
      <c r="AN85" s="79" t="b">
        <v>0</v>
      </c>
      <c r="AO85" s="85" t="s">
        <v>1723</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20</v>
      </c>
      <c r="BK85" s="49">
        <v>100</v>
      </c>
      <c r="BL85" s="48">
        <v>20</v>
      </c>
    </row>
    <row r="86" spans="1:64" ht="15">
      <c r="A86" s="64" t="s">
        <v>293</v>
      </c>
      <c r="B86" s="64" t="s">
        <v>336</v>
      </c>
      <c r="C86" s="65"/>
      <c r="D86" s="66"/>
      <c r="E86" s="67"/>
      <c r="F86" s="68"/>
      <c r="G86" s="65"/>
      <c r="H86" s="69"/>
      <c r="I86" s="70"/>
      <c r="J86" s="70"/>
      <c r="K86" s="34" t="s">
        <v>65</v>
      </c>
      <c r="L86" s="77">
        <v>90</v>
      </c>
      <c r="M86" s="77"/>
      <c r="N86" s="72"/>
      <c r="O86" s="79" t="s">
        <v>544</v>
      </c>
      <c r="P86" s="81">
        <v>43503.832662037035</v>
      </c>
      <c r="Q86" s="79" t="s">
        <v>558</v>
      </c>
      <c r="R86" s="79"/>
      <c r="S86" s="79"/>
      <c r="T86" s="79"/>
      <c r="U86" s="79"/>
      <c r="V86" s="83" t="s">
        <v>1062</v>
      </c>
      <c r="W86" s="81">
        <v>43503.832662037035</v>
      </c>
      <c r="X86" s="83" t="s">
        <v>1312</v>
      </c>
      <c r="Y86" s="79"/>
      <c r="Z86" s="79"/>
      <c r="AA86" s="85" t="s">
        <v>1677</v>
      </c>
      <c r="AB86" s="79"/>
      <c r="AC86" s="79" t="b">
        <v>0</v>
      </c>
      <c r="AD86" s="79">
        <v>0</v>
      </c>
      <c r="AE86" s="85" t="s">
        <v>1963</v>
      </c>
      <c r="AF86" s="79" t="b">
        <v>1</v>
      </c>
      <c r="AG86" s="79" t="s">
        <v>1973</v>
      </c>
      <c r="AH86" s="79"/>
      <c r="AI86" s="85" t="s">
        <v>1983</v>
      </c>
      <c r="AJ86" s="79" t="b">
        <v>0</v>
      </c>
      <c r="AK86" s="79">
        <v>86</v>
      </c>
      <c r="AL86" s="85" t="s">
        <v>1723</v>
      </c>
      <c r="AM86" s="79" t="s">
        <v>1999</v>
      </c>
      <c r="AN86" s="79" t="b">
        <v>0</v>
      </c>
      <c r="AO86" s="85" t="s">
        <v>1723</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20</v>
      </c>
      <c r="BK86" s="49">
        <v>100</v>
      </c>
      <c r="BL86" s="48">
        <v>20</v>
      </c>
    </row>
    <row r="87" spans="1:64" ht="15">
      <c r="A87" s="64" t="s">
        <v>294</v>
      </c>
      <c r="B87" s="64" t="s">
        <v>336</v>
      </c>
      <c r="C87" s="65"/>
      <c r="D87" s="66"/>
      <c r="E87" s="67"/>
      <c r="F87" s="68"/>
      <c r="G87" s="65"/>
      <c r="H87" s="69"/>
      <c r="I87" s="70"/>
      <c r="J87" s="70"/>
      <c r="K87" s="34" t="s">
        <v>65</v>
      </c>
      <c r="L87" s="77">
        <v>91</v>
      </c>
      <c r="M87" s="77"/>
      <c r="N87" s="72"/>
      <c r="O87" s="79" t="s">
        <v>544</v>
      </c>
      <c r="P87" s="81">
        <v>43503.83295138889</v>
      </c>
      <c r="Q87" s="79" t="s">
        <v>558</v>
      </c>
      <c r="R87" s="79"/>
      <c r="S87" s="79"/>
      <c r="T87" s="79"/>
      <c r="U87" s="79"/>
      <c r="V87" s="83" t="s">
        <v>1063</v>
      </c>
      <c r="W87" s="81">
        <v>43503.83295138889</v>
      </c>
      <c r="X87" s="83" t="s">
        <v>1313</v>
      </c>
      <c r="Y87" s="79"/>
      <c r="Z87" s="79"/>
      <c r="AA87" s="85" t="s">
        <v>1678</v>
      </c>
      <c r="AB87" s="79"/>
      <c r="AC87" s="79" t="b">
        <v>0</v>
      </c>
      <c r="AD87" s="79">
        <v>0</v>
      </c>
      <c r="AE87" s="85" t="s">
        <v>1963</v>
      </c>
      <c r="AF87" s="79" t="b">
        <v>1</v>
      </c>
      <c r="AG87" s="79" t="s">
        <v>1973</v>
      </c>
      <c r="AH87" s="79"/>
      <c r="AI87" s="85" t="s">
        <v>1983</v>
      </c>
      <c r="AJ87" s="79" t="b">
        <v>0</v>
      </c>
      <c r="AK87" s="79">
        <v>87</v>
      </c>
      <c r="AL87" s="85" t="s">
        <v>1723</v>
      </c>
      <c r="AM87" s="79" t="s">
        <v>1999</v>
      </c>
      <c r="AN87" s="79" t="b">
        <v>0</v>
      </c>
      <c r="AO87" s="85" t="s">
        <v>1723</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20</v>
      </c>
      <c r="BK87" s="49">
        <v>100</v>
      </c>
      <c r="BL87" s="48">
        <v>20</v>
      </c>
    </row>
    <row r="88" spans="1:64" ht="15">
      <c r="A88" s="64" t="s">
        <v>295</v>
      </c>
      <c r="B88" s="64" t="s">
        <v>336</v>
      </c>
      <c r="C88" s="65"/>
      <c r="D88" s="66"/>
      <c r="E88" s="67"/>
      <c r="F88" s="68"/>
      <c r="G88" s="65"/>
      <c r="H88" s="69"/>
      <c r="I88" s="70"/>
      <c r="J88" s="70"/>
      <c r="K88" s="34" t="s">
        <v>65</v>
      </c>
      <c r="L88" s="77">
        <v>92</v>
      </c>
      <c r="M88" s="77"/>
      <c r="N88" s="72"/>
      <c r="O88" s="79" t="s">
        <v>544</v>
      </c>
      <c r="P88" s="81">
        <v>43503.84108796297</v>
      </c>
      <c r="Q88" s="79" t="s">
        <v>558</v>
      </c>
      <c r="R88" s="79"/>
      <c r="S88" s="79"/>
      <c r="T88" s="79"/>
      <c r="U88" s="79"/>
      <c r="V88" s="83" t="s">
        <v>999</v>
      </c>
      <c r="W88" s="81">
        <v>43503.84108796297</v>
      </c>
      <c r="X88" s="83" t="s">
        <v>1314</v>
      </c>
      <c r="Y88" s="79"/>
      <c r="Z88" s="79"/>
      <c r="AA88" s="85" t="s">
        <v>1679</v>
      </c>
      <c r="AB88" s="79"/>
      <c r="AC88" s="79" t="b">
        <v>0</v>
      </c>
      <c r="AD88" s="79">
        <v>0</v>
      </c>
      <c r="AE88" s="85" t="s">
        <v>1963</v>
      </c>
      <c r="AF88" s="79" t="b">
        <v>1</v>
      </c>
      <c r="AG88" s="79" t="s">
        <v>1973</v>
      </c>
      <c r="AH88" s="79"/>
      <c r="AI88" s="85" t="s">
        <v>1983</v>
      </c>
      <c r="AJ88" s="79" t="b">
        <v>0</v>
      </c>
      <c r="AK88" s="79">
        <v>86</v>
      </c>
      <c r="AL88" s="85" t="s">
        <v>1723</v>
      </c>
      <c r="AM88" s="79" t="s">
        <v>1999</v>
      </c>
      <c r="AN88" s="79" t="b">
        <v>0</v>
      </c>
      <c r="AO88" s="85" t="s">
        <v>1723</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20</v>
      </c>
      <c r="BK88" s="49">
        <v>100</v>
      </c>
      <c r="BL88" s="48">
        <v>20</v>
      </c>
    </row>
    <row r="89" spans="1:64" ht="15">
      <c r="A89" s="64" t="s">
        <v>296</v>
      </c>
      <c r="B89" s="64" t="s">
        <v>496</v>
      </c>
      <c r="C89" s="65"/>
      <c r="D89" s="66"/>
      <c r="E89" s="67"/>
      <c r="F89" s="68"/>
      <c r="G89" s="65"/>
      <c r="H89" s="69"/>
      <c r="I89" s="70"/>
      <c r="J89" s="70"/>
      <c r="K89" s="34" t="s">
        <v>65</v>
      </c>
      <c r="L89" s="77">
        <v>93</v>
      </c>
      <c r="M89" s="77"/>
      <c r="N89" s="72"/>
      <c r="O89" s="79" t="s">
        <v>544</v>
      </c>
      <c r="P89" s="81">
        <v>43503.84568287037</v>
      </c>
      <c r="Q89" s="79" t="s">
        <v>565</v>
      </c>
      <c r="R89" s="83" t="s">
        <v>751</v>
      </c>
      <c r="S89" s="79" t="s">
        <v>810</v>
      </c>
      <c r="T89" s="79" t="s">
        <v>844</v>
      </c>
      <c r="U89" s="83" t="s">
        <v>928</v>
      </c>
      <c r="V89" s="83" t="s">
        <v>928</v>
      </c>
      <c r="W89" s="81">
        <v>43503.84568287037</v>
      </c>
      <c r="X89" s="83" t="s">
        <v>1315</v>
      </c>
      <c r="Y89" s="79"/>
      <c r="Z89" s="79"/>
      <c r="AA89" s="85" t="s">
        <v>1680</v>
      </c>
      <c r="AB89" s="79"/>
      <c r="AC89" s="79" t="b">
        <v>0</v>
      </c>
      <c r="AD89" s="79">
        <v>0</v>
      </c>
      <c r="AE89" s="85" t="s">
        <v>1963</v>
      </c>
      <c r="AF89" s="79" t="b">
        <v>0</v>
      </c>
      <c r="AG89" s="79" t="s">
        <v>1973</v>
      </c>
      <c r="AH89" s="79"/>
      <c r="AI89" s="85" t="s">
        <v>1963</v>
      </c>
      <c r="AJ89" s="79" t="b">
        <v>0</v>
      </c>
      <c r="AK89" s="79">
        <v>2</v>
      </c>
      <c r="AL89" s="85" t="s">
        <v>1963</v>
      </c>
      <c r="AM89" s="79" t="s">
        <v>2001</v>
      </c>
      <c r="AN89" s="79" t="b">
        <v>0</v>
      </c>
      <c r="AO89" s="85" t="s">
        <v>1680</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c r="BE89" s="49"/>
      <c r="BF89" s="48"/>
      <c r="BG89" s="49"/>
      <c r="BH89" s="48"/>
      <c r="BI89" s="49"/>
      <c r="BJ89" s="48"/>
      <c r="BK89" s="49"/>
      <c r="BL89" s="48"/>
    </row>
    <row r="90" spans="1:64" ht="15">
      <c r="A90" s="64" t="s">
        <v>297</v>
      </c>
      <c r="B90" s="64" t="s">
        <v>457</v>
      </c>
      <c r="C90" s="65"/>
      <c r="D90" s="66"/>
      <c r="E90" s="67"/>
      <c r="F90" s="68"/>
      <c r="G90" s="65"/>
      <c r="H90" s="69"/>
      <c r="I90" s="70"/>
      <c r="J90" s="70"/>
      <c r="K90" s="34" t="s">
        <v>65</v>
      </c>
      <c r="L90" s="77">
        <v>96</v>
      </c>
      <c r="M90" s="77"/>
      <c r="N90" s="72"/>
      <c r="O90" s="79" t="s">
        <v>544</v>
      </c>
      <c r="P90" s="81">
        <v>43503.85931712963</v>
      </c>
      <c r="Q90" s="79" t="s">
        <v>566</v>
      </c>
      <c r="R90" s="83" t="s">
        <v>752</v>
      </c>
      <c r="S90" s="79" t="s">
        <v>811</v>
      </c>
      <c r="T90" s="79" t="s">
        <v>845</v>
      </c>
      <c r="U90" s="79"/>
      <c r="V90" s="83" t="s">
        <v>1064</v>
      </c>
      <c r="W90" s="81">
        <v>43503.85931712963</v>
      </c>
      <c r="X90" s="83" t="s">
        <v>1316</v>
      </c>
      <c r="Y90" s="79"/>
      <c r="Z90" s="79"/>
      <c r="AA90" s="85" t="s">
        <v>1681</v>
      </c>
      <c r="AB90" s="79"/>
      <c r="AC90" s="79" t="b">
        <v>0</v>
      </c>
      <c r="AD90" s="79">
        <v>0</v>
      </c>
      <c r="AE90" s="85" t="s">
        <v>1963</v>
      </c>
      <c r="AF90" s="79" t="b">
        <v>0</v>
      </c>
      <c r="AG90" s="79" t="s">
        <v>1973</v>
      </c>
      <c r="AH90" s="79"/>
      <c r="AI90" s="85" t="s">
        <v>1963</v>
      </c>
      <c r="AJ90" s="79" t="b">
        <v>0</v>
      </c>
      <c r="AK90" s="79">
        <v>5</v>
      </c>
      <c r="AL90" s="85" t="s">
        <v>1881</v>
      </c>
      <c r="AM90" s="79" t="s">
        <v>2003</v>
      </c>
      <c r="AN90" s="79" t="b">
        <v>0</v>
      </c>
      <c r="AO90" s="85" t="s">
        <v>1881</v>
      </c>
      <c r="AP90" s="79" t="s">
        <v>176</v>
      </c>
      <c r="AQ90" s="79">
        <v>0</v>
      </c>
      <c r="AR90" s="79">
        <v>0</v>
      </c>
      <c r="AS90" s="79"/>
      <c r="AT90" s="79"/>
      <c r="AU90" s="79"/>
      <c r="AV90" s="79"/>
      <c r="AW90" s="79"/>
      <c r="AX90" s="79"/>
      <c r="AY90" s="79"/>
      <c r="AZ90" s="79"/>
      <c r="BA90">
        <v>1</v>
      </c>
      <c r="BB90" s="78" t="str">
        <f>REPLACE(INDEX(GroupVertices[Group],MATCH(Edges24[[#This Row],[Vertex 1]],GroupVertices[Vertex],0)),1,1,"")</f>
        <v>8</v>
      </c>
      <c r="BC90" s="78" t="str">
        <f>REPLACE(INDEX(GroupVertices[Group],MATCH(Edges24[[#This Row],[Vertex 2]],GroupVertices[Vertex],0)),1,1,"")</f>
        <v>8</v>
      </c>
      <c r="BD90" s="48">
        <v>0</v>
      </c>
      <c r="BE90" s="49">
        <v>0</v>
      </c>
      <c r="BF90" s="48">
        <v>1</v>
      </c>
      <c r="BG90" s="49">
        <v>5.882352941176471</v>
      </c>
      <c r="BH90" s="48">
        <v>0</v>
      </c>
      <c r="BI90" s="49">
        <v>0</v>
      </c>
      <c r="BJ90" s="48">
        <v>16</v>
      </c>
      <c r="BK90" s="49">
        <v>94.11764705882354</v>
      </c>
      <c r="BL90" s="48">
        <v>17</v>
      </c>
    </row>
    <row r="91" spans="1:64" ht="15">
      <c r="A91" s="64" t="s">
        <v>298</v>
      </c>
      <c r="B91" s="64" t="s">
        <v>336</v>
      </c>
      <c r="C91" s="65"/>
      <c r="D91" s="66"/>
      <c r="E91" s="67"/>
      <c r="F91" s="68"/>
      <c r="G91" s="65"/>
      <c r="H91" s="69"/>
      <c r="I91" s="70"/>
      <c r="J91" s="70"/>
      <c r="K91" s="34" t="s">
        <v>65</v>
      </c>
      <c r="L91" s="77">
        <v>97</v>
      </c>
      <c r="M91" s="77"/>
      <c r="N91" s="72"/>
      <c r="O91" s="79" t="s">
        <v>544</v>
      </c>
      <c r="P91" s="81">
        <v>43503.874189814815</v>
      </c>
      <c r="Q91" s="79" t="s">
        <v>558</v>
      </c>
      <c r="R91" s="79"/>
      <c r="S91" s="79"/>
      <c r="T91" s="79"/>
      <c r="U91" s="79"/>
      <c r="V91" s="83" t="s">
        <v>1065</v>
      </c>
      <c r="W91" s="81">
        <v>43503.874189814815</v>
      </c>
      <c r="X91" s="83" t="s">
        <v>1317</v>
      </c>
      <c r="Y91" s="79"/>
      <c r="Z91" s="79"/>
      <c r="AA91" s="85" t="s">
        <v>1682</v>
      </c>
      <c r="AB91" s="79"/>
      <c r="AC91" s="79" t="b">
        <v>0</v>
      </c>
      <c r="AD91" s="79">
        <v>0</v>
      </c>
      <c r="AE91" s="85" t="s">
        <v>1963</v>
      </c>
      <c r="AF91" s="79" t="b">
        <v>1</v>
      </c>
      <c r="AG91" s="79" t="s">
        <v>1973</v>
      </c>
      <c r="AH91" s="79"/>
      <c r="AI91" s="85" t="s">
        <v>1983</v>
      </c>
      <c r="AJ91" s="79" t="b">
        <v>0</v>
      </c>
      <c r="AK91" s="79">
        <v>86</v>
      </c>
      <c r="AL91" s="85" t="s">
        <v>1723</v>
      </c>
      <c r="AM91" s="79" t="s">
        <v>1999</v>
      </c>
      <c r="AN91" s="79" t="b">
        <v>0</v>
      </c>
      <c r="AO91" s="85" t="s">
        <v>1723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20</v>
      </c>
      <c r="BK91" s="49">
        <v>100</v>
      </c>
      <c r="BL91" s="48">
        <v>20</v>
      </c>
    </row>
    <row r="92" spans="1:64" ht="15">
      <c r="A92" s="64" t="s">
        <v>299</v>
      </c>
      <c r="B92" s="64" t="s">
        <v>336</v>
      </c>
      <c r="C92" s="65"/>
      <c r="D92" s="66"/>
      <c r="E92" s="67"/>
      <c r="F92" s="68"/>
      <c r="G92" s="65"/>
      <c r="H92" s="69"/>
      <c r="I92" s="70"/>
      <c r="J92" s="70"/>
      <c r="K92" s="34" t="s">
        <v>65</v>
      </c>
      <c r="L92" s="77">
        <v>98</v>
      </c>
      <c r="M92" s="77"/>
      <c r="N92" s="72"/>
      <c r="O92" s="79" t="s">
        <v>544</v>
      </c>
      <c r="P92" s="81">
        <v>43503.88791666667</v>
      </c>
      <c r="Q92" s="79" t="s">
        <v>558</v>
      </c>
      <c r="R92" s="79"/>
      <c r="S92" s="79"/>
      <c r="T92" s="79"/>
      <c r="U92" s="79"/>
      <c r="V92" s="83" t="s">
        <v>999</v>
      </c>
      <c r="W92" s="81">
        <v>43503.88791666667</v>
      </c>
      <c r="X92" s="83" t="s">
        <v>1318</v>
      </c>
      <c r="Y92" s="79"/>
      <c r="Z92" s="79"/>
      <c r="AA92" s="85" t="s">
        <v>1683</v>
      </c>
      <c r="AB92" s="79"/>
      <c r="AC92" s="79" t="b">
        <v>0</v>
      </c>
      <c r="AD92" s="79">
        <v>0</v>
      </c>
      <c r="AE92" s="85" t="s">
        <v>1963</v>
      </c>
      <c r="AF92" s="79" t="b">
        <v>1</v>
      </c>
      <c r="AG92" s="79" t="s">
        <v>1973</v>
      </c>
      <c r="AH92" s="79"/>
      <c r="AI92" s="85" t="s">
        <v>1983</v>
      </c>
      <c r="AJ92" s="79" t="b">
        <v>0</v>
      </c>
      <c r="AK92" s="79">
        <v>86</v>
      </c>
      <c r="AL92" s="85" t="s">
        <v>1723</v>
      </c>
      <c r="AM92" s="79" t="s">
        <v>2000</v>
      </c>
      <c r="AN92" s="79" t="b">
        <v>0</v>
      </c>
      <c r="AO92" s="85" t="s">
        <v>1723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20</v>
      </c>
      <c r="BK92" s="49">
        <v>100</v>
      </c>
      <c r="BL92" s="48">
        <v>20</v>
      </c>
    </row>
    <row r="93" spans="1:64" ht="15">
      <c r="A93" s="64" t="s">
        <v>300</v>
      </c>
      <c r="B93" s="64" t="s">
        <v>336</v>
      </c>
      <c r="C93" s="65"/>
      <c r="D93" s="66"/>
      <c r="E93" s="67"/>
      <c r="F93" s="68"/>
      <c r="G93" s="65"/>
      <c r="H93" s="69"/>
      <c r="I93" s="70"/>
      <c r="J93" s="70"/>
      <c r="K93" s="34" t="s">
        <v>65</v>
      </c>
      <c r="L93" s="77">
        <v>99</v>
      </c>
      <c r="M93" s="77"/>
      <c r="N93" s="72"/>
      <c r="O93" s="79" t="s">
        <v>544</v>
      </c>
      <c r="P93" s="81">
        <v>43503.89310185185</v>
      </c>
      <c r="Q93" s="79" t="s">
        <v>558</v>
      </c>
      <c r="R93" s="79"/>
      <c r="S93" s="79"/>
      <c r="T93" s="79"/>
      <c r="U93" s="79"/>
      <c r="V93" s="83" t="s">
        <v>1066</v>
      </c>
      <c r="W93" s="81">
        <v>43503.89310185185</v>
      </c>
      <c r="X93" s="83" t="s">
        <v>1319</v>
      </c>
      <c r="Y93" s="79"/>
      <c r="Z93" s="79"/>
      <c r="AA93" s="85" t="s">
        <v>1684</v>
      </c>
      <c r="AB93" s="79"/>
      <c r="AC93" s="79" t="b">
        <v>0</v>
      </c>
      <c r="AD93" s="79">
        <v>0</v>
      </c>
      <c r="AE93" s="85" t="s">
        <v>1963</v>
      </c>
      <c r="AF93" s="79" t="b">
        <v>1</v>
      </c>
      <c r="AG93" s="79" t="s">
        <v>1973</v>
      </c>
      <c r="AH93" s="79"/>
      <c r="AI93" s="85" t="s">
        <v>1983</v>
      </c>
      <c r="AJ93" s="79" t="b">
        <v>0</v>
      </c>
      <c r="AK93" s="79">
        <v>86</v>
      </c>
      <c r="AL93" s="85" t="s">
        <v>1723</v>
      </c>
      <c r="AM93" s="79" t="s">
        <v>2002</v>
      </c>
      <c r="AN93" s="79" t="b">
        <v>0</v>
      </c>
      <c r="AO93" s="85" t="s">
        <v>1723</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20</v>
      </c>
      <c r="BK93" s="49">
        <v>100</v>
      </c>
      <c r="BL93" s="48">
        <v>20</v>
      </c>
    </row>
    <row r="94" spans="1:64" ht="15">
      <c r="A94" s="64" t="s">
        <v>301</v>
      </c>
      <c r="B94" s="64" t="s">
        <v>457</v>
      </c>
      <c r="C94" s="65"/>
      <c r="D94" s="66"/>
      <c r="E94" s="67"/>
      <c r="F94" s="68"/>
      <c r="G94" s="65"/>
      <c r="H94" s="69"/>
      <c r="I94" s="70"/>
      <c r="J94" s="70"/>
      <c r="K94" s="34" t="s">
        <v>65</v>
      </c>
      <c r="L94" s="77">
        <v>100</v>
      </c>
      <c r="M94" s="77"/>
      <c r="N94" s="72"/>
      <c r="O94" s="79" t="s">
        <v>544</v>
      </c>
      <c r="P94" s="81">
        <v>43503.8953125</v>
      </c>
      <c r="Q94" s="79" t="s">
        <v>566</v>
      </c>
      <c r="R94" s="83" t="s">
        <v>752</v>
      </c>
      <c r="S94" s="79" t="s">
        <v>811</v>
      </c>
      <c r="T94" s="79" t="s">
        <v>845</v>
      </c>
      <c r="U94" s="79"/>
      <c r="V94" s="83" t="s">
        <v>1067</v>
      </c>
      <c r="W94" s="81">
        <v>43503.8953125</v>
      </c>
      <c r="X94" s="83" t="s">
        <v>1320</v>
      </c>
      <c r="Y94" s="79"/>
      <c r="Z94" s="79"/>
      <c r="AA94" s="85" t="s">
        <v>1685</v>
      </c>
      <c r="AB94" s="79"/>
      <c r="AC94" s="79" t="b">
        <v>0</v>
      </c>
      <c r="AD94" s="79">
        <v>0</v>
      </c>
      <c r="AE94" s="85" t="s">
        <v>1963</v>
      </c>
      <c r="AF94" s="79" t="b">
        <v>0</v>
      </c>
      <c r="AG94" s="79" t="s">
        <v>1973</v>
      </c>
      <c r="AH94" s="79"/>
      <c r="AI94" s="85" t="s">
        <v>1963</v>
      </c>
      <c r="AJ94" s="79" t="b">
        <v>0</v>
      </c>
      <c r="AK94" s="79">
        <v>5</v>
      </c>
      <c r="AL94" s="85" t="s">
        <v>1881</v>
      </c>
      <c r="AM94" s="79" t="s">
        <v>2003</v>
      </c>
      <c r="AN94" s="79" t="b">
        <v>0</v>
      </c>
      <c r="AO94" s="85" t="s">
        <v>1881</v>
      </c>
      <c r="AP94" s="79" t="s">
        <v>176</v>
      </c>
      <c r="AQ94" s="79">
        <v>0</v>
      </c>
      <c r="AR94" s="79">
        <v>0</v>
      </c>
      <c r="AS94" s="79"/>
      <c r="AT94" s="79"/>
      <c r="AU94" s="79"/>
      <c r="AV94" s="79"/>
      <c r="AW94" s="79"/>
      <c r="AX94" s="79"/>
      <c r="AY94" s="79"/>
      <c r="AZ94" s="79"/>
      <c r="BA94">
        <v>1</v>
      </c>
      <c r="BB94" s="78" t="str">
        <f>REPLACE(INDEX(GroupVertices[Group],MATCH(Edges24[[#This Row],[Vertex 1]],GroupVertices[Vertex],0)),1,1,"")</f>
        <v>8</v>
      </c>
      <c r="BC94" s="78" t="str">
        <f>REPLACE(INDEX(GroupVertices[Group],MATCH(Edges24[[#This Row],[Vertex 2]],GroupVertices[Vertex],0)),1,1,"")</f>
        <v>8</v>
      </c>
      <c r="BD94" s="48">
        <v>0</v>
      </c>
      <c r="BE94" s="49">
        <v>0</v>
      </c>
      <c r="BF94" s="48">
        <v>1</v>
      </c>
      <c r="BG94" s="49">
        <v>5.882352941176471</v>
      </c>
      <c r="BH94" s="48">
        <v>0</v>
      </c>
      <c r="BI94" s="49">
        <v>0</v>
      </c>
      <c r="BJ94" s="48">
        <v>16</v>
      </c>
      <c r="BK94" s="49">
        <v>94.11764705882354</v>
      </c>
      <c r="BL94" s="48">
        <v>17</v>
      </c>
    </row>
    <row r="95" spans="1:64" ht="15">
      <c r="A95" s="64" t="s">
        <v>302</v>
      </c>
      <c r="B95" s="64" t="s">
        <v>336</v>
      </c>
      <c r="C95" s="65"/>
      <c r="D95" s="66"/>
      <c r="E95" s="67"/>
      <c r="F95" s="68"/>
      <c r="G95" s="65"/>
      <c r="H95" s="69"/>
      <c r="I95" s="70"/>
      <c r="J95" s="70"/>
      <c r="K95" s="34" t="s">
        <v>65</v>
      </c>
      <c r="L95" s="77">
        <v>101</v>
      </c>
      <c r="M95" s="77"/>
      <c r="N95" s="72"/>
      <c r="O95" s="79" t="s">
        <v>544</v>
      </c>
      <c r="P95" s="81">
        <v>43503.897986111115</v>
      </c>
      <c r="Q95" s="79" t="s">
        <v>558</v>
      </c>
      <c r="R95" s="79"/>
      <c r="S95" s="79"/>
      <c r="T95" s="79"/>
      <c r="U95" s="79"/>
      <c r="V95" s="83" t="s">
        <v>1068</v>
      </c>
      <c r="W95" s="81">
        <v>43503.897986111115</v>
      </c>
      <c r="X95" s="83" t="s">
        <v>1321</v>
      </c>
      <c r="Y95" s="79"/>
      <c r="Z95" s="79"/>
      <c r="AA95" s="85" t="s">
        <v>1686</v>
      </c>
      <c r="AB95" s="79"/>
      <c r="AC95" s="79" t="b">
        <v>0</v>
      </c>
      <c r="AD95" s="79">
        <v>0</v>
      </c>
      <c r="AE95" s="85" t="s">
        <v>1963</v>
      </c>
      <c r="AF95" s="79" t="b">
        <v>1</v>
      </c>
      <c r="AG95" s="79" t="s">
        <v>1973</v>
      </c>
      <c r="AH95" s="79"/>
      <c r="AI95" s="85" t="s">
        <v>1983</v>
      </c>
      <c r="AJ95" s="79" t="b">
        <v>0</v>
      </c>
      <c r="AK95" s="79">
        <v>86</v>
      </c>
      <c r="AL95" s="85" t="s">
        <v>1723</v>
      </c>
      <c r="AM95" s="79" t="s">
        <v>2002</v>
      </c>
      <c r="AN95" s="79" t="b">
        <v>0</v>
      </c>
      <c r="AO95" s="85" t="s">
        <v>1723</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20</v>
      </c>
      <c r="BK95" s="49">
        <v>100</v>
      </c>
      <c r="BL95" s="48">
        <v>20</v>
      </c>
    </row>
    <row r="96" spans="1:64" ht="15">
      <c r="A96" s="64" t="s">
        <v>303</v>
      </c>
      <c r="B96" s="64" t="s">
        <v>336</v>
      </c>
      <c r="C96" s="65"/>
      <c r="D96" s="66"/>
      <c r="E96" s="67"/>
      <c r="F96" s="68"/>
      <c r="G96" s="65"/>
      <c r="H96" s="69"/>
      <c r="I96" s="70"/>
      <c r="J96" s="70"/>
      <c r="K96" s="34" t="s">
        <v>65</v>
      </c>
      <c r="L96" s="77">
        <v>102</v>
      </c>
      <c r="M96" s="77"/>
      <c r="N96" s="72"/>
      <c r="O96" s="79" t="s">
        <v>544</v>
      </c>
      <c r="P96" s="81">
        <v>43503.91914351852</v>
      </c>
      <c r="Q96" s="79" t="s">
        <v>558</v>
      </c>
      <c r="R96" s="79"/>
      <c r="S96" s="79"/>
      <c r="T96" s="79"/>
      <c r="U96" s="79"/>
      <c r="V96" s="83" t="s">
        <v>1069</v>
      </c>
      <c r="W96" s="81">
        <v>43503.91914351852</v>
      </c>
      <c r="X96" s="83" t="s">
        <v>1322</v>
      </c>
      <c r="Y96" s="79"/>
      <c r="Z96" s="79"/>
      <c r="AA96" s="85" t="s">
        <v>1687</v>
      </c>
      <c r="AB96" s="79"/>
      <c r="AC96" s="79" t="b">
        <v>0</v>
      </c>
      <c r="AD96" s="79">
        <v>0</v>
      </c>
      <c r="AE96" s="85" t="s">
        <v>1963</v>
      </c>
      <c r="AF96" s="79" t="b">
        <v>1</v>
      </c>
      <c r="AG96" s="79" t="s">
        <v>1973</v>
      </c>
      <c r="AH96" s="79"/>
      <c r="AI96" s="85" t="s">
        <v>1983</v>
      </c>
      <c r="AJ96" s="79" t="b">
        <v>0</v>
      </c>
      <c r="AK96" s="79">
        <v>86</v>
      </c>
      <c r="AL96" s="85" t="s">
        <v>1723</v>
      </c>
      <c r="AM96" s="79" t="s">
        <v>2002</v>
      </c>
      <c r="AN96" s="79" t="b">
        <v>0</v>
      </c>
      <c r="AO96" s="85" t="s">
        <v>1723</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20</v>
      </c>
      <c r="BK96" s="49">
        <v>100</v>
      </c>
      <c r="BL96" s="48">
        <v>20</v>
      </c>
    </row>
    <row r="97" spans="1:64" ht="15">
      <c r="A97" s="64" t="s">
        <v>304</v>
      </c>
      <c r="B97" s="64" t="s">
        <v>336</v>
      </c>
      <c r="C97" s="65"/>
      <c r="D97" s="66"/>
      <c r="E97" s="67"/>
      <c r="F97" s="68"/>
      <c r="G97" s="65"/>
      <c r="H97" s="69"/>
      <c r="I97" s="70"/>
      <c r="J97" s="70"/>
      <c r="K97" s="34" t="s">
        <v>65</v>
      </c>
      <c r="L97" s="77">
        <v>103</v>
      </c>
      <c r="M97" s="77"/>
      <c r="N97" s="72"/>
      <c r="O97" s="79" t="s">
        <v>544</v>
      </c>
      <c r="P97" s="81">
        <v>43503.944606481484</v>
      </c>
      <c r="Q97" s="79" t="s">
        <v>558</v>
      </c>
      <c r="R97" s="79"/>
      <c r="S97" s="79"/>
      <c r="T97" s="79"/>
      <c r="U97" s="79"/>
      <c r="V97" s="83" t="s">
        <v>1070</v>
      </c>
      <c r="W97" s="81">
        <v>43503.944606481484</v>
      </c>
      <c r="X97" s="83" t="s">
        <v>1323</v>
      </c>
      <c r="Y97" s="79"/>
      <c r="Z97" s="79"/>
      <c r="AA97" s="85" t="s">
        <v>1688</v>
      </c>
      <c r="AB97" s="79"/>
      <c r="AC97" s="79" t="b">
        <v>0</v>
      </c>
      <c r="AD97" s="79">
        <v>0</v>
      </c>
      <c r="AE97" s="85" t="s">
        <v>1963</v>
      </c>
      <c r="AF97" s="79" t="b">
        <v>1</v>
      </c>
      <c r="AG97" s="79" t="s">
        <v>1973</v>
      </c>
      <c r="AH97" s="79"/>
      <c r="AI97" s="85" t="s">
        <v>1983</v>
      </c>
      <c r="AJ97" s="79" t="b">
        <v>0</v>
      </c>
      <c r="AK97" s="79">
        <v>86</v>
      </c>
      <c r="AL97" s="85" t="s">
        <v>1723</v>
      </c>
      <c r="AM97" s="79" t="s">
        <v>1999</v>
      </c>
      <c r="AN97" s="79" t="b">
        <v>0</v>
      </c>
      <c r="AO97" s="85" t="s">
        <v>1723</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0</v>
      </c>
      <c r="BG97" s="49">
        <v>0</v>
      </c>
      <c r="BH97" s="48">
        <v>0</v>
      </c>
      <c r="BI97" s="49">
        <v>0</v>
      </c>
      <c r="BJ97" s="48">
        <v>20</v>
      </c>
      <c r="BK97" s="49">
        <v>100</v>
      </c>
      <c r="BL97" s="48">
        <v>20</v>
      </c>
    </row>
    <row r="98" spans="1:64" ht="15">
      <c r="A98" s="64" t="s">
        <v>305</v>
      </c>
      <c r="B98" s="64" t="s">
        <v>336</v>
      </c>
      <c r="C98" s="65"/>
      <c r="D98" s="66"/>
      <c r="E98" s="67"/>
      <c r="F98" s="68"/>
      <c r="G98" s="65"/>
      <c r="H98" s="69"/>
      <c r="I98" s="70"/>
      <c r="J98" s="70"/>
      <c r="K98" s="34" t="s">
        <v>65</v>
      </c>
      <c r="L98" s="77">
        <v>104</v>
      </c>
      <c r="M98" s="77"/>
      <c r="N98" s="72"/>
      <c r="O98" s="79" t="s">
        <v>544</v>
      </c>
      <c r="P98" s="81">
        <v>43503.956099537034</v>
      </c>
      <c r="Q98" s="79" t="s">
        <v>558</v>
      </c>
      <c r="R98" s="79"/>
      <c r="S98" s="79"/>
      <c r="T98" s="79"/>
      <c r="U98" s="79"/>
      <c r="V98" s="83" t="s">
        <v>999</v>
      </c>
      <c r="W98" s="81">
        <v>43503.956099537034</v>
      </c>
      <c r="X98" s="83" t="s">
        <v>1324</v>
      </c>
      <c r="Y98" s="79"/>
      <c r="Z98" s="79"/>
      <c r="AA98" s="85" t="s">
        <v>1689</v>
      </c>
      <c r="AB98" s="79"/>
      <c r="AC98" s="79" t="b">
        <v>0</v>
      </c>
      <c r="AD98" s="79">
        <v>0</v>
      </c>
      <c r="AE98" s="85" t="s">
        <v>1963</v>
      </c>
      <c r="AF98" s="79" t="b">
        <v>1</v>
      </c>
      <c r="AG98" s="79" t="s">
        <v>1973</v>
      </c>
      <c r="AH98" s="79"/>
      <c r="AI98" s="85" t="s">
        <v>1983</v>
      </c>
      <c r="AJ98" s="79" t="b">
        <v>0</v>
      </c>
      <c r="AK98" s="79">
        <v>86</v>
      </c>
      <c r="AL98" s="85" t="s">
        <v>1723</v>
      </c>
      <c r="AM98" s="79" t="s">
        <v>2002</v>
      </c>
      <c r="AN98" s="79" t="b">
        <v>0</v>
      </c>
      <c r="AO98" s="85" t="s">
        <v>1723</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20</v>
      </c>
      <c r="BK98" s="49">
        <v>100</v>
      </c>
      <c r="BL98" s="48">
        <v>20</v>
      </c>
    </row>
    <row r="99" spans="1:64" ht="15">
      <c r="A99" s="64" t="s">
        <v>306</v>
      </c>
      <c r="B99" s="64" t="s">
        <v>296</v>
      </c>
      <c r="C99" s="65"/>
      <c r="D99" s="66"/>
      <c r="E99" s="67"/>
      <c r="F99" s="68"/>
      <c r="G99" s="65"/>
      <c r="H99" s="69"/>
      <c r="I99" s="70"/>
      <c r="J99" s="70"/>
      <c r="K99" s="34" t="s">
        <v>65</v>
      </c>
      <c r="L99" s="77">
        <v>105</v>
      </c>
      <c r="M99" s="77"/>
      <c r="N99" s="72"/>
      <c r="O99" s="79" t="s">
        <v>544</v>
      </c>
      <c r="P99" s="81">
        <v>43504.013865740744</v>
      </c>
      <c r="Q99" s="79" t="s">
        <v>567</v>
      </c>
      <c r="R99" s="79"/>
      <c r="S99" s="79"/>
      <c r="T99" s="79" t="s">
        <v>844</v>
      </c>
      <c r="U99" s="79"/>
      <c r="V99" s="83" t="s">
        <v>1071</v>
      </c>
      <c r="W99" s="81">
        <v>43504.013865740744</v>
      </c>
      <c r="X99" s="83" t="s">
        <v>1325</v>
      </c>
      <c r="Y99" s="79"/>
      <c r="Z99" s="79"/>
      <c r="AA99" s="85" t="s">
        <v>1690</v>
      </c>
      <c r="AB99" s="79"/>
      <c r="AC99" s="79" t="b">
        <v>0</v>
      </c>
      <c r="AD99" s="79">
        <v>0</v>
      </c>
      <c r="AE99" s="85" t="s">
        <v>1963</v>
      </c>
      <c r="AF99" s="79" t="b">
        <v>0</v>
      </c>
      <c r="AG99" s="79" t="s">
        <v>1973</v>
      </c>
      <c r="AH99" s="79"/>
      <c r="AI99" s="85" t="s">
        <v>1963</v>
      </c>
      <c r="AJ99" s="79" t="b">
        <v>0</v>
      </c>
      <c r="AK99" s="79">
        <v>2</v>
      </c>
      <c r="AL99" s="85" t="s">
        <v>1680</v>
      </c>
      <c r="AM99" s="79" t="s">
        <v>2001</v>
      </c>
      <c r="AN99" s="79" t="b">
        <v>0</v>
      </c>
      <c r="AO99" s="85" t="s">
        <v>1680</v>
      </c>
      <c r="AP99" s="79" t="s">
        <v>176</v>
      </c>
      <c r="AQ99" s="79">
        <v>0</v>
      </c>
      <c r="AR99" s="79">
        <v>0</v>
      </c>
      <c r="AS99" s="79"/>
      <c r="AT99" s="79"/>
      <c r="AU99" s="79"/>
      <c r="AV99" s="79"/>
      <c r="AW99" s="79"/>
      <c r="AX99" s="79"/>
      <c r="AY99" s="79"/>
      <c r="AZ99" s="79"/>
      <c r="BA99">
        <v>1</v>
      </c>
      <c r="BB99" s="78" t="str">
        <f>REPLACE(INDEX(GroupVertices[Group],MATCH(Edges24[[#This Row],[Vertex 1]],GroupVertices[Vertex],0)),1,1,"")</f>
        <v>10</v>
      </c>
      <c r="BC99" s="78" t="str">
        <f>REPLACE(INDEX(GroupVertices[Group],MATCH(Edges24[[#This Row],[Vertex 2]],GroupVertices[Vertex],0)),1,1,"")</f>
        <v>10</v>
      </c>
      <c r="BD99" s="48">
        <v>0</v>
      </c>
      <c r="BE99" s="49">
        <v>0</v>
      </c>
      <c r="BF99" s="48">
        <v>0</v>
      </c>
      <c r="BG99" s="49">
        <v>0</v>
      </c>
      <c r="BH99" s="48">
        <v>0</v>
      </c>
      <c r="BI99" s="49">
        <v>0</v>
      </c>
      <c r="BJ99" s="48">
        <v>16</v>
      </c>
      <c r="BK99" s="49">
        <v>100</v>
      </c>
      <c r="BL99" s="48">
        <v>16</v>
      </c>
    </row>
    <row r="100" spans="1:64" ht="15">
      <c r="A100" s="64" t="s">
        <v>307</v>
      </c>
      <c r="B100" s="64" t="s">
        <v>307</v>
      </c>
      <c r="C100" s="65"/>
      <c r="D100" s="66"/>
      <c r="E100" s="67"/>
      <c r="F100" s="68"/>
      <c r="G100" s="65"/>
      <c r="H100" s="69"/>
      <c r="I100" s="70"/>
      <c r="J100" s="70"/>
      <c r="K100" s="34" t="s">
        <v>65</v>
      </c>
      <c r="L100" s="77">
        <v>106</v>
      </c>
      <c r="M100" s="77"/>
      <c r="N100" s="72"/>
      <c r="O100" s="79" t="s">
        <v>176</v>
      </c>
      <c r="P100" s="81">
        <v>43504.25111111111</v>
      </c>
      <c r="Q100" s="79" t="s">
        <v>568</v>
      </c>
      <c r="R100" s="83" t="s">
        <v>753</v>
      </c>
      <c r="S100" s="79" t="s">
        <v>812</v>
      </c>
      <c r="T100" s="79" t="s">
        <v>846</v>
      </c>
      <c r="U100" s="79"/>
      <c r="V100" s="83" t="s">
        <v>1072</v>
      </c>
      <c r="W100" s="81">
        <v>43504.25111111111</v>
      </c>
      <c r="X100" s="83" t="s">
        <v>1326</v>
      </c>
      <c r="Y100" s="79"/>
      <c r="Z100" s="79"/>
      <c r="AA100" s="85" t="s">
        <v>1691</v>
      </c>
      <c r="AB100" s="79"/>
      <c r="AC100" s="79" t="b">
        <v>0</v>
      </c>
      <c r="AD100" s="79">
        <v>0</v>
      </c>
      <c r="AE100" s="85" t="s">
        <v>1963</v>
      </c>
      <c r="AF100" s="79" t="b">
        <v>0</v>
      </c>
      <c r="AG100" s="79" t="s">
        <v>1973</v>
      </c>
      <c r="AH100" s="79"/>
      <c r="AI100" s="85" t="s">
        <v>1963</v>
      </c>
      <c r="AJ100" s="79" t="b">
        <v>0</v>
      </c>
      <c r="AK100" s="79">
        <v>0</v>
      </c>
      <c r="AL100" s="85" t="s">
        <v>1963</v>
      </c>
      <c r="AM100" s="79" t="s">
        <v>2007</v>
      </c>
      <c r="AN100" s="79" t="b">
        <v>0</v>
      </c>
      <c r="AO100" s="85" t="s">
        <v>1691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3</v>
      </c>
      <c r="BC100" s="78" t="str">
        <f>REPLACE(INDEX(GroupVertices[Group],MATCH(Edges24[[#This Row],[Vertex 2]],GroupVertices[Vertex],0)),1,1,"")</f>
        <v>3</v>
      </c>
      <c r="BD100" s="48">
        <v>0</v>
      </c>
      <c r="BE100" s="49">
        <v>0</v>
      </c>
      <c r="BF100" s="48">
        <v>0</v>
      </c>
      <c r="BG100" s="49">
        <v>0</v>
      </c>
      <c r="BH100" s="48">
        <v>0</v>
      </c>
      <c r="BI100" s="49">
        <v>0</v>
      </c>
      <c r="BJ100" s="48">
        <v>31</v>
      </c>
      <c r="BK100" s="49">
        <v>100</v>
      </c>
      <c r="BL100" s="48">
        <v>31</v>
      </c>
    </row>
    <row r="101" spans="1:64" ht="15">
      <c r="A101" s="64" t="s">
        <v>308</v>
      </c>
      <c r="B101" s="64" t="s">
        <v>308</v>
      </c>
      <c r="C101" s="65"/>
      <c r="D101" s="66"/>
      <c r="E101" s="67"/>
      <c r="F101" s="68"/>
      <c r="G101" s="65"/>
      <c r="H101" s="69"/>
      <c r="I101" s="70"/>
      <c r="J101" s="70"/>
      <c r="K101" s="34" t="s">
        <v>65</v>
      </c>
      <c r="L101" s="77">
        <v>107</v>
      </c>
      <c r="M101" s="77"/>
      <c r="N101" s="72"/>
      <c r="O101" s="79" t="s">
        <v>176</v>
      </c>
      <c r="P101" s="81">
        <v>43503.40809027778</v>
      </c>
      <c r="Q101" s="79" t="s">
        <v>569</v>
      </c>
      <c r="R101" s="83" t="s">
        <v>754</v>
      </c>
      <c r="S101" s="79" t="s">
        <v>809</v>
      </c>
      <c r="T101" s="79" t="s">
        <v>847</v>
      </c>
      <c r="U101" s="79"/>
      <c r="V101" s="83" t="s">
        <v>1073</v>
      </c>
      <c r="W101" s="81">
        <v>43503.40809027778</v>
      </c>
      <c r="X101" s="83" t="s">
        <v>1327</v>
      </c>
      <c r="Y101" s="79"/>
      <c r="Z101" s="79"/>
      <c r="AA101" s="85" t="s">
        <v>1692</v>
      </c>
      <c r="AB101" s="79"/>
      <c r="AC101" s="79" t="b">
        <v>0</v>
      </c>
      <c r="AD101" s="79">
        <v>0</v>
      </c>
      <c r="AE101" s="85" t="s">
        <v>1963</v>
      </c>
      <c r="AF101" s="79" t="b">
        <v>0</v>
      </c>
      <c r="AG101" s="79" t="s">
        <v>1973</v>
      </c>
      <c r="AH101" s="79"/>
      <c r="AI101" s="85" t="s">
        <v>1963</v>
      </c>
      <c r="AJ101" s="79" t="b">
        <v>0</v>
      </c>
      <c r="AK101" s="79">
        <v>0</v>
      </c>
      <c r="AL101" s="85" t="s">
        <v>1963</v>
      </c>
      <c r="AM101" s="79" t="s">
        <v>2001</v>
      </c>
      <c r="AN101" s="79" t="b">
        <v>0</v>
      </c>
      <c r="AO101" s="85" t="s">
        <v>1692</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14</v>
      </c>
      <c r="BC101" s="78" t="str">
        <f>REPLACE(INDEX(GroupVertices[Group],MATCH(Edges24[[#This Row],[Vertex 2]],GroupVertices[Vertex],0)),1,1,"")</f>
        <v>14</v>
      </c>
      <c r="BD101" s="48">
        <v>0</v>
      </c>
      <c r="BE101" s="49">
        <v>0</v>
      </c>
      <c r="BF101" s="48">
        <v>0</v>
      </c>
      <c r="BG101" s="49">
        <v>0</v>
      </c>
      <c r="BH101" s="48">
        <v>0</v>
      </c>
      <c r="BI101" s="49">
        <v>0</v>
      </c>
      <c r="BJ101" s="48">
        <v>13</v>
      </c>
      <c r="BK101" s="49">
        <v>100</v>
      </c>
      <c r="BL101" s="48">
        <v>13</v>
      </c>
    </row>
    <row r="102" spans="1:64" ht="15">
      <c r="A102" s="64" t="s">
        <v>308</v>
      </c>
      <c r="B102" s="64" t="s">
        <v>308</v>
      </c>
      <c r="C102" s="65"/>
      <c r="D102" s="66"/>
      <c r="E102" s="67"/>
      <c r="F102" s="68"/>
      <c r="G102" s="65"/>
      <c r="H102" s="69"/>
      <c r="I102" s="70"/>
      <c r="J102" s="70"/>
      <c r="K102" s="34" t="s">
        <v>65</v>
      </c>
      <c r="L102" s="77">
        <v>108</v>
      </c>
      <c r="M102" s="77"/>
      <c r="N102" s="72"/>
      <c r="O102" s="79" t="s">
        <v>176</v>
      </c>
      <c r="P102" s="81">
        <v>43503.95960648148</v>
      </c>
      <c r="Q102" s="79" t="s">
        <v>570</v>
      </c>
      <c r="R102" s="83" t="s">
        <v>754</v>
      </c>
      <c r="S102" s="79" t="s">
        <v>809</v>
      </c>
      <c r="T102" s="79" t="s">
        <v>848</v>
      </c>
      <c r="U102" s="79"/>
      <c r="V102" s="83" t="s">
        <v>1073</v>
      </c>
      <c r="W102" s="81">
        <v>43503.95960648148</v>
      </c>
      <c r="X102" s="83" t="s">
        <v>1328</v>
      </c>
      <c r="Y102" s="79"/>
      <c r="Z102" s="79"/>
      <c r="AA102" s="85" t="s">
        <v>1693</v>
      </c>
      <c r="AB102" s="79"/>
      <c r="AC102" s="79" t="b">
        <v>0</v>
      </c>
      <c r="AD102" s="79">
        <v>0</v>
      </c>
      <c r="AE102" s="85" t="s">
        <v>1963</v>
      </c>
      <c r="AF102" s="79" t="b">
        <v>0</v>
      </c>
      <c r="AG102" s="79" t="s">
        <v>1973</v>
      </c>
      <c r="AH102" s="79"/>
      <c r="AI102" s="85" t="s">
        <v>1963</v>
      </c>
      <c r="AJ102" s="79" t="b">
        <v>0</v>
      </c>
      <c r="AK102" s="79">
        <v>0</v>
      </c>
      <c r="AL102" s="85" t="s">
        <v>1963</v>
      </c>
      <c r="AM102" s="79" t="s">
        <v>2002</v>
      </c>
      <c r="AN102" s="79" t="b">
        <v>0</v>
      </c>
      <c r="AO102" s="85" t="s">
        <v>1693</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14</v>
      </c>
      <c r="BC102" s="78" t="str">
        <f>REPLACE(INDEX(GroupVertices[Group],MATCH(Edges24[[#This Row],[Vertex 2]],GroupVertices[Vertex],0)),1,1,"")</f>
        <v>14</v>
      </c>
      <c r="BD102" s="48">
        <v>0</v>
      </c>
      <c r="BE102" s="49">
        <v>0</v>
      </c>
      <c r="BF102" s="48">
        <v>1</v>
      </c>
      <c r="BG102" s="49">
        <v>6.666666666666667</v>
      </c>
      <c r="BH102" s="48">
        <v>0</v>
      </c>
      <c r="BI102" s="49">
        <v>0</v>
      </c>
      <c r="BJ102" s="48">
        <v>14</v>
      </c>
      <c r="BK102" s="49">
        <v>93.33333333333333</v>
      </c>
      <c r="BL102" s="48">
        <v>15</v>
      </c>
    </row>
    <row r="103" spans="1:64" ht="15">
      <c r="A103" s="64" t="s">
        <v>308</v>
      </c>
      <c r="B103" s="64" t="s">
        <v>493</v>
      </c>
      <c r="C103" s="65"/>
      <c r="D103" s="66"/>
      <c r="E103" s="67"/>
      <c r="F103" s="68"/>
      <c r="G103" s="65"/>
      <c r="H103" s="69"/>
      <c r="I103" s="70"/>
      <c r="J103" s="70"/>
      <c r="K103" s="34" t="s">
        <v>65</v>
      </c>
      <c r="L103" s="77">
        <v>109</v>
      </c>
      <c r="M103" s="77"/>
      <c r="N103" s="72"/>
      <c r="O103" s="79" t="s">
        <v>544</v>
      </c>
      <c r="P103" s="81">
        <v>43504.385243055556</v>
      </c>
      <c r="Q103" s="79" t="s">
        <v>571</v>
      </c>
      <c r="R103" s="83" t="s">
        <v>755</v>
      </c>
      <c r="S103" s="79" t="s">
        <v>809</v>
      </c>
      <c r="T103" s="79" t="s">
        <v>849</v>
      </c>
      <c r="U103" s="79"/>
      <c r="V103" s="83" t="s">
        <v>1073</v>
      </c>
      <c r="W103" s="81">
        <v>43504.385243055556</v>
      </c>
      <c r="X103" s="83" t="s">
        <v>1329</v>
      </c>
      <c r="Y103" s="79"/>
      <c r="Z103" s="79"/>
      <c r="AA103" s="85" t="s">
        <v>1694</v>
      </c>
      <c r="AB103" s="79"/>
      <c r="AC103" s="79" t="b">
        <v>0</v>
      </c>
      <c r="AD103" s="79">
        <v>0</v>
      </c>
      <c r="AE103" s="85" t="s">
        <v>1963</v>
      </c>
      <c r="AF103" s="79" t="b">
        <v>0</v>
      </c>
      <c r="AG103" s="79" t="s">
        <v>1973</v>
      </c>
      <c r="AH103" s="79"/>
      <c r="AI103" s="85" t="s">
        <v>1963</v>
      </c>
      <c r="AJ103" s="79" t="b">
        <v>0</v>
      </c>
      <c r="AK103" s="79">
        <v>0</v>
      </c>
      <c r="AL103" s="85" t="s">
        <v>1963</v>
      </c>
      <c r="AM103" s="79" t="s">
        <v>2001</v>
      </c>
      <c r="AN103" s="79" t="b">
        <v>0</v>
      </c>
      <c r="AO103" s="85" t="s">
        <v>1694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14</v>
      </c>
      <c r="BC103" s="78" t="str">
        <f>REPLACE(INDEX(GroupVertices[Group],MATCH(Edges24[[#This Row],[Vertex 2]],GroupVertices[Vertex],0)),1,1,"")</f>
        <v>14</v>
      </c>
      <c r="BD103" s="48">
        <v>1</v>
      </c>
      <c r="BE103" s="49">
        <v>11.11111111111111</v>
      </c>
      <c r="BF103" s="48">
        <v>0</v>
      </c>
      <c r="BG103" s="49">
        <v>0</v>
      </c>
      <c r="BH103" s="48">
        <v>0</v>
      </c>
      <c r="BI103" s="49">
        <v>0</v>
      </c>
      <c r="BJ103" s="48">
        <v>8</v>
      </c>
      <c r="BK103" s="49">
        <v>88.88888888888889</v>
      </c>
      <c r="BL103" s="48">
        <v>9</v>
      </c>
    </row>
    <row r="104" spans="1:64" ht="15">
      <c r="A104" s="64" t="s">
        <v>309</v>
      </c>
      <c r="B104" s="64" t="s">
        <v>309</v>
      </c>
      <c r="C104" s="65"/>
      <c r="D104" s="66"/>
      <c r="E104" s="67"/>
      <c r="F104" s="68"/>
      <c r="G104" s="65"/>
      <c r="H104" s="69"/>
      <c r="I104" s="70"/>
      <c r="J104" s="70"/>
      <c r="K104" s="34" t="s">
        <v>65</v>
      </c>
      <c r="L104" s="77">
        <v>110</v>
      </c>
      <c r="M104" s="77"/>
      <c r="N104" s="72"/>
      <c r="O104" s="79" t="s">
        <v>176</v>
      </c>
      <c r="P104" s="81">
        <v>43504.24303240741</v>
      </c>
      <c r="Q104" s="79" t="s">
        <v>572</v>
      </c>
      <c r="R104" s="83" t="s">
        <v>756</v>
      </c>
      <c r="S104" s="79" t="s">
        <v>813</v>
      </c>
      <c r="T104" s="79" t="s">
        <v>850</v>
      </c>
      <c r="U104" s="83" t="s">
        <v>929</v>
      </c>
      <c r="V104" s="83" t="s">
        <v>929</v>
      </c>
      <c r="W104" s="81">
        <v>43504.24303240741</v>
      </c>
      <c r="X104" s="83" t="s">
        <v>1330</v>
      </c>
      <c r="Y104" s="79"/>
      <c r="Z104" s="79"/>
      <c r="AA104" s="85" t="s">
        <v>1695</v>
      </c>
      <c r="AB104" s="79"/>
      <c r="AC104" s="79" t="b">
        <v>0</v>
      </c>
      <c r="AD104" s="79">
        <v>7</v>
      </c>
      <c r="AE104" s="85" t="s">
        <v>1963</v>
      </c>
      <c r="AF104" s="79" t="b">
        <v>0</v>
      </c>
      <c r="AG104" s="79" t="s">
        <v>1975</v>
      </c>
      <c r="AH104" s="79"/>
      <c r="AI104" s="85" t="s">
        <v>1963</v>
      </c>
      <c r="AJ104" s="79" t="b">
        <v>0</v>
      </c>
      <c r="AK104" s="79">
        <v>1</v>
      </c>
      <c r="AL104" s="85" t="s">
        <v>1963</v>
      </c>
      <c r="AM104" s="79" t="s">
        <v>1999</v>
      </c>
      <c r="AN104" s="79" t="b">
        <v>0</v>
      </c>
      <c r="AO104" s="85" t="s">
        <v>1695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33</v>
      </c>
      <c r="BC104" s="78" t="str">
        <f>REPLACE(INDEX(GroupVertices[Group],MATCH(Edges24[[#This Row],[Vertex 2]],GroupVertices[Vertex],0)),1,1,"")</f>
        <v>33</v>
      </c>
      <c r="BD104" s="48">
        <v>0</v>
      </c>
      <c r="BE104" s="49">
        <v>0</v>
      </c>
      <c r="BF104" s="48">
        <v>0</v>
      </c>
      <c r="BG104" s="49">
        <v>0</v>
      </c>
      <c r="BH104" s="48">
        <v>0</v>
      </c>
      <c r="BI104" s="49">
        <v>0</v>
      </c>
      <c r="BJ104" s="48">
        <v>6</v>
      </c>
      <c r="BK104" s="49">
        <v>100</v>
      </c>
      <c r="BL104" s="48">
        <v>6</v>
      </c>
    </row>
    <row r="105" spans="1:64" ht="15">
      <c r="A105" s="64" t="s">
        <v>310</v>
      </c>
      <c r="B105" s="64" t="s">
        <v>309</v>
      </c>
      <c r="C105" s="65"/>
      <c r="D105" s="66"/>
      <c r="E105" s="67"/>
      <c r="F105" s="68"/>
      <c r="G105" s="65"/>
      <c r="H105" s="69"/>
      <c r="I105" s="70"/>
      <c r="J105" s="70"/>
      <c r="K105" s="34" t="s">
        <v>65</v>
      </c>
      <c r="L105" s="77">
        <v>111</v>
      </c>
      <c r="M105" s="77"/>
      <c r="N105" s="72"/>
      <c r="O105" s="79" t="s">
        <v>544</v>
      </c>
      <c r="P105" s="81">
        <v>43504.435949074075</v>
      </c>
      <c r="Q105" s="79" t="s">
        <v>573</v>
      </c>
      <c r="R105" s="83" t="s">
        <v>756</v>
      </c>
      <c r="S105" s="79" t="s">
        <v>813</v>
      </c>
      <c r="T105" s="79" t="s">
        <v>850</v>
      </c>
      <c r="U105" s="79"/>
      <c r="V105" s="83" t="s">
        <v>1074</v>
      </c>
      <c r="W105" s="81">
        <v>43504.435949074075</v>
      </c>
      <c r="X105" s="83" t="s">
        <v>1331</v>
      </c>
      <c r="Y105" s="79"/>
      <c r="Z105" s="79"/>
      <c r="AA105" s="85" t="s">
        <v>1696</v>
      </c>
      <c r="AB105" s="79"/>
      <c r="AC105" s="79" t="b">
        <v>0</v>
      </c>
      <c r="AD105" s="79">
        <v>0</v>
      </c>
      <c r="AE105" s="85" t="s">
        <v>1963</v>
      </c>
      <c r="AF105" s="79" t="b">
        <v>0</v>
      </c>
      <c r="AG105" s="79" t="s">
        <v>1975</v>
      </c>
      <c r="AH105" s="79"/>
      <c r="AI105" s="85" t="s">
        <v>1963</v>
      </c>
      <c r="AJ105" s="79" t="b">
        <v>0</v>
      </c>
      <c r="AK105" s="79">
        <v>1</v>
      </c>
      <c r="AL105" s="85" t="s">
        <v>1695</v>
      </c>
      <c r="AM105" s="79" t="s">
        <v>1999</v>
      </c>
      <c r="AN105" s="79" t="b">
        <v>0</v>
      </c>
      <c r="AO105" s="85" t="s">
        <v>1695</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33</v>
      </c>
      <c r="BC105" s="78" t="str">
        <f>REPLACE(INDEX(GroupVertices[Group],MATCH(Edges24[[#This Row],[Vertex 2]],GroupVertices[Vertex],0)),1,1,"")</f>
        <v>33</v>
      </c>
      <c r="BD105" s="48">
        <v>0</v>
      </c>
      <c r="BE105" s="49">
        <v>0</v>
      </c>
      <c r="BF105" s="48">
        <v>0</v>
      </c>
      <c r="BG105" s="49">
        <v>0</v>
      </c>
      <c r="BH105" s="48">
        <v>0</v>
      </c>
      <c r="BI105" s="49">
        <v>0</v>
      </c>
      <c r="BJ105" s="48">
        <v>8</v>
      </c>
      <c r="BK105" s="49">
        <v>100</v>
      </c>
      <c r="BL105" s="48">
        <v>8</v>
      </c>
    </row>
    <row r="106" spans="1:64" ht="15">
      <c r="A106" s="64" t="s">
        <v>311</v>
      </c>
      <c r="B106" s="64" t="s">
        <v>311</v>
      </c>
      <c r="C106" s="65"/>
      <c r="D106" s="66"/>
      <c r="E106" s="67"/>
      <c r="F106" s="68"/>
      <c r="G106" s="65"/>
      <c r="H106" s="69"/>
      <c r="I106" s="70"/>
      <c r="J106" s="70"/>
      <c r="K106" s="34" t="s">
        <v>65</v>
      </c>
      <c r="L106" s="77">
        <v>112</v>
      </c>
      <c r="M106" s="77"/>
      <c r="N106" s="72"/>
      <c r="O106" s="79" t="s">
        <v>176</v>
      </c>
      <c r="P106" s="81">
        <v>43502.82134259259</v>
      </c>
      <c r="Q106" s="79" t="s">
        <v>574</v>
      </c>
      <c r="R106" s="83" t="s">
        <v>757</v>
      </c>
      <c r="S106" s="79" t="s">
        <v>814</v>
      </c>
      <c r="T106" s="79" t="s">
        <v>851</v>
      </c>
      <c r="U106" s="79"/>
      <c r="V106" s="83" t="s">
        <v>1075</v>
      </c>
      <c r="W106" s="81">
        <v>43502.82134259259</v>
      </c>
      <c r="X106" s="83" t="s">
        <v>1332</v>
      </c>
      <c r="Y106" s="79"/>
      <c r="Z106" s="79"/>
      <c r="AA106" s="85" t="s">
        <v>1697</v>
      </c>
      <c r="AB106" s="79"/>
      <c r="AC106" s="79" t="b">
        <v>0</v>
      </c>
      <c r="AD106" s="79">
        <v>1</v>
      </c>
      <c r="AE106" s="85" t="s">
        <v>1963</v>
      </c>
      <c r="AF106" s="79" t="b">
        <v>0</v>
      </c>
      <c r="AG106" s="79" t="s">
        <v>1973</v>
      </c>
      <c r="AH106" s="79"/>
      <c r="AI106" s="85" t="s">
        <v>1963</v>
      </c>
      <c r="AJ106" s="79" t="b">
        <v>0</v>
      </c>
      <c r="AK106" s="79">
        <v>2</v>
      </c>
      <c r="AL106" s="85" t="s">
        <v>1963</v>
      </c>
      <c r="AM106" s="79" t="s">
        <v>1999</v>
      </c>
      <c r="AN106" s="79" t="b">
        <v>0</v>
      </c>
      <c r="AO106" s="85" t="s">
        <v>1697</v>
      </c>
      <c r="AP106" s="79" t="s">
        <v>2024</v>
      </c>
      <c r="AQ106" s="79">
        <v>0</v>
      </c>
      <c r="AR106" s="79">
        <v>0</v>
      </c>
      <c r="AS106" s="79"/>
      <c r="AT106" s="79"/>
      <c r="AU106" s="79"/>
      <c r="AV106" s="79"/>
      <c r="AW106" s="79"/>
      <c r="AX106" s="79"/>
      <c r="AY106" s="79"/>
      <c r="AZ106" s="79"/>
      <c r="BA106">
        <v>1</v>
      </c>
      <c r="BB106" s="78" t="str">
        <f>REPLACE(INDEX(GroupVertices[Group],MATCH(Edges24[[#This Row],[Vertex 1]],GroupVertices[Vertex],0)),1,1,"")</f>
        <v>16</v>
      </c>
      <c r="BC106" s="78" t="str">
        <f>REPLACE(INDEX(GroupVertices[Group],MATCH(Edges24[[#This Row],[Vertex 2]],GroupVertices[Vertex],0)),1,1,"")</f>
        <v>16</v>
      </c>
      <c r="BD106" s="48">
        <v>0</v>
      </c>
      <c r="BE106" s="49">
        <v>0</v>
      </c>
      <c r="BF106" s="48">
        <v>1</v>
      </c>
      <c r="BG106" s="49">
        <v>12.5</v>
      </c>
      <c r="BH106" s="48">
        <v>0</v>
      </c>
      <c r="BI106" s="49">
        <v>0</v>
      </c>
      <c r="BJ106" s="48">
        <v>7</v>
      </c>
      <c r="BK106" s="49">
        <v>87.5</v>
      </c>
      <c r="BL106" s="48">
        <v>8</v>
      </c>
    </row>
    <row r="107" spans="1:64" ht="15">
      <c r="A107" s="64" t="s">
        <v>312</v>
      </c>
      <c r="B107" s="64" t="s">
        <v>311</v>
      </c>
      <c r="C107" s="65"/>
      <c r="D107" s="66"/>
      <c r="E107" s="67"/>
      <c r="F107" s="68"/>
      <c r="G107" s="65"/>
      <c r="H107" s="69"/>
      <c r="I107" s="70"/>
      <c r="J107" s="70"/>
      <c r="K107" s="34" t="s">
        <v>65</v>
      </c>
      <c r="L107" s="77">
        <v>113</v>
      </c>
      <c r="M107" s="77"/>
      <c r="N107" s="72"/>
      <c r="O107" s="79" t="s">
        <v>544</v>
      </c>
      <c r="P107" s="81">
        <v>43503.77576388889</v>
      </c>
      <c r="Q107" s="79" t="s">
        <v>575</v>
      </c>
      <c r="R107" s="83" t="s">
        <v>757</v>
      </c>
      <c r="S107" s="79" t="s">
        <v>814</v>
      </c>
      <c r="T107" s="79" t="s">
        <v>851</v>
      </c>
      <c r="U107" s="79"/>
      <c r="V107" s="83" t="s">
        <v>1076</v>
      </c>
      <c r="W107" s="81">
        <v>43503.77576388889</v>
      </c>
      <c r="X107" s="83" t="s">
        <v>1333</v>
      </c>
      <c r="Y107" s="79"/>
      <c r="Z107" s="79"/>
      <c r="AA107" s="85" t="s">
        <v>1698</v>
      </c>
      <c r="AB107" s="79"/>
      <c r="AC107" s="79" t="b">
        <v>0</v>
      </c>
      <c r="AD107" s="79">
        <v>0</v>
      </c>
      <c r="AE107" s="85" t="s">
        <v>1963</v>
      </c>
      <c r="AF107" s="79" t="b">
        <v>0</v>
      </c>
      <c r="AG107" s="79" t="s">
        <v>1973</v>
      </c>
      <c r="AH107" s="79"/>
      <c r="AI107" s="85" t="s">
        <v>1963</v>
      </c>
      <c r="AJ107" s="79" t="b">
        <v>0</v>
      </c>
      <c r="AK107" s="79">
        <v>2</v>
      </c>
      <c r="AL107" s="85" t="s">
        <v>1697</v>
      </c>
      <c r="AM107" s="79" t="s">
        <v>1999</v>
      </c>
      <c r="AN107" s="79" t="b">
        <v>0</v>
      </c>
      <c r="AO107" s="85" t="s">
        <v>1697</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16</v>
      </c>
      <c r="BC107" s="78" t="str">
        <f>REPLACE(INDEX(GroupVertices[Group],MATCH(Edges24[[#This Row],[Vertex 2]],GroupVertices[Vertex],0)),1,1,"")</f>
        <v>16</v>
      </c>
      <c r="BD107" s="48">
        <v>0</v>
      </c>
      <c r="BE107" s="49">
        <v>0</v>
      </c>
      <c r="BF107" s="48">
        <v>1</v>
      </c>
      <c r="BG107" s="49">
        <v>10</v>
      </c>
      <c r="BH107" s="48">
        <v>0</v>
      </c>
      <c r="BI107" s="49">
        <v>0</v>
      </c>
      <c r="BJ107" s="48">
        <v>9</v>
      </c>
      <c r="BK107" s="49">
        <v>90</v>
      </c>
      <c r="BL107" s="48">
        <v>10</v>
      </c>
    </row>
    <row r="108" spans="1:64" ht="15">
      <c r="A108" s="64" t="s">
        <v>312</v>
      </c>
      <c r="B108" s="64" t="s">
        <v>339</v>
      </c>
      <c r="C108" s="65"/>
      <c r="D108" s="66"/>
      <c r="E108" s="67"/>
      <c r="F108" s="68"/>
      <c r="G108" s="65"/>
      <c r="H108" s="69"/>
      <c r="I108" s="70"/>
      <c r="J108" s="70"/>
      <c r="K108" s="34" t="s">
        <v>65</v>
      </c>
      <c r="L108" s="77">
        <v>114</v>
      </c>
      <c r="M108" s="77"/>
      <c r="N108" s="72"/>
      <c r="O108" s="79" t="s">
        <v>544</v>
      </c>
      <c r="P108" s="81">
        <v>43504.49334490741</v>
      </c>
      <c r="Q108" s="79" t="s">
        <v>576</v>
      </c>
      <c r="R108" s="79"/>
      <c r="S108" s="79"/>
      <c r="T108" s="79"/>
      <c r="U108" s="79"/>
      <c r="V108" s="83" t="s">
        <v>1076</v>
      </c>
      <c r="W108" s="81">
        <v>43504.49334490741</v>
      </c>
      <c r="X108" s="83" t="s">
        <v>1334</v>
      </c>
      <c r="Y108" s="79"/>
      <c r="Z108" s="79"/>
      <c r="AA108" s="85" t="s">
        <v>1699</v>
      </c>
      <c r="AB108" s="79"/>
      <c r="AC108" s="79" t="b">
        <v>0</v>
      </c>
      <c r="AD108" s="79">
        <v>0</v>
      </c>
      <c r="AE108" s="85" t="s">
        <v>1963</v>
      </c>
      <c r="AF108" s="79" t="b">
        <v>0</v>
      </c>
      <c r="AG108" s="79" t="s">
        <v>1973</v>
      </c>
      <c r="AH108" s="79"/>
      <c r="AI108" s="85" t="s">
        <v>1963</v>
      </c>
      <c r="AJ108" s="79" t="b">
        <v>0</v>
      </c>
      <c r="AK108" s="79">
        <v>2</v>
      </c>
      <c r="AL108" s="85" t="s">
        <v>1727</v>
      </c>
      <c r="AM108" s="79" t="s">
        <v>1999</v>
      </c>
      <c r="AN108" s="79" t="b">
        <v>0</v>
      </c>
      <c r="AO108" s="85" t="s">
        <v>1727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16</v>
      </c>
      <c r="BC108" s="78" t="str">
        <f>REPLACE(INDEX(GroupVertices[Group],MATCH(Edges24[[#This Row],[Vertex 2]],GroupVertices[Vertex],0)),1,1,"")</f>
        <v>16</v>
      </c>
      <c r="BD108" s="48">
        <v>0</v>
      </c>
      <c r="BE108" s="49">
        <v>0</v>
      </c>
      <c r="BF108" s="48">
        <v>1</v>
      </c>
      <c r="BG108" s="49">
        <v>4</v>
      </c>
      <c r="BH108" s="48">
        <v>1</v>
      </c>
      <c r="BI108" s="49">
        <v>4</v>
      </c>
      <c r="BJ108" s="48">
        <v>24</v>
      </c>
      <c r="BK108" s="49">
        <v>96</v>
      </c>
      <c r="BL108" s="48">
        <v>25</v>
      </c>
    </row>
    <row r="109" spans="1:64" ht="15">
      <c r="A109" s="64" t="s">
        <v>313</v>
      </c>
      <c r="B109" s="64" t="s">
        <v>313</v>
      </c>
      <c r="C109" s="65"/>
      <c r="D109" s="66"/>
      <c r="E109" s="67"/>
      <c r="F109" s="68"/>
      <c r="G109" s="65"/>
      <c r="H109" s="69"/>
      <c r="I109" s="70"/>
      <c r="J109" s="70"/>
      <c r="K109" s="34" t="s">
        <v>65</v>
      </c>
      <c r="L109" s="77">
        <v>115</v>
      </c>
      <c r="M109" s="77"/>
      <c r="N109" s="72"/>
      <c r="O109" s="79" t="s">
        <v>176</v>
      </c>
      <c r="P109" s="81">
        <v>43504.51047453703</v>
      </c>
      <c r="Q109" s="79" t="s">
        <v>577</v>
      </c>
      <c r="R109" s="83" t="s">
        <v>758</v>
      </c>
      <c r="S109" s="79" t="s">
        <v>815</v>
      </c>
      <c r="T109" s="79" t="s">
        <v>833</v>
      </c>
      <c r="U109" s="79"/>
      <c r="V109" s="83" t="s">
        <v>1077</v>
      </c>
      <c r="W109" s="81">
        <v>43504.51047453703</v>
      </c>
      <c r="X109" s="83" t="s">
        <v>1335</v>
      </c>
      <c r="Y109" s="79"/>
      <c r="Z109" s="79"/>
      <c r="AA109" s="85" t="s">
        <v>1700</v>
      </c>
      <c r="AB109" s="79"/>
      <c r="AC109" s="79" t="b">
        <v>0</v>
      </c>
      <c r="AD109" s="79">
        <v>0</v>
      </c>
      <c r="AE109" s="85" t="s">
        <v>1963</v>
      </c>
      <c r="AF109" s="79" t="b">
        <v>0</v>
      </c>
      <c r="AG109" s="79" t="s">
        <v>1973</v>
      </c>
      <c r="AH109" s="79"/>
      <c r="AI109" s="85" t="s">
        <v>1963</v>
      </c>
      <c r="AJ109" s="79" t="b">
        <v>0</v>
      </c>
      <c r="AK109" s="79">
        <v>0</v>
      </c>
      <c r="AL109" s="85" t="s">
        <v>1963</v>
      </c>
      <c r="AM109" s="79" t="s">
        <v>2008</v>
      </c>
      <c r="AN109" s="79" t="b">
        <v>0</v>
      </c>
      <c r="AO109" s="85" t="s">
        <v>1700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3</v>
      </c>
      <c r="BC109" s="78" t="str">
        <f>REPLACE(INDEX(GroupVertices[Group],MATCH(Edges24[[#This Row],[Vertex 2]],GroupVertices[Vertex],0)),1,1,"")</f>
        <v>3</v>
      </c>
      <c r="BD109" s="48">
        <v>0</v>
      </c>
      <c r="BE109" s="49">
        <v>0</v>
      </c>
      <c r="BF109" s="48">
        <v>0</v>
      </c>
      <c r="BG109" s="49">
        <v>0</v>
      </c>
      <c r="BH109" s="48">
        <v>0</v>
      </c>
      <c r="BI109" s="49">
        <v>0</v>
      </c>
      <c r="BJ109" s="48">
        <v>40</v>
      </c>
      <c r="BK109" s="49">
        <v>100</v>
      </c>
      <c r="BL109" s="48">
        <v>40</v>
      </c>
    </row>
    <row r="110" spans="1:64" ht="15">
      <c r="A110" s="64" t="s">
        <v>314</v>
      </c>
      <c r="B110" s="64" t="s">
        <v>339</v>
      </c>
      <c r="C110" s="65"/>
      <c r="D110" s="66"/>
      <c r="E110" s="67"/>
      <c r="F110" s="68"/>
      <c r="G110" s="65"/>
      <c r="H110" s="69"/>
      <c r="I110" s="70"/>
      <c r="J110" s="70"/>
      <c r="K110" s="34" t="s">
        <v>65</v>
      </c>
      <c r="L110" s="77">
        <v>116</v>
      </c>
      <c r="M110" s="77"/>
      <c r="N110" s="72"/>
      <c r="O110" s="79" t="s">
        <v>544</v>
      </c>
      <c r="P110" s="81">
        <v>43504.59836805556</v>
      </c>
      <c r="Q110" s="79" t="s">
        <v>576</v>
      </c>
      <c r="R110" s="79"/>
      <c r="S110" s="79"/>
      <c r="T110" s="79"/>
      <c r="U110" s="79"/>
      <c r="V110" s="83" t="s">
        <v>1078</v>
      </c>
      <c r="W110" s="81">
        <v>43504.59836805556</v>
      </c>
      <c r="X110" s="83" t="s">
        <v>1336</v>
      </c>
      <c r="Y110" s="79"/>
      <c r="Z110" s="79"/>
      <c r="AA110" s="85" t="s">
        <v>1701</v>
      </c>
      <c r="AB110" s="79"/>
      <c r="AC110" s="79" t="b">
        <v>0</v>
      </c>
      <c r="AD110" s="79">
        <v>0</v>
      </c>
      <c r="AE110" s="85" t="s">
        <v>1963</v>
      </c>
      <c r="AF110" s="79" t="b">
        <v>0</v>
      </c>
      <c r="AG110" s="79" t="s">
        <v>1973</v>
      </c>
      <c r="AH110" s="79"/>
      <c r="AI110" s="85" t="s">
        <v>1963</v>
      </c>
      <c r="AJ110" s="79" t="b">
        <v>0</v>
      </c>
      <c r="AK110" s="79">
        <v>2</v>
      </c>
      <c r="AL110" s="85" t="s">
        <v>1727</v>
      </c>
      <c r="AM110" s="79" t="s">
        <v>1999</v>
      </c>
      <c r="AN110" s="79" t="b">
        <v>0</v>
      </c>
      <c r="AO110" s="85" t="s">
        <v>1727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16</v>
      </c>
      <c r="BC110" s="78" t="str">
        <f>REPLACE(INDEX(GroupVertices[Group],MATCH(Edges24[[#This Row],[Vertex 2]],GroupVertices[Vertex],0)),1,1,"")</f>
        <v>16</v>
      </c>
      <c r="BD110" s="48">
        <v>0</v>
      </c>
      <c r="BE110" s="49">
        <v>0</v>
      </c>
      <c r="BF110" s="48">
        <v>1</v>
      </c>
      <c r="BG110" s="49">
        <v>4</v>
      </c>
      <c r="BH110" s="48">
        <v>1</v>
      </c>
      <c r="BI110" s="49">
        <v>4</v>
      </c>
      <c r="BJ110" s="48">
        <v>24</v>
      </c>
      <c r="BK110" s="49">
        <v>96</v>
      </c>
      <c r="BL110" s="48">
        <v>25</v>
      </c>
    </row>
    <row r="111" spans="1:64" ht="15">
      <c r="A111" s="64" t="s">
        <v>315</v>
      </c>
      <c r="B111" s="64" t="s">
        <v>334</v>
      </c>
      <c r="C111" s="65"/>
      <c r="D111" s="66"/>
      <c r="E111" s="67"/>
      <c r="F111" s="68"/>
      <c r="G111" s="65"/>
      <c r="H111" s="69"/>
      <c r="I111" s="70"/>
      <c r="J111" s="70"/>
      <c r="K111" s="34" t="s">
        <v>65</v>
      </c>
      <c r="L111" s="77">
        <v>117</v>
      </c>
      <c r="M111" s="77"/>
      <c r="N111" s="72"/>
      <c r="O111" s="79" t="s">
        <v>544</v>
      </c>
      <c r="P111" s="81">
        <v>43504.77850694444</v>
      </c>
      <c r="Q111" s="79" t="s">
        <v>578</v>
      </c>
      <c r="R111" s="79"/>
      <c r="S111" s="79"/>
      <c r="T111" s="79" t="s">
        <v>852</v>
      </c>
      <c r="U111" s="79"/>
      <c r="V111" s="83" t="s">
        <v>1079</v>
      </c>
      <c r="W111" s="81">
        <v>43504.77850694444</v>
      </c>
      <c r="X111" s="83" t="s">
        <v>1337</v>
      </c>
      <c r="Y111" s="79"/>
      <c r="Z111" s="79"/>
      <c r="AA111" s="85" t="s">
        <v>1702</v>
      </c>
      <c r="AB111" s="79"/>
      <c r="AC111" s="79" t="b">
        <v>0</v>
      </c>
      <c r="AD111" s="79">
        <v>0</v>
      </c>
      <c r="AE111" s="85" t="s">
        <v>1963</v>
      </c>
      <c r="AF111" s="79" t="b">
        <v>1</v>
      </c>
      <c r="AG111" s="79" t="s">
        <v>1973</v>
      </c>
      <c r="AH111" s="79"/>
      <c r="AI111" s="85" t="s">
        <v>1984</v>
      </c>
      <c r="AJ111" s="79" t="b">
        <v>0</v>
      </c>
      <c r="AK111" s="79">
        <v>6</v>
      </c>
      <c r="AL111" s="85" t="s">
        <v>1721</v>
      </c>
      <c r="AM111" s="79" t="s">
        <v>2009</v>
      </c>
      <c r="AN111" s="79" t="b">
        <v>0</v>
      </c>
      <c r="AO111" s="85" t="s">
        <v>1721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13</v>
      </c>
      <c r="BC111" s="78" t="str">
        <f>REPLACE(INDEX(GroupVertices[Group],MATCH(Edges24[[#This Row],[Vertex 2]],GroupVertices[Vertex],0)),1,1,"")</f>
        <v>13</v>
      </c>
      <c r="BD111" s="48">
        <v>0</v>
      </c>
      <c r="BE111" s="49">
        <v>0</v>
      </c>
      <c r="BF111" s="48">
        <v>0</v>
      </c>
      <c r="BG111" s="49">
        <v>0</v>
      </c>
      <c r="BH111" s="48">
        <v>0</v>
      </c>
      <c r="BI111" s="49">
        <v>0</v>
      </c>
      <c r="BJ111" s="48">
        <v>22</v>
      </c>
      <c r="BK111" s="49">
        <v>100</v>
      </c>
      <c r="BL111" s="48">
        <v>22</v>
      </c>
    </row>
    <row r="112" spans="1:64" ht="15">
      <c r="A112" s="64" t="s">
        <v>316</v>
      </c>
      <c r="B112" s="64" t="s">
        <v>334</v>
      </c>
      <c r="C112" s="65"/>
      <c r="D112" s="66"/>
      <c r="E112" s="67"/>
      <c r="F112" s="68"/>
      <c r="G112" s="65"/>
      <c r="H112" s="69"/>
      <c r="I112" s="70"/>
      <c r="J112" s="70"/>
      <c r="K112" s="34" t="s">
        <v>65</v>
      </c>
      <c r="L112" s="77">
        <v>118</v>
      </c>
      <c r="M112" s="77"/>
      <c r="N112" s="72"/>
      <c r="O112" s="79" t="s">
        <v>544</v>
      </c>
      <c r="P112" s="81">
        <v>43504.77853009259</v>
      </c>
      <c r="Q112" s="79" t="s">
        <v>578</v>
      </c>
      <c r="R112" s="79"/>
      <c r="S112" s="79"/>
      <c r="T112" s="79" t="s">
        <v>852</v>
      </c>
      <c r="U112" s="79"/>
      <c r="V112" s="83" t="s">
        <v>1080</v>
      </c>
      <c r="W112" s="81">
        <v>43504.77853009259</v>
      </c>
      <c r="X112" s="83" t="s">
        <v>1338</v>
      </c>
      <c r="Y112" s="79"/>
      <c r="Z112" s="79"/>
      <c r="AA112" s="85" t="s">
        <v>1703</v>
      </c>
      <c r="AB112" s="79"/>
      <c r="AC112" s="79" t="b">
        <v>0</v>
      </c>
      <c r="AD112" s="79">
        <v>0</v>
      </c>
      <c r="AE112" s="85" t="s">
        <v>1963</v>
      </c>
      <c r="AF112" s="79" t="b">
        <v>1</v>
      </c>
      <c r="AG112" s="79" t="s">
        <v>1973</v>
      </c>
      <c r="AH112" s="79"/>
      <c r="AI112" s="85" t="s">
        <v>1984</v>
      </c>
      <c r="AJ112" s="79" t="b">
        <v>0</v>
      </c>
      <c r="AK112" s="79">
        <v>6</v>
      </c>
      <c r="AL112" s="85" t="s">
        <v>1721</v>
      </c>
      <c r="AM112" s="79" t="s">
        <v>2009</v>
      </c>
      <c r="AN112" s="79" t="b">
        <v>0</v>
      </c>
      <c r="AO112" s="85" t="s">
        <v>1721</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13</v>
      </c>
      <c r="BC112" s="78" t="str">
        <f>REPLACE(INDEX(GroupVertices[Group],MATCH(Edges24[[#This Row],[Vertex 2]],GroupVertices[Vertex],0)),1,1,"")</f>
        <v>13</v>
      </c>
      <c r="BD112" s="48">
        <v>0</v>
      </c>
      <c r="BE112" s="49">
        <v>0</v>
      </c>
      <c r="BF112" s="48">
        <v>0</v>
      </c>
      <c r="BG112" s="49">
        <v>0</v>
      </c>
      <c r="BH112" s="48">
        <v>0</v>
      </c>
      <c r="BI112" s="49">
        <v>0</v>
      </c>
      <c r="BJ112" s="48">
        <v>22</v>
      </c>
      <c r="BK112" s="49">
        <v>100</v>
      </c>
      <c r="BL112" s="48">
        <v>22</v>
      </c>
    </row>
    <row r="113" spans="1:64" ht="15">
      <c r="A113" s="64" t="s">
        <v>317</v>
      </c>
      <c r="B113" s="64" t="s">
        <v>334</v>
      </c>
      <c r="C113" s="65"/>
      <c r="D113" s="66"/>
      <c r="E113" s="67"/>
      <c r="F113" s="68"/>
      <c r="G113" s="65"/>
      <c r="H113" s="69"/>
      <c r="I113" s="70"/>
      <c r="J113" s="70"/>
      <c r="K113" s="34" t="s">
        <v>65</v>
      </c>
      <c r="L113" s="77">
        <v>119</v>
      </c>
      <c r="M113" s="77"/>
      <c r="N113" s="72"/>
      <c r="O113" s="79" t="s">
        <v>544</v>
      </c>
      <c r="P113" s="81">
        <v>43504.78351851852</v>
      </c>
      <c r="Q113" s="79" t="s">
        <v>578</v>
      </c>
      <c r="R113" s="79"/>
      <c r="S113" s="79"/>
      <c r="T113" s="79" t="s">
        <v>852</v>
      </c>
      <c r="U113" s="79"/>
      <c r="V113" s="83" t="s">
        <v>1081</v>
      </c>
      <c r="W113" s="81">
        <v>43504.78351851852</v>
      </c>
      <c r="X113" s="83" t="s">
        <v>1339</v>
      </c>
      <c r="Y113" s="79"/>
      <c r="Z113" s="79"/>
      <c r="AA113" s="85" t="s">
        <v>1704</v>
      </c>
      <c r="AB113" s="79"/>
      <c r="AC113" s="79" t="b">
        <v>0</v>
      </c>
      <c r="AD113" s="79">
        <v>0</v>
      </c>
      <c r="AE113" s="85" t="s">
        <v>1963</v>
      </c>
      <c r="AF113" s="79" t="b">
        <v>1</v>
      </c>
      <c r="AG113" s="79" t="s">
        <v>1973</v>
      </c>
      <c r="AH113" s="79"/>
      <c r="AI113" s="85" t="s">
        <v>1984</v>
      </c>
      <c r="AJ113" s="79" t="b">
        <v>0</v>
      </c>
      <c r="AK113" s="79">
        <v>6</v>
      </c>
      <c r="AL113" s="85" t="s">
        <v>1721</v>
      </c>
      <c r="AM113" s="79" t="s">
        <v>2001</v>
      </c>
      <c r="AN113" s="79" t="b">
        <v>0</v>
      </c>
      <c r="AO113" s="85" t="s">
        <v>1721</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13</v>
      </c>
      <c r="BC113" s="78" t="str">
        <f>REPLACE(INDEX(GroupVertices[Group],MATCH(Edges24[[#This Row],[Vertex 2]],GroupVertices[Vertex],0)),1,1,"")</f>
        <v>13</v>
      </c>
      <c r="BD113" s="48">
        <v>0</v>
      </c>
      <c r="BE113" s="49">
        <v>0</v>
      </c>
      <c r="BF113" s="48">
        <v>0</v>
      </c>
      <c r="BG113" s="49">
        <v>0</v>
      </c>
      <c r="BH113" s="48">
        <v>0</v>
      </c>
      <c r="BI113" s="49">
        <v>0</v>
      </c>
      <c r="BJ113" s="48">
        <v>22</v>
      </c>
      <c r="BK113" s="49">
        <v>100</v>
      </c>
      <c r="BL113" s="48">
        <v>22</v>
      </c>
    </row>
    <row r="114" spans="1:64" ht="15">
      <c r="A114" s="64" t="s">
        <v>318</v>
      </c>
      <c r="B114" s="64" t="s">
        <v>318</v>
      </c>
      <c r="C114" s="65"/>
      <c r="D114" s="66"/>
      <c r="E114" s="67"/>
      <c r="F114" s="68"/>
      <c r="G114" s="65"/>
      <c r="H114" s="69"/>
      <c r="I114" s="70"/>
      <c r="J114" s="70"/>
      <c r="K114" s="34" t="s">
        <v>65</v>
      </c>
      <c r="L114" s="77">
        <v>120</v>
      </c>
      <c r="M114" s="77"/>
      <c r="N114" s="72"/>
      <c r="O114" s="79" t="s">
        <v>176</v>
      </c>
      <c r="P114" s="81">
        <v>43504.83331018518</v>
      </c>
      <c r="Q114" s="79" t="s">
        <v>579</v>
      </c>
      <c r="R114" s="79"/>
      <c r="S114" s="79"/>
      <c r="T114" s="79" t="s">
        <v>853</v>
      </c>
      <c r="U114" s="79"/>
      <c r="V114" s="83" t="s">
        <v>1082</v>
      </c>
      <c r="W114" s="81">
        <v>43504.83331018518</v>
      </c>
      <c r="X114" s="83" t="s">
        <v>1340</v>
      </c>
      <c r="Y114" s="79"/>
      <c r="Z114" s="79"/>
      <c r="AA114" s="85" t="s">
        <v>1705</v>
      </c>
      <c r="AB114" s="79"/>
      <c r="AC114" s="79" t="b">
        <v>0</v>
      </c>
      <c r="AD114" s="79">
        <v>3</v>
      </c>
      <c r="AE114" s="85" t="s">
        <v>1963</v>
      </c>
      <c r="AF114" s="79" t="b">
        <v>0</v>
      </c>
      <c r="AG114" s="79" t="s">
        <v>1973</v>
      </c>
      <c r="AH114" s="79"/>
      <c r="AI114" s="85" t="s">
        <v>1963</v>
      </c>
      <c r="AJ114" s="79" t="b">
        <v>0</v>
      </c>
      <c r="AK114" s="79">
        <v>0</v>
      </c>
      <c r="AL114" s="85" t="s">
        <v>1963</v>
      </c>
      <c r="AM114" s="79" t="s">
        <v>2002</v>
      </c>
      <c r="AN114" s="79" t="b">
        <v>0</v>
      </c>
      <c r="AO114" s="85" t="s">
        <v>1705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v>0</v>
      </c>
      <c r="BE114" s="49">
        <v>0</v>
      </c>
      <c r="BF114" s="48">
        <v>3</v>
      </c>
      <c r="BG114" s="49">
        <v>18.75</v>
      </c>
      <c r="BH114" s="48">
        <v>0</v>
      </c>
      <c r="BI114" s="49">
        <v>0</v>
      </c>
      <c r="BJ114" s="48">
        <v>13</v>
      </c>
      <c r="BK114" s="49">
        <v>81.25</v>
      </c>
      <c r="BL114" s="48">
        <v>16</v>
      </c>
    </row>
    <row r="115" spans="1:64" ht="15">
      <c r="A115" s="64" t="s">
        <v>319</v>
      </c>
      <c r="B115" s="64" t="s">
        <v>334</v>
      </c>
      <c r="C115" s="65"/>
      <c r="D115" s="66"/>
      <c r="E115" s="67"/>
      <c r="F115" s="68"/>
      <c r="G115" s="65"/>
      <c r="H115" s="69"/>
      <c r="I115" s="70"/>
      <c r="J115" s="70"/>
      <c r="K115" s="34" t="s">
        <v>65</v>
      </c>
      <c r="L115" s="77">
        <v>121</v>
      </c>
      <c r="M115" s="77"/>
      <c r="N115" s="72"/>
      <c r="O115" s="79" t="s">
        <v>544</v>
      </c>
      <c r="P115" s="81">
        <v>43504.84700231482</v>
      </c>
      <c r="Q115" s="79" t="s">
        <v>578</v>
      </c>
      <c r="R115" s="79"/>
      <c r="S115" s="79"/>
      <c r="T115" s="79" t="s">
        <v>852</v>
      </c>
      <c r="U115" s="79"/>
      <c r="V115" s="83" t="s">
        <v>1083</v>
      </c>
      <c r="W115" s="81">
        <v>43504.84700231482</v>
      </c>
      <c r="X115" s="83" t="s">
        <v>1341</v>
      </c>
      <c r="Y115" s="79"/>
      <c r="Z115" s="79"/>
      <c r="AA115" s="85" t="s">
        <v>1706</v>
      </c>
      <c r="AB115" s="79"/>
      <c r="AC115" s="79" t="b">
        <v>0</v>
      </c>
      <c r="AD115" s="79">
        <v>0</v>
      </c>
      <c r="AE115" s="85" t="s">
        <v>1963</v>
      </c>
      <c r="AF115" s="79" t="b">
        <v>1</v>
      </c>
      <c r="AG115" s="79" t="s">
        <v>1973</v>
      </c>
      <c r="AH115" s="79"/>
      <c r="AI115" s="85" t="s">
        <v>1984</v>
      </c>
      <c r="AJ115" s="79" t="b">
        <v>0</v>
      </c>
      <c r="AK115" s="79">
        <v>6</v>
      </c>
      <c r="AL115" s="85" t="s">
        <v>1721</v>
      </c>
      <c r="AM115" s="79" t="s">
        <v>1999</v>
      </c>
      <c r="AN115" s="79" t="b">
        <v>0</v>
      </c>
      <c r="AO115" s="85" t="s">
        <v>1721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13</v>
      </c>
      <c r="BC115" s="78" t="str">
        <f>REPLACE(INDEX(GroupVertices[Group],MATCH(Edges24[[#This Row],[Vertex 2]],GroupVertices[Vertex],0)),1,1,"")</f>
        <v>13</v>
      </c>
      <c r="BD115" s="48">
        <v>0</v>
      </c>
      <c r="BE115" s="49">
        <v>0</v>
      </c>
      <c r="BF115" s="48">
        <v>0</v>
      </c>
      <c r="BG115" s="49">
        <v>0</v>
      </c>
      <c r="BH115" s="48">
        <v>0</v>
      </c>
      <c r="BI115" s="49">
        <v>0</v>
      </c>
      <c r="BJ115" s="48">
        <v>22</v>
      </c>
      <c r="BK115" s="49">
        <v>100</v>
      </c>
      <c r="BL115" s="48">
        <v>22</v>
      </c>
    </row>
    <row r="116" spans="1:64" ht="15">
      <c r="A116" s="64" t="s">
        <v>320</v>
      </c>
      <c r="B116" s="64" t="s">
        <v>334</v>
      </c>
      <c r="C116" s="65"/>
      <c r="D116" s="66"/>
      <c r="E116" s="67"/>
      <c r="F116" s="68"/>
      <c r="G116" s="65"/>
      <c r="H116" s="69"/>
      <c r="I116" s="70"/>
      <c r="J116" s="70"/>
      <c r="K116" s="34" t="s">
        <v>65</v>
      </c>
      <c r="L116" s="77">
        <v>122</v>
      </c>
      <c r="M116" s="77"/>
      <c r="N116" s="72"/>
      <c r="O116" s="79" t="s">
        <v>544</v>
      </c>
      <c r="P116" s="81">
        <v>43504.876226851855</v>
      </c>
      <c r="Q116" s="79" t="s">
        <v>578</v>
      </c>
      <c r="R116" s="79"/>
      <c r="S116" s="79"/>
      <c r="T116" s="79" t="s">
        <v>852</v>
      </c>
      <c r="U116" s="79"/>
      <c r="V116" s="83" t="s">
        <v>1084</v>
      </c>
      <c r="W116" s="81">
        <v>43504.876226851855</v>
      </c>
      <c r="X116" s="83" t="s">
        <v>1342</v>
      </c>
      <c r="Y116" s="79"/>
      <c r="Z116" s="79"/>
      <c r="AA116" s="85" t="s">
        <v>1707</v>
      </c>
      <c r="AB116" s="79"/>
      <c r="AC116" s="79" t="b">
        <v>0</v>
      </c>
      <c r="AD116" s="79">
        <v>0</v>
      </c>
      <c r="AE116" s="85" t="s">
        <v>1963</v>
      </c>
      <c r="AF116" s="79" t="b">
        <v>1</v>
      </c>
      <c r="AG116" s="79" t="s">
        <v>1973</v>
      </c>
      <c r="AH116" s="79"/>
      <c r="AI116" s="85" t="s">
        <v>1984</v>
      </c>
      <c r="AJ116" s="79" t="b">
        <v>0</v>
      </c>
      <c r="AK116" s="79">
        <v>6</v>
      </c>
      <c r="AL116" s="85" t="s">
        <v>1721</v>
      </c>
      <c r="AM116" s="79" t="s">
        <v>2001</v>
      </c>
      <c r="AN116" s="79" t="b">
        <v>0</v>
      </c>
      <c r="AO116" s="85" t="s">
        <v>1721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13</v>
      </c>
      <c r="BC116" s="78" t="str">
        <f>REPLACE(INDEX(GroupVertices[Group],MATCH(Edges24[[#This Row],[Vertex 2]],GroupVertices[Vertex],0)),1,1,"")</f>
        <v>13</v>
      </c>
      <c r="BD116" s="48">
        <v>0</v>
      </c>
      <c r="BE116" s="49">
        <v>0</v>
      </c>
      <c r="BF116" s="48">
        <v>0</v>
      </c>
      <c r="BG116" s="49">
        <v>0</v>
      </c>
      <c r="BH116" s="48">
        <v>0</v>
      </c>
      <c r="BI116" s="49">
        <v>0</v>
      </c>
      <c r="BJ116" s="48">
        <v>22</v>
      </c>
      <c r="BK116" s="49">
        <v>100</v>
      </c>
      <c r="BL116" s="48">
        <v>22</v>
      </c>
    </row>
    <row r="117" spans="1:64" ht="15">
      <c r="A117" s="64" t="s">
        <v>321</v>
      </c>
      <c r="B117" s="64" t="s">
        <v>481</v>
      </c>
      <c r="C117" s="65"/>
      <c r="D117" s="66"/>
      <c r="E117" s="67"/>
      <c r="F117" s="68"/>
      <c r="G117" s="65"/>
      <c r="H117" s="69"/>
      <c r="I117" s="70"/>
      <c r="J117" s="70"/>
      <c r="K117" s="34" t="s">
        <v>65</v>
      </c>
      <c r="L117" s="77">
        <v>123</v>
      </c>
      <c r="M117" s="77"/>
      <c r="N117" s="72"/>
      <c r="O117" s="79" t="s">
        <v>544</v>
      </c>
      <c r="P117" s="81">
        <v>43505.37008101852</v>
      </c>
      <c r="Q117" s="79" t="s">
        <v>580</v>
      </c>
      <c r="R117" s="79"/>
      <c r="S117" s="79"/>
      <c r="T117" s="79" t="s">
        <v>854</v>
      </c>
      <c r="U117" s="79"/>
      <c r="V117" s="83" t="s">
        <v>1085</v>
      </c>
      <c r="W117" s="81">
        <v>43505.37008101852</v>
      </c>
      <c r="X117" s="83" t="s">
        <v>1343</v>
      </c>
      <c r="Y117" s="79"/>
      <c r="Z117" s="79"/>
      <c r="AA117" s="85" t="s">
        <v>1708</v>
      </c>
      <c r="AB117" s="79"/>
      <c r="AC117" s="79" t="b">
        <v>0</v>
      </c>
      <c r="AD117" s="79">
        <v>0</v>
      </c>
      <c r="AE117" s="85" t="s">
        <v>1963</v>
      </c>
      <c r="AF117" s="79" t="b">
        <v>0</v>
      </c>
      <c r="AG117" s="79" t="s">
        <v>1974</v>
      </c>
      <c r="AH117" s="79"/>
      <c r="AI117" s="85" t="s">
        <v>1963</v>
      </c>
      <c r="AJ117" s="79" t="b">
        <v>0</v>
      </c>
      <c r="AK117" s="79">
        <v>3</v>
      </c>
      <c r="AL117" s="85" t="s">
        <v>1932</v>
      </c>
      <c r="AM117" s="79" t="s">
        <v>1999</v>
      </c>
      <c r="AN117" s="79" t="b">
        <v>0</v>
      </c>
      <c r="AO117" s="85" t="s">
        <v>1932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6</v>
      </c>
      <c r="BC117" s="78" t="str">
        <f>REPLACE(INDEX(GroupVertices[Group],MATCH(Edges24[[#This Row],[Vertex 2]],GroupVertices[Vertex],0)),1,1,"")</f>
        <v>6</v>
      </c>
      <c r="BD117" s="48">
        <v>0</v>
      </c>
      <c r="BE117" s="49">
        <v>0</v>
      </c>
      <c r="BF117" s="48">
        <v>1</v>
      </c>
      <c r="BG117" s="49">
        <v>4.3478260869565215</v>
      </c>
      <c r="BH117" s="48">
        <v>0</v>
      </c>
      <c r="BI117" s="49">
        <v>0</v>
      </c>
      <c r="BJ117" s="48">
        <v>22</v>
      </c>
      <c r="BK117" s="49">
        <v>95.65217391304348</v>
      </c>
      <c r="BL117" s="48">
        <v>23</v>
      </c>
    </row>
    <row r="118" spans="1:64" ht="15">
      <c r="A118" s="64" t="s">
        <v>322</v>
      </c>
      <c r="B118" s="64" t="s">
        <v>481</v>
      </c>
      <c r="C118" s="65"/>
      <c r="D118" s="66"/>
      <c r="E118" s="67"/>
      <c r="F118" s="68"/>
      <c r="G118" s="65"/>
      <c r="H118" s="69"/>
      <c r="I118" s="70"/>
      <c r="J118" s="70"/>
      <c r="K118" s="34" t="s">
        <v>65</v>
      </c>
      <c r="L118" s="77">
        <v>124</v>
      </c>
      <c r="M118" s="77"/>
      <c r="N118" s="72"/>
      <c r="O118" s="79" t="s">
        <v>544</v>
      </c>
      <c r="P118" s="81">
        <v>43505.523194444446</v>
      </c>
      <c r="Q118" s="79" t="s">
        <v>581</v>
      </c>
      <c r="R118" s="79"/>
      <c r="S118" s="79"/>
      <c r="T118" s="79" t="s">
        <v>855</v>
      </c>
      <c r="U118" s="79"/>
      <c r="V118" s="83" t="s">
        <v>999</v>
      </c>
      <c r="W118" s="81">
        <v>43505.523194444446</v>
      </c>
      <c r="X118" s="83" t="s">
        <v>1344</v>
      </c>
      <c r="Y118" s="79"/>
      <c r="Z118" s="79"/>
      <c r="AA118" s="85" t="s">
        <v>1709</v>
      </c>
      <c r="AB118" s="79"/>
      <c r="AC118" s="79" t="b">
        <v>0</v>
      </c>
      <c r="AD118" s="79">
        <v>0</v>
      </c>
      <c r="AE118" s="85" t="s">
        <v>1963</v>
      </c>
      <c r="AF118" s="79" t="b">
        <v>0</v>
      </c>
      <c r="AG118" s="79" t="s">
        <v>1974</v>
      </c>
      <c r="AH118" s="79"/>
      <c r="AI118" s="85" t="s">
        <v>1963</v>
      </c>
      <c r="AJ118" s="79" t="b">
        <v>0</v>
      </c>
      <c r="AK118" s="79">
        <v>3</v>
      </c>
      <c r="AL118" s="85" t="s">
        <v>1933</v>
      </c>
      <c r="AM118" s="79" t="s">
        <v>2003</v>
      </c>
      <c r="AN118" s="79" t="b">
        <v>0</v>
      </c>
      <c r="AO118" s="85" t="s">
        <v>1933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6</v>
      </c>
      <c r="BC118" s="78" t="str">
        <f>REPLACE(INDEX(GroupVertices[Group],MATCH(Edges24[[#This Row],[Vertex 2]],GroupVertices[Vertex],0)),1,1,"")</f>
        <v>6</v>
      </c>
      <c r="BD118" s="48">
        <v>0</v>
      </c>
      <c r="BE118" s="49">
        <v>0</v>
      </c>
      <c r="BF118" s="48">
        <v>0</v>
      </c>
      <c r="BG118" s="49">
        <v>0</v>
      </c>
      <c r="BH118" s="48">
        <v>0</v>
      </c>
      <c r="BI118" s="49">
        <v>0</v>
      </c>
      <c r="BJ118" s="48">
        <v>26</v>
      </c>
      <c r="BK118" s="49">
        <v>100</v>
      </c>
      <c r="BL118" s="48">
        <v>26</v>
      </c>
    </row>
    <row r="119" spans="1:64" ht="15">
      <c r="A119" s="64" t="s">
        <v>323</v>
      </c>
      <c r="B119" s="64" t="s">
        <v>296</v>
      </c>
      <c r="C119" s="65"/>
      <c r="D119" s="66"/>
      <c r="E119" s="67"/>
      <c r="F119" s="68"/>
      <c r="G119" s="65"/>
      <c r="H119" s="69"/>
      <c r="I119" s="70"/>
      <c r="J119" s="70"/>
      <c r="K119" s="34" t="s">
        <v>65</v>
      </c>
      <c r="L119" s="77">
        <v>125</v>
      </c>
      <c r="M119" s="77"/>
      <c r="N119" s="72"/>
      <c r="O119" s="79" t="s">
        <v>544</v>
      </c>
      <c r="P119" s="81">
        <v>43505.62105324074</v>
      </c>
      <c r="Q119" s="79" t="s">
        <v>567</v>
      </c>
      <c r="R119" s="79"/>
      <c r="S119" s="79"/>
      <c r="T119" s="79" t="s">
        <v>844</v>
      </c>
      <c r="U119" s="79"/>
      <c r="V119" s="83" t="s">
        <v>1086</v>
      </c>
      <c r="W119" s="81">
        <v>43505.62105324074</v>
      </c>
      <c r="X119" s="83" t="s">
        <v>1345</v>
      </c>
      <c r="Y119" s="79"/>
      <c r="Z119" s="79"/>
      <c r="AA119" s="85" t="s">
        <v>1710</v>
      </c>
      <c r="AB119" s="79"/>
      <c r="AC119" s="79" t="b">
        <v>0</v>
      </c>
      <c r="AD119" s="79">
        <v>0</v>
      </c>
      <c r="AE119" s="85" t="s">
        <v>1963</v>
      </c>
      <c r="AF119" s="79" t="b">
        <v>0</v>
      </c>
      <c r="AG119" s="79" t="s">
        <v>1973</v>
      </c>
      <c r="AH119" s="79"/>
      <c r="AI119" s="85" t="s">
        <v>1963</v>
      </c>
      <c r="AJ119" s="79" t="b">
        <v>0</v>
      </c>
      <c r="AK119" s="79">
        <v>4</v>
      </c>
      <c r="AL119" s="85" t="s">
        <v>1680</v>
      </c>
      <c r="AM119" s="79" t="s">
        <v>2002</v>
      </c>
      <c r="AN119" s="79" t="b">
        <v>0</v>
      </c>
      <c r="AO119" s="85" t="s">
        <v>1680</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10</v>
      </c>
      <c r="BC119" s="78" t="str">
        <f>REPLACE(INDEX(GroupVertices[Group],MATCH(Edges24[[#This Row],[Vertex 2]],GroupVertices[Vertex],0)),1,1,"")</f>
        <v>10</v>
      </c>
      <c r="BD119" s="48">
        <v>0</v>
      </c>
      <c r="BE119" s="49">
        <v>0</v>
      </c>
      <c r="BF119" s="48">
        <v>0</v>
      </c>
      <c r="BG119" s="49">
        <v>0</v>
      </c>
      <c r="BH119" s="48">
        <v>0</v>
      </c>
      <c r="BI119" s="49">
        <v>0</v>
      </c>
      <c r="BJ119" s="48">
        <v>16</v>
      </c>
      <c r="BK119" s="49">
        <v>100</v>
      </c>
      <c r="BL119" s="48">
        <v>16</v>
      </c>
    </row>
    <row r="120" spans="1:64" ht="15">
      <c r="A120" s="64" t="s">
        <v>324</v>
      </c>
      <c r="B120" s="64" t="s">
        <v>324</v>
      </c>
      <c r="C120" s="65"/>
      <c r="D120" s="66"/>
      <c r="E120" s="67"/>
      <c r="F120" s="68"/>
      <c r="G120" s="65"/>
      <c r="H120" s="69"/>
      <c r="I120" s="70"/>
      <c r="J120" s="70"/>
      <c r="K120" s="34" t="s">
        <v>65</v>
      </c>
      <c r="L120" s="77">
        <v>126</v>
      </c>
      <c r="M120" s="77"/>
      <c r="N120" s="72"/>
      <c r="O120" s="79" t="s">
        <v>176</v>
      </c>
      <c r="P120" s="81">
        <v>43505.65547453704</v>
      </c>
      <c r="Q120" s="79" t="s">
        <v>582</v>
      </c>
      <c r="R120" s="79"/>
      <c r="S120" s="79"/>
      <c r="T120" s="79" t="s">
        <v>856</v>
      </c>
      <c r="U120" s="79"/>
      <c r="V120" s="83" t="s">
        <v>1087</v>
      </c>
      <c r="W120" s="81">
        <v>43505.65547453704</v>
      </c>
      <c r="X120" s="83" t="s">
        <v>1346</v>
      </c>
      <c r="Y120" s="79"/>
      <c r="Z120" s="79"/>
      <c r="AA120" s="85" t="s">
        <v>1711</v>
      </c>
      <c r="AB120" s="79"/>
      <c r="AC120" s="79" t="b">
        <v>0</v>
      </c>
      <c r="AD120" s="79">
        <v>0</v>
      </c>
      <c r="AE120" s="85" t="s">
        <v>1963</v>
      </c>
      <c r="AF120" s="79" t="b">
        <v>0</v>
      </c>
      <c r="AG120" s="79" t="s">
        <v>1974</v>
      </c>
      <c r="AH120" s="79"/>
      <c r="AI120" s="85" t="s">
        <v>1963</v>
      </c>
      <c r="AJ120" s="79" t="b">
        <v>0</v>
      </c>
      <c r="AK120" s="79">
        <v>0</v>
      </c>
      <c r="AL120" s="85" t="s">
        <v>1963</v>
      </c>
      <c r="AM120" s="79" t="s">
        <v>1999</v>
      </c>
      <c r="AN120" s="79" t="b">
        <v>0</v>
      </c>
      <c r="AO120" s="85" t="s">
        <v>1711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3</v>
      </c>
      <c r="BC120" s="78" t="str">
        <f>REPLACE(INDEX(GroupVertices[Group],MATCH(Edges24[[#This Row],[Vertex 2]],GroupVertices[Vertex],0)),1,1,"")</f>
        <v>3</v>
      </c>
      <c r="BD120" s="48">
        <v>0</v>
      </c>
      <c r="BE120" s="49">
        <v>0</v>
      </c>
      <c r="BF120" s="48">
        <v>0</v>
      </c>
      <c r="BG120" s="49">
        <v>0</v>
      </c>
      <c r="BH120" s="48">
        <v>0</v>
      </c>
      <c r="BI120" s="49">
        <v>0</v>
      </c>
      <c r="BJ120" s="48">
        <v>7</v>
      </c>
      <c r="BK120" s="49">
        <v>100</v>
      </c>
      <c r="BL120" s="48">
        <v>7</v>
      </c>
    </row>
    <row r="121" spans="1:64" ht="15">
      <c r="A121" s="64" t="s">
        <v>325</v>
      </c>
      <c r="B121" s="64" t="s">
        <v>296</v>
      </c>
      <c r="C121" s="65"/>
      <c r="D121" s="66"/>
      <c r="E121" s="67"/>
      <c r="F121" s="68"/>
      <c r="G121" s="65"/>
      <c r="H121" s="69"/>
      <c r="I121" s="70"/>
      <c r="J121" s="70"/>
      <c r="K121" s="34" t="s">
        <v>65</v>
      </c>
      <c r="L121" s="77">
        <v>127</v>
      </c>
      <c r="M121" s="77"/>
      <c r="N121" s="72"/>
      <c r="O121" s="79" t="s">
        <v>544</v>
      </c>
      <c r="P121" s="81">
        <v>43505.71892361111</v>
      </c>
      <c r="Q121" s="79" t="s">
        <v>567</v>
      </c>
      <c r="R121" s="79"/>
      <c r="S121" s="79"/>
      <c r="T121" s="79" t="s">
        <v>844</v>
      </c>
      <c r="U121" s="79"/>
      <c r="V121" s="83" t="s">
        <v>1088</v>
      </c>
      <c r="W121" s="81">
        <v>43505.71892361111</v>
      </c>
      <c r="X121" s="83" t="s">
        <v>1347</v>
      </c>
      <c r="Y121" s="79"/>
      <c r="Z121" s="79"/>
      <c r="AA121" s="85" t="s">
        <v>1712</v>
      </c>
      <c r="AB121" s="79"/>
      <c r="AC121" s="79" t="b">
        <v>0</v>
      </c>
      <c r="AD121" s="79">
        <v>0</v>
      </c>
      <c r="AE121" s="85" t="s">
        <v>1963</v>
      </c>
      <c r="AF121" s="79" t="b">
        <v>0</v>
      </c>
      <c r="AG121" s="79" t="s">
        <v>1973</v>
      </c>
      <c r="AH121" s="79"/>
      <c r="AI121" s="85" t="s">
        <v>1963</v>
      </c>
      <c r="AJ121" s="79" t="b">
        <v>0</v>
      </c>
      <c r="AK121" s="79">
        <v>4</v>
      </c>
      <c r="AL121" s="85" t="s">
        <v>1680</v>
      </c>
      <c r="AM121" s="79" t="s">
        <v>2001</v>
      </c>
      <c r="AN121" s="79" t="b">
        <v>0</v>
      </c>
      <c r="AO121" s="85" t="s">
        <v>1680</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10</v>
      </c>
      <c r="BC121" s="78" t="str">
        <f>REPLACE(INDEX(GroupVertices[Group],MATCH(Edges24[[#This Row],[Vertex 2]],GroupVertices[Vertex],0)),1,1,"")</f>
        <v>10</v>
      </c>
      <c r="BD121" s="48">
        <v>0</v>
      </c>
      <c r="BE121" s="49">
        <v>0</v>
      </c>
      <c r="BF121" s="48">
        <v>0</v>
      </c>
      <c r="BG121" s="49">
        <v>0</v>
      </c>
      <c r="BH121" s="48">
        <v>0</v>
      </c>
      <c r="BI121" s="49">
        <v>0</v>
      </c>
      <c r="BJ121" s="48">
        <v>16</v>
      </c>
      <c r="BK121" s="49">
        <v>100</v>
      </c>
      <c r="BL121" s="48">
        <v>16</v>
      </c>
    </row>
    <row r="122" spans="1:64" ht="15">
      <c r="A122" s="64" t="s">
        <v>326</v>
      </c>
      <c r="B122" s="64" t="s">
        <v>499</v>
      </c>
      <c r="C122" s="65"/>
      <c r="D122" s="66"/>
      <c r="E122" s="67"/>
      <c r="F122" s="68"/>
      <c r="G122" s="65"/>
      <c r="H122" s="69"/>
      <c r="I122" s="70"/>
      <c r="J122" s="70"/>
      <c r="K122" s="34" t="s">
        <v>65</v>
      </c>
      <c r="L122" s="77">
        <v>128</v>
      </c>
      <c r="M122" s="77"/>
      <c r="N122" s="72"/>
      <c r="O122" s="79" t="s">
        <v>544</v>
      </c>
      <c r="P122" s="81">
        <v>43505.78351851852</v>
      </c>
      <c r="Q122" s="79" t="s">
        <v>583</v>
      </c>
      <c r="R122" s="83" t="s">
        <v>759</v>
      </c>
      <c r="S122" s="79" t="s">
        <v>807</v>
      </c>
      <c r="T122" s="79" t="s">
        <v>857</v>
      </c>
      <c r="U122" s="79"/>
      <c r="V122" s="83" t="s">
        <v>1089</v>
      </c>
      <c r="W122" s="81">
        <v>43505.78351851852</v>
      </c>
      <c r="X122" s="83" t="s">
        <v>1348</v>
      </c>
      <c r="Y122" s="79"/>
      <c r="Z122" s="79"/>
      <c r="AA122" s="85" t="s">
        <v>1713</v>
      </c>
      <c r="AB122" s="79"/>
      <c r="AC122" s="79" t="b">
        <v>0</v>
      </c>
      <c r="AD122" s="79">
        <v>0</v>
      </c>
      <c r="AE122" s="85" t="s">
        <v>1963</v>
      </c>
      <c r="AF122" s="79" t="b">
        <v>1</v>
      </c>
      <c r="AG122" s="79" t="s">
        <v>1973</v>
      </c>
      <c r="AH122" s="79"/>
      <c r="AI122" s="85" t="s">
        <v>1985</v>
      </c>
      <c r="AJ122" s="79" t="b">
        <v>0</v>
      </c>
      <c r="AK122" s="79">
        <v>0</v>
      </c>
      <c r="AL122" s="85" t="s">
        <v>1963</v>
      </c>
      <c r="AM122" s="79" t="s">
        <v>1999</v>
      </c>
      <c r="AN122" s="79" t="b">
        <v>0</v>
      </c>
      <c r="AO122" s="85" t="s">
        <v>1713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18</v>
      </c>
      <c r="BC122" s="78" t="str">
        <f>REPLACE(INDEX(GroupVertices[Group],MATCH(Edges24[[#This Row],[Vertex 2]],GroupVertices[Vertex],0)),1,1,"")</f>
        <v>18</v>
      </c>
      <c r="BD122" s="48"/>
      <c r="BE122" s="49"/>
      <c r="BF122" s="48"/>
      <c r="BG122" s="49"/>
      <c r="BH122" s="48"/>
      <c r="BI122" s="49"/>
      <c r="BJ122" s="48"/>
      <c r="BK122" s="49"/>
      <c r="BL122" s="48"/>
    </row>
    <row r="123" spans="1:64" ht="15">
      <c r="A123" s="64" t="s">
        <v>327</v>
      </c>
      <c r="B123" s="64" t="s">
        <v>481</v>
      </c>
      <c r="C123" s="65"/>
      <c r="D123" s="66"/>
      <c r="E123" s="67"/>
      <c r="F123" s="68"/>
      <c r="G123" s="65"/>
      <c r="H123" s="69"/>
      <c r="I123" s="70"/>
      <c r="J123" s="70"/>
      <c r="K123" s="34" t="s">
        <v>65</v>
      </c>
      <c r="L123" s="77">
        <v>131</v>
      </c>
      <c r="M123" s="77"/>
      <c r="N123" s="72"/>
      <c r="O123" s="79" t="s">
        <v>544</v>
      </c>
      <c r="P123" s="81">
        <v>43505.95119212963</v>
      </c>
      <c r="Q123" s="79" t="s">
        <v>581</v>
      </c>
      <c r="R123" s="79"/>
      <c r="S123" s="79"/>
      <c r="T123" s="79" t="s">
        <v>855</v>
      </c>
      <c r="U123" s="79"/>
      <c r="V123" s="83" t="s">
        <v>1090</v>
      </c>
      <c r="W123" s="81">
        <v>43505.95119212963</v>
      </c>
      <c r="X123" s="83" t="s">
        <v>1349</v>
      </c>
      <c r="Y123" s="79"/>
      <c r="Z123" s="79"/>
      <c r="AA123" s="85" t="s">
        <v>1714</v>
      </c>
      <c r="AB123" s="79"/>
      <c r="AC123" s="79" t="b">
        <v>0</v>
      </c>
      <c r="AD123" s="79">
        <v>0</v>
      </c>
      <c r="AE123" s="85" t="s">
        <v>1963</v>
      </c>
      <c r="AF123" s="79" t="b">
        <v>0</v>
      </c>
      <c r="AG123" s="79" t="s">
        <v>1974</v>
      </c>
      <c r="AH123" s="79"/>
      <c r="AI123" s="85" t="s">
        <v>1963</v>
      </c>
      <c r="AJ123" s="79" t="b">
        <v>0</v>
      </c>
      <c r="AK123" s="79">
        <v>3</v>
      </c>
      <c r="AL123" s="85" t="s">
        <v>1933</v>
      </c>
      <c r="AM123" s="79" t="s">
        <v>2002</v>
      </c>
      <c r="AN123" s="79" t="b">
        <v>0</v>
      </c>
      <c r="AO123" s="85" t="s">
        <v>1933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6</v>
      </c>
      <c r="BC123" s="78" t="str">
        <f>REPLACE(INDEX(GroupVertices[Group],MATCH(Edges24[[#This Row],[Vertex 2]],GroupVertices[Vertex],0)),1,1,"")</f>
        <v>6</v>
      </c>
      <c r="BD123" s="48">
        <v>0</v>
      </c>
      <c r="BE123" s="49">
        <v>0</v>
      </c>
      <c r="BF123" s="48">
        <v>0</v>
      </c>
      <c r="BG123" s="49">
        <v>0</v>
      </c>
      <c r="BH123" s="48">
        <v>0</v>
      </c>
      <c r="BI123" s="49">
        <v>0</v>
      </c>
      <c r="BJ123" s="48">
        <v>26</v>
      </c>
      <c r="BK123" s="49">
        <v>100</v>
      </c>
      <c r="BL123" s="48">
        <v>26</v>
      </c>
    </row>
    <row r="124" spans="1:64" ht="15">
      <c r="A124" s="64" t="s">
        <v>328</v>
      </c>
      <c r="B124" s="64" t="s">
        <v>334</v>
      </c>
      <c r="C124" s="65"/>
      <c r="D124" s="66"/>
      <c r="E124" s="67"/>
      <c r="F124" s="68"/>
      <c r="G124" s="65"/>
      <c r="H124" s="69"/>
      <c r="I124" s="70"/>
      <c r="J124" s="70"/>
      <c r="K124" s="34" t="s">
        <v>65</v>
      </c>
      <c r="L124" s="77">
        <v>132</v>
      </c>
      <c r="M124" s="77"/>
      <c r="N124" s="72"/>
      <c r="O124" s="79" t="s">
        <v>544</v>
      </c>
      <c r="P124" s="81">
        <v>43505.98241898148</v>
      </c>
      <c r="Q124" s="79" t="s">
        <v>578</v>
      </c>
      <c r="R124" s="79"/>
      <c r="S124" s="79"/>
      <c r="T124" s="79" t="s">
        <v>852</v>
      </c>
      <c r="U124" s="79"/>
      <c r="V124" s="83" t="s">
        <v>1091</v>
      </c>
      <c r="W124" s="81">
        <v>43505.98241898148</v>
      </c>
      <c r="X124" s="83" t="s">
        <v>1350</v>
      </c>
      <c r="Y124" s="79"/>
      <c r="Z124" s="79"/>
      <c r="AA124" s="85" t="s">
        <v>1715</v>
      </c>
      <c r="AB124" s="79"/>
      <c r="AC124" s="79" t="b">
        <v>0</v>
      </c>
      <c r="AD124" s="79">
        <v>0</v>
      </c>
      <c r="AE124" s="85" t="s">
        <v>1963</v>
      </c>
      <c r="AF124" s="79" t="b">
        <v>1</v>
      </c>
      <c r="AG124" s="79" t="s">
        <v>1973</v>
      </c>
      <c r="AH124" s="79"/>
      <c r="AI124" s="85" t="s">
        <v>1984</v>
      </c>
      <c r="AJ124" s="79" t="b">
        <v>0</v>
      </c>
      <c r="AK124" s="79">
        <v>7</v>
      </c>
      <c r="AL124" s="85" t="s">
        <v>1721</v>
      </c>
      <c r="AM124" s="79" t="s">
        <v>2000</v>
      </c>
      <c r="AN124" s="79" t="b">
        <v>0</v>
      </c>
      <c r="AO124" s="85" t="s">
        <v>1721</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13</v>
      </c>
      <c r="BC124" s="78" t="str">
        <f>REPLACE(INDEX(GroupVertices[Group],MATCH(Edges24[[#This Row],[Vertex 2]],GroupVertices[Vertex],0)),1,1,"")</f>
        <v>13</v>
      </c>
      <c r="BD124" s="48">
        <v>0</v>
      </c>
      <c r="BE124" s="49">
        <v>0</v>
      </c>
      <c r="BF124" s="48">
        <v>0</v>
      </c>
      <c r="BG124" s="49">
        <v>0</v>
      </c>
      <c r="BH124" s="48">
        <v>0</v>
      </c>
      <c r="BI124" s="49">
        <v>0</v>
      </c>
      <c r="BJ124" s="48">
        <v>22</v>
      </c>
      <c r="BK124" s="49">
        <v>100</v>
      </c>
      <c r="BL124" s="48">
        <v>22</v>
      </c>
    </row>
    <row r="125" spans="1:64" ht="15">
      <c r="A125" s="64" t="s">
        <v>329</v>
      </c>
      <c r="B125" s="64" t="s">
        <v>329</v>
      </c>
      <c r="C125" s="65"/>
      <c r="D125" s="66"/>
      <c r="E125" s="67"/>
      <c r="F125" s="68"/>
      <c r="G125" s="65"/>
      <c r="H125" s="69"/>
      <c r="I125" s="70"/>
      <c r="J125" s="70"/>
      <c r="K125" s="34" t="s">
        <v>65</v>
      </c>
      <c r="L125" s="77">
        <v>133</v>
      </c>
      <c r="M125" s="77"/>
      <c r="N125" s="72"/>
      <c r="O125" s="79" t="s">
        <v>176</v>
      </c>
      <c r="P125" s="81">
        <v>43505.98981481481</v>
      </c>
      <c r="Q125" s="79" t="s">
        <v>584</v>
      </c>
      <c r="R125" s="79"/>
      <c r="S125" s="79"/>
      <c r="T125" s="79" t="s">
        <v>858</v>
      </c>
      <c r="U125" s="79"/>
      <c r="V125" s="83" t="s">
        <v>1092</v>
      </c>
      <c r="W125" s="81">
        <v>43505.98981481481</v>
      </c>
      <c r="X125" s="83" t="s">
        <v>1351</v>
      </c>
      <c r="Y125" s="79"/>
      <c r="Z125" s="79"/>
      <c r="AA125" s="85" t="s">
        <v>1716</v>
      </c>
      <c r="AB125" s="79"/>
      <c r="AC125" s="79" t="b">
        <v>0</v>
      </c>
      <c r="AD125" s="79">
        <v>0</v>
      </c>
      <c r="AE125" s="85" t="s">
        <v>1963</v>
      </c>
      <c r="AF125" s="79" t="b">
        <v>0</v>
      </c>
      <c r="AG125" s="79" t="s">
        <v>1974</v>
      </c>
      <c r="AH125" s="79"/>
      <c r="AI125" s="85" t="s">
        <v>1963</v>
      </c>
      <c r="AJ125" s="79" t="b">
        <v>0</v>
      </c>
      <c r="AK125" s="79">
        <v>0</v>
      </c>
      <c r="AL125" s="85" t="s">
        <v>1963</v>
      </c>
      <c r="AM125" s="79" t="s">
        <v>2010</v>
      </c>
      <c r="AN125" s="79" t="b">
        <v>0</v>
      </c>
      <c r="AO125" s="85" t="s">
        <v>1716</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3</v>
      </c>
      <c r="BC125" s="78" t="str">
        <f>REPLACE(INDEX(GroupVertices[Group],MATCH(Edges24[[#This Row],[Vertex 2]],GroupVertices[Vertex],0)),1,1,"")</f>
        <v>3</v>
      </c>
      <c r="BD125" s="48">
        <v>0</v>
      </c>
      <c r="BE125" s="49">
        <v>0</v>
      </c>
      <c r="BF125" s="48">
        <v>0</v>
      </c>
      <c r="BG125" s="49">
        <v>0</v>
      </c>
      <c r="BH125" s="48">
        <v>0</v>
      </c>
      <c r="BI125" s="49">
        <v>0</v>
      </c>
      <c r="BJ125" s="48">
        <v>29</v>
      </c>
      <c r="BK125" s="49">
        <v>100</v>
      </c>
      <c r="BL125" s="48">
        <v>29</v>
      </c>
    </row>
    <row r="126" spans="1:64" ht="15">
      <c r="A126" s="64" t="s">
        <v>330</v>
      </c>
      <c r="B126" s="64" t="s">
        <v>502</v>
      </c>
      <c r="C126" s="65"/>
      <c r="D126" s="66"/>
      <c r="E126" s="67"/>
      <c r="F126" s="68"/>
      <c r="G126" s="65"/>
      <c r="H126" s="69"/>
      <c r="I126" s="70"/>
      <c r="J126" s="70"/>
      <c r="K126" s="34" t="s">
        <v>65</v>
      </c>
      <c r="L126" s="77">
        <v>134</v>
      </c>
      <c r="M126" s="77"/>
      <c r="N126" s="72"/>
      <c r="O126" s="79" t="s">
        <v>545</v>
      </c>
      <c r="P126" s="81">
        <v>43506.03984953704</v>
      </c>
      <c r="Q126" s="79" t="s">
        <v>585</v>
      </c>
      <c r="R126" s="79"/>
      <c r="S126" s="79"/>
      <c r="T126" s="79" t="s">
        <v>859</v>
      </c>
      <c r="U126" s="79"/>
      <c r="V126" s="83" t="s">
        <v>1093</v>
      </c>
      <c r="W126" s="81">
        <v>43506.03984953704</v>
      </c>
      <c r="X126" s="83" t="s">
        <v>1352</v>
      </c>
      <c r="Y126" s="79"/>
      <c r="Z126" s="79"/>
      <c r="AA126" s="85" t="s">
        <v>1717</v>
      </c>
      <c r="AB126" s="85" t="s">
        <v>1959</v>
      </c>
      <c r="AC126" s="79" t="b">
        <v>0</v>
      </c>
      <c r="AD126" s="79">
        <v>0</v>
      </c>
      <c r="AE126" s="85" t="s">
        <v>1965</v>
      </c>
      <c r="AF126" s="79" t="b">
        <v>0</v>
      </c>
      <c r="AG126" s="79" t="s">
        <v>1976</v>
      </c>
      <c r="AH126" s="79"/>
      <c r="AI126" s="85" t="s">
        <v>1963</v>
      </c>
      <c r="AJ126" s="79" t="b">
        <v>0</v>
      </c>
      <c r="AK126" s="79">
        <v>0</v>
      </c>
      <c r="AL126" s="85" t="s">
        <v>1963</v>
      </c>
      <c r="AM126" s="79" t="s">
        <v>1999</v>
      </c>
      <c r="AN126" s="79" t="b">
        <v>0</v>
      </c>
      <c r="AO126" s="85" t="s">
        <v>1959</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32</v>
      </c>
      <c r="BC126" s="78" t="str">
        <f>REPLACE(INDEX(GroupVertices[Group],MATCH(Edges24[[#This Row],[Vertex 2]],GroupVertices[Vertex],0)),1,1,"")</f>
        <v>32</v>
      </c>
      <c r="BD126" s="48">
        <v>0</v>
      </c>
      <c r="BE126" s="49">
        <v>0</v>
      </c>
      <c r="BF126" s="48">
        <v>0</v>
      </c>
      <c r="BG126" s="49">
        <v>0</v>
      </c>
      <c r="BH126" s="48">
        <v>0</v>
      </c>
      <c r="BI126" s="49">
        <v>0</v>
      </c>
      <c r="BJ126" s="48">
        <v>4</v>
      </c>
      <c r="BK126" s="49">
        <v>100</v>
      </c>
      <c r="BL126" s="48">
        <v>4</v>
      </c>
    </row>
    <row r="127" spans="1:64" ht="15">
      <c r="A127" s="64" t="s">
        <v>331</v>
      </c>
      <c r="B127" s="64" t="s">
        <v>331</v>
      </c>
      <c r="C127" s="65"/>
      <c r="D127" s="66"/>
      <c r="E127" s="67"/>
      <c r="F127" s="68"/>
      <c r="G127" s="65"/>
      <c r="H127" s="69"/>
      <c r="I127" s="70"/>
      <c r="J127" s="70"/>
      <c r="K127" s="34" t="s">
        <v>65</v>
      </c>
      <c r="L127" s="77">
        <v>135</v>
      </c>
      <c r="M127" s="77"/>
      <c r="N127" s="72"/>
      <c r="O127" s="79" t="s">
        <v>176</v>
      </c>
      <c r="P127" s="81">
        <v>43506.15694444445</v>
      </c>
      <c r="Q127" s="79" t="s">
        <v>586</v>
      </c>
      <c r="R127" s="83" t="s">
        <v>760</v>
      </c>
      <c r="S127" s="79" t="s">
        <v>807</v>
      </c>
      <c r="T127" s="79" t="s">
        <v>860</v>
      </c>
      <c r="U127" s="79"/>
      <c r="V127" s="83" t="s">
        <v>1094</v>
      </c>
      <c r="W127" s="81">
        <v>43506.15694444445</v>
      </c>
      <c r="X127" s="83" t="s">
        <v>1353</v>
      </c>
      <c r="Y127" s="79"/>
      <c r="Z127" s="79"/>
      <c r="AA127" s="85" t="s">
        <v>1718</v>
      </c>
      <c r="AB127" s="79"/>
      <c r="AC127" s="79" t="b">
        <v>0</v>
      </c>
      <c r="AD127" s="79">
        <v>5</v>
      </c>
      <c r="AE127" s="85" t="s">
        <v>1963</v>
      </c>
      <c r="AF127" s="79" t="b">
        <v>1</v>
      </c>
      <c r="AG127" s="79" t="s">
        <v>1973</v>
      </c>
      <c r="AH127" s="79"/>
      <c r="AI127" s="85" t="s">
        <v>1986</v>
      </c>
      <c r="AJ127" s="79" t="b">
        <v>0</v>
      </c>
      <c r="AK127" s="79">
        <v>2</v>
      </c>
      <c r="AL127" s="85" t="s">
        <v>1963</v>
      </c>
      <c r="AM127" s="79" t="s">
        <v>1999</v>
      </c>
      <c r="AN127" s="79" t="b">
        <v>0</v>
      </c>
      <c r="AO127" s="85" t="s">
        <v>1718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31</v>
      </c>
      <c r="BC127" s="78" t="str">
        <f>REPLACE(INDEX(GroupVertices[Group],MATCH(Edges24[[#This Row],[Vertex 2]],GroupVertices[Vertex],0)),1,1,"")</f>
        <v>31</v>
      </c>
      <c r="BD127" s="48">
        <v>0</v>
      </c>
      <c r="BE127" s="49">
        <v>0</v>
      </c>
      <c r="BF127" s="48">
        <v>1</v>
      </c>
      <c r="BG127" s="49">
        <v>9.090909090909092</v>
      </c>
      <c r="BH127" s="48">
        <v>0</v>
      </c>
      <c r="BI127" s="49">
        <v>0</v>
      </c>
      <c r="BJ127" s="48">
        <v>10</v>
      </c>
      <c r="BK127" s="49">
        <v>90.9090909090909</v>
      </c>
      <c r="BL127" s="48">
        <v>11</v>
      </c>
    </row>
    <row r="128" spans="1:64" ht="15">
      <c r="A128" s="64" t="s">
        <v>332</v>
      </c>
      <c r="B128" s="64" t="s">
        <v>331</v>
      </c>
      <c r="C128" s="65"/>
      <c r="D128" s="66"/>
      <c r="E128" s="67"/>
      <c r="F128" s="68"/>
      <c r="G128" s="65"/>
      <c r="H128" s="69"/>
      <c r="I128" s="70"/>
      <c r="J128" s="70"/>
      <c r="K128" s="34" t="s">
        <v>65</v>
      </c>
      <c r="L128" s="77">
        <v>136</v>
      </c>
      <c r="M128" s="77"/>
      <c r="N128" s="72"/>
      <c r="O128" s="79" t="s">
        <v>544</v>
      </c>
      <c r="P128" s="81">
        <v>43506.15746527778</v>
      </c>
      <c r="Q128" s="79" t="s">
        <v>587</v>
      </c>
      <c r="R128" s="83" t="s">
        <v>760</v>
      </c>
      <c r="S128" s="79" t="s">
        <v>807</v>
      </c>
      <c r="T128" s="79" t="s">
        <v>860</v>
      </c>
      <c r="U128" s="79"/>
      <c r="V128" s="83" t="s">
        <v>1095</v>
      </c>
      <c r="W128" s="81">
        <v>43506.15746527778</v>
      </c>
      <c r="X128" s="83" t="s">
        <v>1354</v>
      </c>
      <c r="Y128" s="79"/>
      <c r="Z128" s="79"/>
      <c r="AA128" s="85" t="s">
        <v>1719</v>
      </c>
      <c r="AB128" s="79"/>
      <c r="AC128" s="79" t="b">
        <v>0</v>
      </c>
      <c r="AD128" s="79">
        <v>0</v>
      </c>
      <c r="AE128" s="85" t="s">
        <v>1963</v>
      </c>
      <c r="AF128" s="79" t="b">
        <v>1</v>
      </c>
      <c r="AG128" s="79" t="s">
        <v>1973</v>
      </c>
      <c r="AH128" s="79"/>
      <c r="AI128" s="85" t="s">
        <v>1986</v>
      </c>
      <c r="AJ128" s="79" t="b">
        <v>0</v>
      </c>
      <c r="AK128" s="79">
        <v>2</v>
      </c>
      <c r="AL128" s="85" t="s">
        <v>1718</v>
      </c>
      <c r="AM128" s="79" t="s">
        <v>2001</v>
      </c>
      <c r="AN128" s="79" t="b">
        <v>0</v>
      </c>
      <c r="AO128" s="85" t="s">
        <v>1718</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31</v>
      </c>
      <c r="BC128" s="78" t="str">
        <f>REPLACE(INDEX(GroupVertices[Group],MATCH(Edges24[[#This Row],[Vertex 2]],GroupVertices[Vertex],0)),1,1,"")</f>
        <v>31</v>
      </c>
      <c r="BD128" s="48">
        <v>0</v>
      </c>
      <c r="BE128" s="49">
        <v>0</v>
      </c>
      <c r="BF128" s="48">
        <v>1</v>
      </c>
      <c r="BG128" s="49">
        <v>7.6923076923076925</v>
      </c>
      <c r="BH128" s="48">
        <v>0</v>
      </c>
      <c r="BI128" s="49">
        <v>0</v>
      </c>
      <c r="BJ128" s="48">
        <v>12</v>
      </c>
      <c r="BK128" s="49">
        <v>92.3076923076923</v>
      </c>
      <c r="BL128" s="48">
        <v>13</v>
      </c>
    </row>
    <row r="129" spans="1:64" ht="15">
      <c r="A129" s="64" t="s">
        <v>333</v>
      </c>
      <c r="B129" s="64" t="s">
        <v>481</v>
      </c>
      <c r="C129" s="65"/>
      <c r="D129" s="66"/>
      <c r="E129" s="67"/>
      <c r="F129" s="68"/>
      <c r="G129" s="65"/>
      <c r="H129" s="69"/>
      <c r="I129" s="70"/>
      <c r="J129" s="70"/>
      <c r="K129" s="34" t="s">
        <v>65</v>
      </c>
      <c r="L129" s="77">
        <v>137</v>
      </c>
      <c r="M129" s="77"/>
      <c r="N129" s="72"/>
      <c r="O129" s="79" t="s">
        <v>544</v>
      </c>
      <c r="P129" s="81">
        <v>43506.2746412037</v>
      </c>
      <c r="Q129" s="79" t="s">
        <v>580</v>
      </c>
      <c r="R129" s="79"/>
      <c r="S129" s="79"/>
      <c r="T129" s="79" t="s">
        <v>854</v>
      </c>
      <c r="U129" s="79"/>
      <c r="V129" s="83" t="s">
        <v>1096</v>
      </c>
      <c r="W129" s="81">
        <v>43506.2746412037</v>
      </c>
      <c r="X129" s="83" t="s">
        <v>1355</v>
      </c>
      <c r="Y129" s="79"/>
      <c r="Z129" s="79"/>
      <c r="AA129" s="85" t="s">
        <v>1720</v>
      </c>
      <c r="AB129" s="79"/>
      <c r="AC129" s="79" t="b">
        <v>0</v>
      </c>
      <c r="AD129" s="79">
        <v>0</v>
      </c>
      <c r="AE129" s="85" t="s">
        <v>1963</v>
      </c>
      <c r="AF129" s="79" t="b">
        <v>0</v>
      </c>
      <c r="AG129" s="79" t="s">
        <v>1974</v>
      </c>
      <c r="AH129" s="79"/>
      <c r="AI129" s="85" t="s">
        <v>1963</v>
      </c>
      <c r="AJ129" s="79" t="b">
        <v>0</v>
      </c>
      <c r="AK129" s="79">
        <v>4</v>
      </c>
      <c r="AL129" s="85" t="s">
        <v>1932</v>
      </c>
      <c r="AM129" s="79" t="s">
        <v>2002</v>
      </c>
      <c r="AN129" s="79" t="b">
        <v>0</v>
      </c>
      <c r="AO129" s="85" t="s">
        <v>1932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6</v>
      </c>
      <c r="BC129" s="78" t="str">
        <f>REPLACE(INDEX(GroupVertices[Group],MATCH(Edges24[[#This Row],[Vertex 2]],GroupVertices[Vertex],0)),1,1,"")</f>
        <v>6</v>
      </c>
      <c r="BD129" s="48">
        <v>0</v>
      </c>
      <c r="BE129" s="49">
        <v>0</v>
      </c>
      <c r="BF129" s="48">
        <v>1</v>
      </c>
      <c r="BG129" s="49">
        <v>4.3478260869565215</v>
      </c>
      <c r="BH129" s="48">
        <v>0</v>
      </c>
      <c r="BI129" s="49">
        <v>0</v>
      </c>
      <c r="BJ129" s="48">
        <v>22</v>
      </c>
      <c r="BK129" s="49">
        <v>95.65217391304348</v>
      </c>
      <c r="BL129" s="48">
        <v>23</v>
      </c>
    </row>
    <row r="130" spans="1:64" ht="15">
      <c r="A130" s="64" t="s">
        <v>334</v>
      </c>
      <c r="B130" s="64" t="s">
        <v>334</v>
      </c>
      <c r="C130" s="65"/>
      <c r="D130" s="66"/>
      <c r="E130" s="67"/>
      <c r="F130" s="68"/>
      <c r="G130" s="65"/>
      <c r="H130" s="69"/>
      <c r="I130" s="70"/>
      <c r="J130" s="70"/>
      <c r="K130" s="34" t="s">
        <v>65</v>
      </c>
      <c r="L130" s="77">
        <v>138</v>
      </c>
      <c r="M130" s="77"/>
      <c r="N130" s="72"/>
      <c r="O130" s="79" t="s">
        <v>176</v>
      </c>
      <c r="P130" s="81">
        <v>43504.77546296296</v>
      </c>
      <c r="Q130" s="79" t="s">
        <v>588</v>
      </c>
      <c r="R130" s="83" t="s">
        <v>761</v>
      </c>
      <c r="S130" s="79" t="s">
        <v>807</v>
      </c>
      <c r="T130" s="79" t="s">
        <v>861</v>
      </c>
      <c r="U130" s="79"/>
      <c r="V130" s="83" t="s">
        <v>1097</v>
      </c>
      <c r="W130" s="81">
        <v>43504.77546296296</v>
      </c>
      <c r="X130" s="83" t="s">
        <v>1356</v>
      </c>
      <c r="Y130" s="79"/>
      <c r="Z130" s="79"/>
      <c r="AA130" s="85" t="s">
        <v>1721</v>
      </c>
      <c r="AB130" s="79"/>
      <c r="AC130" s="79" t="b">
        <v>0</v>
      </c>
      <c r="AD130" s="79">
        <v>17</v>
      </c>
      <c r="AE130" s="85" t="s">
        <v>1963</v>
      </c>
      <c r="AF130" s="79" t="b">
        <v>1</v>
      </c>
      <c r="AG130" s="79" t="s">
        <v>1973</v>
      </c>
      <c r="AH130" s="79"/>
      <c r="AI130" s="85" t="s">
        <v>1984</v>
      </c>
      <c r="AJ130" s="79" t="b">
        <v>0</v>
      </c>
      <c r="AK130" s="79">
        <v>6</v>
      </c>
      <c r="AL130" s="85" t="s">
        <v>1963</v>
      </c>
      <c r="AM130" s="79" t="s">
        <v>2001</v>
      </c>
      <c r="AN130" s="79" t="b">
        <v>0</v>
      </c>
      <c r="AO130" s="85" t="s">
        <v>1721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13</v>
      </c>
      <c r="BC130" s="78" t="str">
        <f>REPLACE(INDEX(GroupVertices[Group],MATCH(Edges24[[#This Row],[Vertex 2]],GroupVertices[Vertex],0)),1,1,"")</f>
        <v>13</v>
      </c>
      <c r="BD130" s="48">
        <v>0</v>
      </c>
      <c r="BE130" s="49">
        <v>0</v>
      </c>
      <c r="BF130" s="48">
        <v>0</v>
      </c>
      <c r="BG130" s="49">
        <v>0</v>
      </c>
      <c r="BH130" s="48">
        <v>0</v>
      </c>
      <c r="BI130" s="49">
        <v>0</v>
      </c>
      <c r="BJ130" s="48">
        <v>25</v>
      </c>
      <c r="BK130" s="49">
        <v>100</v>
      </c>
      <c r="BL130" s="48">
        <v>25</v>
      </c>
    </row>
    <row r="131" spans="1:64" ht="15">
      <c r="A131" s="64" t="s">
        <v>335</v>
      </c>
      <c r="B131" s="64" t="s">
        <v>334</v>
      </c>
      <c r="C131" s="65"/>
      <c r="D131" s="66"/>
      <c r="E131" s="67"/>
      <c r="F131" s="68"/>
      <c r="G131" s="65"/>
      <c r="H131" s="69"/>
      <c r="I131" s="70"/>
      <c r="J131" s="70"/>
      <c r="K131" s="34" t="s">
        <v>65</v>
      </c>
      <c r="L131" s="77">
        <v>139</v>
      </c>
      <c r="M131" s="77"/>
      <c r="N131" s="72"/>
      <c r="O131" s="79" t="s">
        <v>544</v>
      </c>
      <c r="P131" s="81">
        <v>43507.132152777776</v>
      </c>
      <c r="Q131" s="79" t="s">
        <v>578</v>
      </c>
      <c r="R131" s="79"/>
      <c r="S131" s="79"/>
      <c r="T131" s="79" t="s">
        <v>852</v>
      </c>
      <c r="U131" s="79"/>
      <c r="V131" s="83" t="s">
        <v>1098</v>
      </c>
      <c r="W131" s="81">
        <v>43507.132152777776</v>
      </c>
      <c r="X131" s="83" t="s">
        <v>1357</v>
      </c>
      <c r="Y131" s="79"/>
      <c r="Z131" s="79"/>
      <c r="AA131" s="85" t="s">
        <v>1722</v>
      </c>
      <c r="AB131" s="79"/>
      <c r="AC131" s="79" t="b">
        <v>0</v>
      </c>
      <c r="AD131" s="79">
        <v>0</v>
      </c>
      <c r="AE131" s="85" t="s">
        <v>1963</v>
      </c>
      <c r="AF131" s="79" t="b">
        <v>1</v>
      </c>
      <c r="AG131" s="79" t="s">
        <v>1973</v>
      </c>
      <c r="AH131" s="79"/>
      <c r="AI131" s="85" t="s">
        <v>1984</v>
      </c>
      <c r="AJ131" s="79" t="b">
        <v>0</v>
      </c>
      <c r="AK131" s="79">
        <v>8</v>
      </c>
      <c r="AL131" s="85" t="s">
        <v>1721</v>
      </c>
      <c r="AM131" s="79" t="s">
        <v>2001</v>
      </c>
      <c r="AN131" s="79" t="b">
        <v>0</v>
      </c>
      <c r="AO131" s="85" t="s">
        <v>1721</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13</v>
      </c>
      <c r="BC131" s="78" t="str">
        <f>REPLACE(INDEX(GroupVertices[Group],MATCH(Edges24[[#This Row],[Vertex 2]],GroupVertices[Vertex],0)),1,1,"")</f>
        <v>13</v>
      </c>
      <c r="BD131" s="48">
        <v>0</v>
      </c>
      <c r="BE131" s="49">
        <v>0</v>
      </c>
      <c r="BF131" s="48">
        <v>0</v>
      </c>
      <c r="BG131" s="49">
        <v>0</v>
      </c>
      <c r="BH131" s="48">
        <v>0</v>
      </c>
      <c r="BI131" s="49">
        <v>0</v>
      </c>
      <c r="BJ131" s="48">
        <v>22</v>
      </c>
      <c r="BK131" s="49">
        <v>100</v>
      </c>
      <c r="BL131" s="48">
        <v>22</v>
      </c>
    </row>
    <row r="132" spans="1:64" ht="15">
      <c r="A132" s="64" t="s">
        <v>336</v>
      </c>
      <c r="B132" s="64" t="s">
        <v>336</v>
      </c>
      <c r="C132" s="65"/>
      <c r="D132" s="66"/>
      <c r="E132" s="67"/>
      <c r="F132" s="68"/>
      <c r="G132" s="65"/>
      <c r="H132" s="69"/>
      <c r="I132" s="70"/>
      <c r="J132" s="70"/>
      <c r="K132" s="34" t="s">
        <v>65</v>
      </c>
      <c r="L132" s="77">
        <v>140</v>
      </c>
      <c r="M132" s="77"/>
      <c r="N132" s="72"/>
      <c r="O132" s="79" t="s">
        <v>176</v>
      </c>
      <c r="P132" s="81">
        <v>43503.58319444444</v>
      </c>
      <c r="Q132" s="79" t="s">
        <v>589</v>
      </c>
      <c r="R132" s="83" t="s">
        <v>762</v>
      </c>
      <c r="S132" s="79" t="s">
        <v>807</v>
      </c>
      <c r="T132" s="79" t="s">
        <v>862</v>
      </c>
      <c r="U132" s="79"/>
      <c r="V132" s="83" t="s">
        <v>1099</v>
      </c>
      <c r="W132" s="81">
        <v>43503.58319444444</v>
      </c>
      <c r="X132" s="83" t="s">
        <v>1358</v>
      </c>
      <c r="Y132" s="79"/>
      <c r="Z132" s="79"/>
      <c r="AA132" s="85" t="s">
        <v>1723</v>
      </c>
      <c r="AB132" s="79"/>
      <c r="AC132" s="79" t="b">
        <v>0</v>
      </c>
      <c r="AD132" s="79">
        <v>259</v>
      </c>
      <c r="AE132" s="85" t="s">
        <v>1963</v>
      </c>
      <c r="AF132" s="79" t="b">
        <v>1</v>
      </c>
      <c r="AG132" s="79" t="s">
        <v>1973</v>
      </c>
      <c r="AH132" s="79"/>
      <c r="AI132" s="85" t="s">
        <v>1983</v>
      </c>
      <c r="AJ132" s="79" t="b">
        <v>0</v>
      </c>
      <c r="AK132" s="79">
        <v>86</v>
      </c>
      <c r="AL132" s="85" t="s">
        <v>1963</v>
      </c>
      <c r="AM132" s="79" t="s">
        <v>2011</v>
      </c>
      <c r="AN132" s="79" t="b">
        <v>0</v>
      </c>
      <c r="AO132" s="85" t="s">
        <v>1723</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37</v>
      </c>
      <c r="BK132" s="49">
        <v>100</v>
      </c>
      <c r="BL132" s="48">
        <v>37</v>
      </c>
    </row>
    <row r="133" spans="1:64" ht="15">
      <c r="A133" s="64" t="s">
        <v>337</v>
      </c>
      <c r="B133" s="64" t="s">
        <v>336</v>
      </c>
      <c r="C133" s="65"/>
      <c r="D133" s="66"/>
      <c r="E133" s="67"/>
      <c r="F133" s="68"/>
      <c r="G133" s="65"/>
      <c r="H133" s="69"/>
      <c r="I133" s="70"/>
      <c r="J133" s="70"/>
      <c r="K133" s="34" t="s">
        <v>65</v>
      </c>
      <c r="L133" s="77">
        <v>141</v>
      </c>
      <c r="M133" s="77"/>
      <c r="N133" s="72"/>
      <c r="O133" s="79" t="s">
        <v>544</v>
      </c>
      <c r="P133" s="81">
        <v>43507.15078703704</v>
      </c>
      <c r="Q133" s="79" t="s">
        <v>558</v>
      </c>
      <c r="R133" s="79"/>
      <c r="S133" s="79"/>
      <c r="T133" s="79"/>
      <c r="U133" s="79"/>
      <c r="V133" s="83" t="s">
        <v>1100</v>
      </c>
      <c r="W133" s="81">
        <v>43507.15078703704</v>
      </c>
      <c r="X133" s="83" t="s">
        <v>1359</v>
      </c>
      <c r="Y133" s="79"/>
      <c r="Z133" s="79"/>
      <c r="AA133" s="85" t="s">
        <v>1724</v>
      </c>
      <c r="AB133" s="79"/>
      <c r="AC133" s="79" t="b">
        <v>0</v>
      </c>
      <c r="AD133" s="79">
        <v>0</v>
      </c>
      <c r="AE133" s="85" t="s">
        <v>1963</v>
      </c>
      <c r="AF133" s="79" t="b">
        <v>1</v>
      </c>
      <c r="AG133" s="79" t="s">
        <v>1973</v>
      </c>
      <c r="AH133" s="79"/>
      <c r="AI133" s="85" t="s">
        <v>1983</v>
      </c>
      <c r="AJ133" s="79" t="b">
        <v>0</v>
      </c>
      <c r="AK133" s="79">
        <v>87</v>
      </c>
      <c r="AL133" s="85" t="s">
        <v>1723</v>
      </c>
      <c r="AM133" s="79" t="s">
        <v>2001</v>
      </c>
      <c r="AN133" s="79" t="b">
        <v>0</v>
      </c>
      <c r="AO133" s="85" t="s">
        <v>1723</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20</v>
      </c>
      <c r="BK133" s="49">
        <v>100</v>
      </c>
      <c r="BL133" s="48">
        <v>20</v>
      </c>
    </row>
    <row r="134" spans="1:64" ht="15">
      <c r="A134" s="64" t="s">
        <v>338</v>
      </c>
      <c r="B134" s="64" t="s">
        <v>338</v>
      </c>
      <c r="C134" s="65"/>
      <c r="D134" s="66"/>
      <c r="E134" s="67"/>
      <c r="F134" s="68"/>
      <c r="G134" s="65"/>
      <c r="H134" s="69"/>
      <c r="I134" s="70"/>
      <c r="J134" s="70"/>
      <c r="K134" s="34" t="s">
        <v>65</v>
      </c>
      <c r="L134" s="77">
        <v>142</v>
      </c>
      <c r="M134" s="77"/>
      <c r="N134" s="72"/>
      <c r="O134" s="79" t="s">
        <v>176</v>
      </c>
      <c r="P134" s="81">
        <v>43506.96234953704</v>
      </c>
      <c r="Q134" s="79" t="s">
        <v>590</v>
      </c>
      <c r="R134" s="79"/>
      <c r="S134" s="79"/>
      <c r="T134" s="79" t="s">
        <v>863</v>
      </c>
      <c r="U134" s="83" t="s">
        <v>930</v>
      </c>
      <c r="V134" s="83" t="s">
        <v>930</v>
      </c>
      <c r="W134" s="81">
        <v>43506.96234953704</v>
      </c>
      <c r="X134" s="83" t="s">
        <v>1360</v>
      </c>
      <c r="Y134" s="79"/>
      <c r="Z134" s="79"/>
      <c r="AA134" s="85" t="s">
        <v>1725</v>
      </c>
      <c r="AB134" s="79"/>
      <c r="AC134" s="79" t="b">
        <v>0</v>
      </c>
      <c r="AD134" s="79">
        <v>2</v>
      </c>
      <c r="AE134" s="85" t="s">
        <v>1963</v>
      </c>
      <c r="AF134" s="79" t="b">
        <v>0</v>
      </c>
      <c r="AG134" s="79" t="s">
        <v>1973</v>
      </c>
      <c r="AH134" s="79"/>
      <c r="AI134" s="85" t="s">
        <v>1963</v>
      </c>
      <c r="AJ134" s="79" t="b">
        <v>0</v>
      </c>
      <c r="AK134" s="79">
        <v>0</v>
      </c>
      <c r="AL134" s="85" t="s">
        <v>1963</v>
      </c>
      <c r="AM134" s="79" t="s">
        <v>2001</v>
      </c>
      <c r="AN134" s="79" t="b">
        <v>0</v>
      </c>
      <c r="AO134" s="85" t="s">
        <v>1725</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15</v>
      </c>
      <c r="BK134" s="49">
        <v>100</v>
      </c>
      <c r="BL134" s="48">
        <v>15</v>
      </c>
    </row>
    <row r="135" spans="1:64" ht="15">
      <c r="A135" s="64" t="s">
        <v>338</v>
      </c>
      <c r="B135" s="64" t="s">
        <v>338</v>
      </c>
      <c r="C135" s="65"/>
      <c r="D135" s="66"/>
      <c r="E135" s="67"/>
      <c r="F135" s="68"/>
      <c r="G135" s="65"/>
      <c r="H135" s="69"/>
      <c r="I135" s="70"/>
      <c r="J135" s="70"/>
      <c r="K135" s="34" t="s">
        <v>65</v>
      </c>
      <c r="L135" s="77">
        <v>143</v>
      </c>
      <c r="M135" s="77"/>
      <c r="N135" s="72"/>
      <c r="O135" s="79" t="s">
        <v>176</v>
      </c>
      <c r="P135" s="81">
        <v>43507.31548611111</v>
      </c>
      <c r="Q135" s="79" t="s">
        <v>591</v>
      </c>
      <c r="R135" s="79"/>
      <c r="S135" s="79"/>
      <c r="T135" s="79" t="s">
        <v>833</v>
      </c>
      <c r="U135" s="83" t="s">
        <v>931</v>
      </c>
      <c r="V135" s="83" t="s">
        <v>931</v>
      </c>
      <c r="W135" s="81">
        <v>43507.31548611111</v>
      </c>
      <c r="X135" s="83" t="s">
        <v>1361</v>
      </c>
      <c r="Y135" s="79"/>
      <c r="Z135" s="79"/>
      <c r="AA135" s="85" t="s">
        <v>1726</v>
      </c>
      <c r="AB135" s="85" t="s">
        <v>1725</v>
      </c>
      <c r="AC135" s="79" t="b">
        <v>0</v>
      </c>
      <c r="AD135" s="79">
        <v>2</v>
      </c>
      <c r="AE135" s="85" t="s">
        <v>1966</v>
      </c>
      <c r="AF135" s="79" t="b">
        <v>0</v>
      </c>
      <c r="AG135" s="79" t="s">
        <v>1973</v>
      </c>
      <c r="AH135" s="79"/>
      <c r="AI135" s="85" t="s">
        <v>1963</v>
      </c>
      <c r="AJ135" s="79" t="b">
        <v>0</v>
      </c>
      <c r="AK135" s="79">
        <v>0</v>
      </c>
      <c r="AL135" s="85" t="s">
        <v>1963</v>
      </c>
      <c r="AM135" s="79" t="s">
        <v>2001</v>
      </c>
      <c r="AN135" s="79" t="b">
        <v>0</v>
      </c>
      <c r="AO135" s="85" t="s">
        <v>1725</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2</v>
      </c>
      <c r="BK135" s="49">
        <v>100</v>
      </c>
      <c r="BL135" s="48">
        <v>2</v>
      </c>
    </row>
    <row r="136" spans="1:64" ht="15">
      <c r="A136" s="64" t="s">
        <v>339</v>
      </c>
      <c r="B136" s="64" t="s">
        <v>339</v>
      </c>
      <c r="C136" s="65"/>
      <c r="D136" s="66"/>
      <c r="E136" s="67"/>
      <c r="F136" s="68"/>
      <c r="G136" s="65"/>
      <c r="H136" s="69"/>
      <c r="I136" s="70"/>
      <c r="J136" s="70"/>
      <c r="K136" s="34" t="s">
        <v>65</v>
      </c>
      <c r="L136" s="77">
        <v>144</v>
      </c>
      <c r="M136" s="77"/>
      <c r="N136" s="72"/>
      <c r="O136" s="79" t="s">
        <v>176</v>
      </c>
      <c r="P136" s="81">
        <v>43504.48945601852</v>
      </c>
      <c r="Q136" s="79" t="s">
        <v>592</v>
      </c>
      <c r="R136" s="79"/>
      <c r="S136" s="79"/>
      <c r="T136" s="79" t="s">
        <v>864</v>
      </c>
      <c r="U136" s="83" t="s">
        <v>932</v>
      </c>
      <c r="V136" s="83" t="s">
        <v>932</v>
      </c>
      <c r="W136" s="81">
        <v>43504.48945601852</v>
      </c>
      <c r="X136" s="83" t="s">
        <v>1362</v>
      </c>
      <c r="Y136" s="79"/>
      <c r="Z136" s="79"/>
      <c r="AA136" s="85" t="s">
        <v>1727</v>
      </c>
      <c r="AB136" s="79"/>
      <c r="AC136" s="79" t="b">
        <v>0</v>
      </c>
      <c r="AD136" s="79">
        <v>7</v>
      </c>
      <c r="AE136" s="85" t="s">
        <v>1963</v>
      </c>
      <c r="AF136" s="79" t="b">
        <v>0</v>
      </c>
      <c r="AG136" s="79" t="s">
        <v>1973</v>
      </c>
      <c r="AH136" s="79"/>
      <c r="AI136" s="85" t="s">
        <v>1963</v>
      </c>
      <c r="AJ136" s="79" t="b">
        <v>0</v>
      </c>
      <c r="AK136" s="79">
        <v>2</v>
      </c>
      <c r="AL136" s="85" t="s">
        <v>1963</v>
      </c>
      <c r="AM136" s="79" t="s">
        <v>2012</v>
      </c>
      <c r="AN136" s="79" t="b">
        <v>0</v>
      </c>
      <c r="AO136" s="85" t="s">
        <v>1727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16</v>
      </c>
      <c r="BC136" s="78" t="str">
        <f>REPLACE(INDEX(GroupVertices[Group],MATCH(Edges24[[#This Row],[Vertex 2]],GroupVertices[Vertex],0)),1,1,"")</f>
        <v>16</v>
      </c>
      <c r="BD136" s="48">
        <v>0</v>
      </c>
      <c r="BE136" s="49">
        <v>0</v>
      </c>
      <c r="BF136" s="48">
        <v>1</v>
      </c>
      <c r="BG136" s="49">
        <v>2.5</v>
      </c>
      <c r="BH136" s="48">
        <v>1</v>
      </c>
      <c r="BI136" s="49">
        <v>2.5</v>
      </c>
      <c r="BJ136" s="48">
        <v>39</v>
      </c>
      <c r="BK136" s="49">
        <v>97.5</v>
      </c>
      <c r="BL136" s="48">
        <v>40</v>
      </c>
    </row>
    <row r="137" spans="1:64" ht="15">
      <c r="A137" s="64" t="s">
        <v>340</v>
      </c>
      <c r="B137" s="64" t="s">
        <v>339</v>
      </c>
      <c r="C137" s="65"/>
      <c r="D137" s="66"/>
      <c r="E137" s="67"/>
      <c r="F137" s="68"/>
      <c r="G137" s="65"/>
      <c r="H137" s="69"/>
      <c r="I137" s="70"/>
      <c r="J137" s="70"/>
      <c r="K137" s="34" t="s">
        <v>65</v>
      </c>
      <c r="L137" s="77">
        <v>145</v>
      </c>
      <c r="M137" s="77"/>
      <c r="N137" s="72"/>
      <c r="O137" s="79" t="s">
        <v>544</v>
      </c>
      <c r="P137" s="81">
        <v>43507.682800925926</v>
      </c>
      <c r="Q137" s="79" t="s">
        <v>576</v>
      </c>
      <c r="R137" s="79"/>
      <c r="S137" s="79"/>
      <c r="T137" s="79"/>
      <c r="U137" s="79"/>
      <c r="V137" s="83" t="s">
        <v>1101</v>
      </c>
      <c r="W137" s="81">
        <v>43507.682800925926</v>
      </c>
      <c r="X137" s="83" t="s">
        <v>1363</v>
      </c>
      <c r="Y137" s="79"/>
      <c r="Z137" s="79"/>
      <c r="AA137" s="85" t="s">
        <v>1728</v>
      </c>
      <c r="AB137" s="79"/>
      <c r="AC137" s="79" t="b">
        <v>0</v>
      </c>
      <c r="AD137" s="79">
        <v>0</v>
      </c>
      <c r="AE137" s="85" t="s">
        <v>1963</v>
      </c>
      <c r="AF137" s="79" t="b">
        <v>0</v>
      </c>
      <c r="AG137" s="79" t="s">
        <v>1973</v>
      </c>
      <c r="AH137" s="79"/>
      <c r="AI137" s="85" t="s">
        <v>1963</v>
      </c>
      <c r="AJ137" s="79" t="b">
        <v>0</v>
      </c>
      <c r="AK137" s="79">
        <v>4</v>
      </c>
      <c r="AL137" s="85" t="s">
        <v>1727</v>
      </c>
      <c r="AM137" s="79" t="s">
        <v>1999</v>
      </c>
      <c r="AN137" s="79" t="b">
        <v>0</v>
      </c>
      <c r="AO137" s="85" t="s">
        <v>1727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16</v>
      </c>
      <c r="BC137" s="78" t="str">
        <f>REPLACE(INDEX(GroupVertices[Group],MATCH(Edges24[[#This Row],[Vertex 2]],GroupVertices[Vertex],0)),1,1,"")</f>
        <v>16</v>
      </c>
      <c r="BD137" s="48">
        <v>0</v>
      </c>
      <c r="BE137" s="49">
        <v>0</v>
      </c>
      <c r="BF137" s="48">
        <v>1</v>
      </c>
      <c r="BG137" s="49">
        <v>4</v>
      </c>
      <c r="BH137" s="48">
        <v>1</v>
      </c>
      <c r="BI137" s="49">
        <v>4</v>
      </c>
      <c r="BJ137" s="48">
        <v>24</v>
      </c>
      <c r="BK137" s="49">
        <v>96</v>
      </c>
      <c r="BL137" s="48">
        <v>25</v>
      </c>
    </row>
    <row r="138" spans="1:64" ht="15">
      <c r="A138" s="64" t="s">
        <v>341</v>
      </c>
      <c r="B138" s="64" t="s">
        <v>503</v>
      </c>
      <c r="C138" s="65"/>
      <c r="D138" s="66"/>
      <c r="E138" s="67"/>
      <c r="F138" s="68"/>
      <c r="G138" s="65"/>
      <c r="H138" s="69"/>
      <c r="I138" s="70"/>
      <c r="J138" s="70"/>
      <c r="K138" s="34" t="s">
        <v>65</v>
      </c>
      <c r="L138" s="77">
        <v>146</v>
      </c>
      <c r="M138" s="77"/>
      <c r="N138" s="72"/>
      <c r="O138" s="79" t="s">
        <v>544</v>
      </c>
      <c r="P138" s="81">
        <v>43508.64699074074</v>
      </c>
      <c r="Q138" s="79" t="s">
        <v>593</v>
      </c>
      <c r="R138" s="79"/>
      <c r="S138" s="79"/>
      <c r="T138" s="79"/>
      <c r="U138" s="79"/>
      <c r="V138" s="83" t="s">
        <v>1102</v>
      </c>
      <c r="W138" s="81">
        <v>43508.64699074074</v>
      </c>
      <c r="X138" s="83" t="s">
        <v>1364</v>
      </c>
      <c r="Y138" s="79"/>
      <c r="Z138" s="79"/>
      <c r="AA138" s="85" t="s">
        <v>1729</v>
      </c>
      <c r="AB138" s="79"/>
      <c r="AC138" s="79" t="b">
        <v>0</v>
      </c>
      <c r="AD138" s="79">
        <v>0</v>
      </c>
      <c r="AE138" s="85" t="s">
        <v>1963</v>
      </c>
      <c r="AF138" s="79" t="b">
        <v>0</v>
      </c>
      <c r="AG138" s="79" t="s">
        <v>1973</v>
      </c>
      <c r="AH138" s="79"/>
      <c r="AI138" s="85" t="s">
        <v>1963</v>
      </c>
      <c r="AJ138" s="79" t="b">
        <v>0</v>
      </c>
      <c r="AK138" s="79">
        <v>3</v>
      </c>
      <c r="AL138" s="85" t="s">
        <v>1948</v>
      </c>
      <c r="AM138" s="79" t="s">
        <v>2001</v>
      </c>
      <c r="AN138" s="79" t="b">
        <v>0</v>
      </c>
      <c r="AO138" s="85" t="s">
        <v>1948</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11</v>
      </c>
      <c r="BC138" s="78" t="str">
        <f>REPLACE(INDEX(GroupVertices[Group],MATCH(Edges24[[#This Row],[Vertex 2]],GroupVertices[Vertex],0)),1,1,"")</f>
        <v>11</v>
      </c>
      <c r="BD138" s="48"/>
      <c r="BE138" s="49"/>
      <c r="BF138" s="48"/>
      <c r="BG138" s="49"/>
      <c r="BH138" s="48"/>
      <c r="BI138" s="49"/>
      <c r="BJ138" s="48"/>
      <c r="BK138" s="49"/>
      <c r="BL138" s="48"/>
    </row>
    <row r="139" spans="1:64" ht="15">
      <c r="A139" s="64" t="s">
        <v>342</v>
      </c>
      <c r="B139" s="64" t="s">
        <v>504</v>
      </c>
      <c r="C139" s="65"/>
      <c r="D139" s="66"/>
      <c r="E139" s="67"/>
      <c r="F139" s="68"/>
      <c r="G139" s="65"/>
      <c r="H139" s="69"/>
      <c r="I139" s="70"/>
      <c r="J139" s="70"/>
      <c r="K139" s="34" t="s">
        <v>65</v>
      </c>
      <c r="L139" s="77">
        <v>148</v>
      </c>
      <c r="M139" s="77"/>
      <c r="N139" s="72"/>
      <c r="O139" s="79" t="s">
        <v>544</v>
      </c>
      <c r="P139" s="81">
        <v>43508.733402777776</v>
      </c>
      <c r="Q139" s="79" t="s">
        <v>594</v>
      </c>
      <c r="R139" s="79"/>
      <c r="S139" s="79"/>
      <c r="T139" s="79" t="s">
        <v>865</v>
      </c>
      <c r="U139" s="79"/>
      <c r="V139" s="83" t="s">
        <v>1103</v>
      </c>
      <c r="W139" s="81">
        <v>43508.733402777776</v>
      </c>
      <c r="X139" s="83" t="s">
        <v>1365</v>
      </c>
      <c r="Y139" s="79"/>
      <c r="Z139" s="79"/>
      <c r="AA139" s="85" t="s">
        <v>1730</v>
      </c>
      <c r="AB139" s="79"/>
      <c r="AC139" s="79" t="b">
        <v>0</v>
      </c>
      <c r="AD139" s="79">
        <v>0</v>
      </c>
      <c r="AE139" s="85" t="s">
        <v>1963</v>
      </c>
      <c r="AF139" s="79" t="b">
        <v>0</v>
      </c>
      <c r="AG139" s="79" t="s">
        <v>1973</v>
      </c>
      <c r="AH139" s="79"/>
      <c r="AI139" s="85" t="s">
        <v>1963</v>
      </c>
      <c r="AJ139" s="79" t="b">
        <v>0</v>
      </c>
      <c r="AK139" s="79">
        <v>0</v>
      </c>
      <c r="AL139" s="85" t="s">
        <v>1769</v>
      </c>
      <c r="AM139" s="79" t="s">
        <v>2011</v>
      </c>
      <c r="AN139" s="79" t="b">
        <v>0</v>
      </c>
      <c r="AO139" s="85" t="s">
        <v>1769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10</v>
      </c>
      <c r="BC139" s="78" t="str">
        <f>REPLACE(INDEX(GroupVertices[Group],MATCH(Edges24[[#This Row],[Vertex 2]],GroupVertices[Vertex],0)),1,1,"")</f>
        <v>10</v>
      </c>
      <c r="BD139" s="48"/>
      <c r="BE139" s="49"/>
      <c r="BF139" s="48"/>
      <c r="BG139" s="49"/>
      <c r="BH139" s="48"/>
      <c r="BI139" s="49"/>
      <c r="BJ139" s="48"/>
      <c r="BK139" s="49"/>
      <c r="BL139" s="48"/>
    </row>
    <row r="140" spans="1:64" ht="15">
      <c r="A140" s="64" t="s">
        <v>343</v>
      </c>
      <c r="B140" s="64" t="s">
        <v>454</v>
      </c>
      <c r="C140" s="65"/>
      <c r="D140" s="66"/>
      <c r="E140" s="67"/>
      <c r="F140" s="68"/>
      <c r="G140" s="65"/>
      <c r="H140" s="69"/>
      <c r="I140" s="70"/>
      <c r="J140" s="70"/>
      <c r="K140" s="34" t="s">
        <v>65</v>
      </c>
      <c r="L140" s="77">
        <v>150</v>
      </c>
      <c r="M140" s="77"/>
      <c r="N140" s="72"/>
      <c r="O140" s="79" t="s">
        <v>544</v>
      </c>
      <c r="P140" s="81">
        <v>43508.74055555555</v>
      </c>
      <c r="Q140" s="79" t="s">
        <v>595</v>
      </c>
      <c r="R140" s="79"/>
      <c r="S140" s="79"/>
      <c r="T140" s="79" t="s">
        <v>866</v>
      </c>
      <c r="U140" s="79"/>
      <c r="V140" s="83" t="s">
        <v>1104</v>
      </c>
      <c r="W140" s="81">
        <v>43508.74055555555</v>
      </c>
      <c r="X140" s="83" t="s">
        <v>1366</v>
      </c>
      <c r="Y140" s="79"/>
      <c r="Z140" s="79"/>
      <c r="AA140" s="85" t="s">
        <v>1731</v>
      </c>
      <c r="AB140" s="79"/>
      <c r="AC140" s="79" t="b">
        <v>0</v>
      </c>
      <c r="AD140" s="79">
        <v>0</v>
      </c>
      <c r="AE140" s="85" t="s">
        <v>1963</v>
      </c>
      <c r="AF140" s="79" t="b">
        <v>0</v>
      </c>
      <c r="AG140" s="79" t="s">
        <v>1973</v>
      </c>
      <c r="AH140" s="79"/>
      <c r="AI140" s="85" t="s">
        <v>1963</v>
      </c>
      <c r="AJ140" s="79" t="b">
        <v>0</v>
      </c>
      <c r="AK140" s="79">
        <v>4</v>
      </c>
      <c r="AL140" s="85" t="s">
        <v>1874</v>
      </c>
      <c r="AM140" s="79" t="s">
        <v>2001</v>
      </c>
      <c r="AN140" s="79" t="b">
        <v>0</v>
      </c>
      <c r="AO140" s="85" t="s">
        <v>1874</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9</v>
      </c>
      <c r="BC140" s="78" t="str">
        <f>REPLACE(INDEX(GroupVertices[Group],MATCH(Edges24[[#This Row],[Vertex 2]],GroupVertices[Vertex],0)),1,1,"")</f>
        <v>9</v>
      </c>
      <c r="BD140" s="48">
        <v>0</v>
      </c>
      <c r="BE140" s="49">
        <v>0</v>
      </c>
      <c r="BF140" s="48">
        <v>0</v>
      </c>
      <c r="BG140" s="49">
        <v>0</v>
      </c>
      <c r="BH140" s="48">
        <v>0</v>
      </c>
      <c r="BI140" s="49">
        <v>0</v>
      </c>
      <c r="BJ140" s="48">
        <v>22</v>
      </c>
      <c r="BK140" s="49">
        <v>100</v>
      </c>
      <c r="BL140" s="48">
        <v>22</v>
      </c>
    </row>
    <row r="141" spans="1:64" ht="15">
      <c r="A141" s="64" t="s">
        <v>344</v>
      </c>
      <c r="B141" s="64" t="s">
        <v>503</v>
      </c>
      <c r="C141" s="65"/>
      <c r="D141" s="66"/>
      <c r="E141" s="67"/>
      <c r="F141" s="68"/>
      <c r="G141" s="65"/>
      <c r="H141" s="69"/>
      <c r="I141" s="70"/>
      <c r="J141" s="70"/>
      <c r="K141" s="34" t="s">
        <v>65</v>
      </c>
      <c r="L141" s="77">
        <v>151</v>
      </c>
      <c r="M141" s="77"/>
      <c r="N141" s="72"/>
      <c r="O141" s="79" t="s">
        <v>544</v>
      </c>
      <c r="P141" s="81">
        <v>43508.77444444445</v>
      </c>
      <c r="Q141" s="79" t="s">
        <v>593</v>
      </c>
      <c r="R141" s="79"/>
      <c r="S141" s="79"/>
      <c r="T141" s="79"/>
      <c r="U141" s="79"/>
      <c r="V141" s="83" t="s">
        <v>1105</v>
      </c>
      <c r="W141" s="81">
        <v>43508.77444444445</v>
      </c>
      <c r="X141" s="83" t="s">
        <v>1367</v>
      </c>
      <c r="Y141" s="79"/>
      <c r="Z141" s="79"/>
      <c r="AA141" s="85" t="s">
        <v>1732</v>
      </c>
      <c r="AB141" s="79"/>
      <c r="AC141" s="79" t="b">
        <v>0</v>
      </c>
      <c r="AD141" s="79">
        <v>0</v>
      </c>
      <c r="AE141" s="85" t="s">
        <v>1963</v>
      </c>
      <c r="AF141" s="79" t="b">
        <v>0</v>
      </c>
      <c r="AG141" s="79" t="s">
        <v>1973</v>
      </c>
      <c r="AH141" s="79"/>
      <c r="AI141" s="85" t="s">
        <v>1963</v>
      </c>
      <c r="AJ141" s="79" t="b">
        <v>0</v>
      </c>
      <c r="AK141" s="79">
        <v>3</v>
      </c>
      <c r="AL141" s="85" t="s">
        <v>1948</v>
      </c>
      <c r="AM141" s="79" t="s">
        <v>1999</v>
      </c>
      <c r="AN141" s="79" t="b">
        <v>0</v>
      </c>
      <c r="AO141" s="85" t="s">
        <v>1948</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11</v>
      </c>
      <c r="BC141" s="78" t="str">
        <f>REPLACE(INDEX(GroupVertices[Group],MATCH(Edges24[[#This Row],[Vertex 2]],GroupVertices[Vertex],0)),1,1,"")</f>
        <v>11</v>
      </c>
      <c r="BD141" s="48"/>
      <c r="BE141" s="49"/>
      <c r="BF141" s="48"/>
      <c r="BG141" s="49"/>
      <c r="BH141" s="48"/>
      <c r="BI141" s="49"/>
      <c r="BJ141" s="48"/>
      <c r="BK141" s="49"/>
      <c r="BL141" s="48"/>
    </row>
    <row r="142" spans="1:64" ht="15">
      <c r="A142" s="64" t="s">
        <v>345</v>
      </c>
      <c r="B142" s="64" t="s">
        <v>457</v>
      </c>
      <c r="C142" s="65"/>
      <c r="D142" s="66"/>
      <c r="E142" s="67"/>
      <c r="F142" s="68"/>
      <c r="G142" s="65"/>
      <c r="H142" s="69"/>
      <c r="I142" s="70"/>
      <c r="J142" s="70"/>
      <c r="K142" s="34" t="s">
        <v>65</v>
      </c>
      <c r="L142" s="77">
        <v>153</v>
      </c>
      <c r="M142" s="77"/>
      <c r="N142" s="72"/>
      <c r="O142" s="79" t="s">
        <v>544</v>
      </c>
      <c r="P142" s="81">
        <v>43508.775358796294</v>
      </c>
      <c r="Q142" s="79" t="s">
        <v>596</v>
      </c>
      <c r="R142" s="79"/>
      <c r="S142" s="79"/>
      <c r="T142" s="79" t="s">
        <v>867</v>
      </c>
      <c r="U142" s="79"/>
      <c r="V142" s="83" t="s">
        <v>999</v>
      </c>
      <c r="W142" s="81">
        <v>43508.775358796294</v>
      </c>
      <c r="X142" s="83" t="s">
        <v>1368</v>
      </c>
      <c r="Y142" s="79"/>
      <c r="Z142" s="79"/>
      <c r="AA142" s="85" t="s">
        <v>1733</v>
      </c>
      <c r="AB142" s="79"/>
      <c r="AC142" s="79" t="b">
        <v>0</v>
      </c>
      <c r="AD142" s="79">
        <v>0</v>
      </c>
      <c r="AE142" s="85" t="s">
        <v>1963</v>
      </c>
      <c r="AF142" s="79" t="b">
        <v>0</v>
      </c>
      <c r="AG142" s="79" t="s">
        <v>1973</v>
      </c>
      <c r="AH142" s="79"/>
      <c r="AI142" s="85" t="s">
        <v>1963</v>
      </c>
      <c r="AJ142" s="79" t="b">
        <v>0</v>
      </c>
      <c r="AK142" s="79">
        <v>0</v>
      </c>
      <c r="AL142" s="85" t="s">
        <v>1880</v>
      </c>
      <c r="AM142" s="79" t="s">
        <v>2000</v>
      </c>
      <c r="AN142" s="79" t="b">
        <v>0</v>
      </c>
      <c r="AO142" s="85" t="s">
        <v>1880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8</v>
      </c>
      <c r="BC142" s="78" t="str">
        <f>REPLACE(INDEX(GroupVertices[Group],MATCH(Edges24[[#This Row],[Vertex 2]],GroupVertices[Vertex],0)),1,1,"")</f>
        <v>8</v>
      </c>
      <c r="BD142" s="48">
        <v>0</v>
      </c>
      <c r="BE142" s="49">
        <v>0</v>
      </c>
      <c r="BF142" s="48">
        <v>1</v>
      </c>
      <c r="BG142" s="49">
        <v>5</v>
      </c>
      <c r="BH142" s="48">
        <v>0</v>
      </c>
      <c r="BI142" s="49">
        <v>0</v>
      </c>
      <c r="BJ142" s="48">
        <v>19</v>
      </c>
      <c r="BK142" s="49">
        <v>95</v>
      </c>
      <c r="BL142" s="48">
        <v>20</v>
      </c>
    </row>
    <row r="143" spans="1:64" ht="15">
      <c r="A143" s="64" t="s">
        <v>346</v>
      </c>
      <c r="B143" s="64" t="s">
        <v>454</v>
      </c>
      <c r="C143" s="65"/>
      <c r="D143" s="66"/>
      <c r="E143" s="67"/>
      <c r="F143" s="68"/>
      <c r="G143" s="65"/>
      <c r="H143" s="69"/>
      <c r="I143" s="70"/>
      <c r="J143" s="70"/>
      <c r="K143" s="34" t="s">
        <v>65</v>
      </c>
      <c r="L143" s="77">
        <v>154</v>
      </c>
      <c r="M143" s="77"/>
      <c r="N143" s="72"/>
      <c r="O143" s="79" t="s">
        <v>544</v>
      </c>
      <c r="P143" s="81">
        <v>43508.781643518516</v>
      </c>
      <c r="Q143" s="79" t="s">
        <v>595</v>
      </c>
      <c r="R143" s="79"/>
      <c r="S143" s="79"/>
      <c r="T143" s="79" t="s">
        <v>866</v>
      </c>
      <c r="U143" s="79"/>
      <c r="V143" s="83" t="s">
        <v>1106</v>
      </c>
      <c r="W143" s="81">
        <v>43508.781643518516</v>
      </c>
      <c r="X143" s="83" t="s">
        <v>1369</v>
      </c>
      <c r="Y143" s="79"/>
      <c r="Z143" s="79"/>
      <c r="AA143" s="85" t="s">
        <v>1734</v>
      </c>
      <c r="AB143" s="79"/>
      <c r="AC143" s="79" t="b">
        <v>0</v>
      </c>
      <c r="AD143" s="79">
        <v>0</v>
      </c>
      <c r="AE143" s="85" t="s">
        <v>1963</v>
      </c>
      <c r="AF143" s="79" t="b">
        <v>0</v>
      </c>
      <c r="AG143" s="79" t="s">
        <v>1973</v>
      </c>
      <c r="AH143" s="79"/>
      <c r="AI143" s="85" t="s">
        <v>1963</v>
      </c>
      <c r="AJ143" s="79" t="b">
        <v>0</v>
      </c>
      <c r="AK143" s="79">
        <v>4</v>
      </c>
      <c r="AL143" s="85" t="s">
        <v>1874</v>
      </c>
      <c r="AM143" s="79" t="s">
        <v>2002</v>
      </c>
      <c r="AN143" s="79" t="b">
        <v>0</v>
      </c>
      <c r="AO143" s="85" t="s">
        <v>1874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9</v>
      </c>
      <c r="BC143" s="78" t="str">
        <f>REPLACE(INDEX(GroupVertices[Group],MATCH(Edges24[[#This Row],[Vertex 2]],GroupVertices[Vertex],0)),1,1,"")</f>
        <v>9</v>
      </c>
      <c r="BD143" s="48">
        <v>0</v>
      </c>
      <c r="BE143" s="49">
        <v>0</v>
      </c>
      <c r="BF143" s="48">
        <v>0</v>
      </c>
      <c r="BG143" s="49">
        <v>0</v>
      </c>
      <c r="BH143" s="48">
        <v>0</v>
      </c>
      <c r="BI143" s="49">
        <v>0</v>
      </c>
      <c r="BJ143" s="48">
        <v>22</v>
      </c>
      <c r="BK143" s="49">
        <v>100</v>
      </c>
      <c r="BL143" s="48">
        <v>22</v>
      </c>
    </row>
    <row r="144" spans="1:64" ht="15">
      <c r="A144" s="64" t="s">
        <v>347</v>
      </c>
      <c r="B144" s="64" t="s">
        <v>383</v>
      </c>
      <c r="C144" s="65"/>
      <c r="D144" s="66"/>
      <c r="E144" s="67"/>
      <c r="F144" s="68"/>
      <c r="G144" s="65"/>
      <c r="H144" s="69"/>
      <c r="I144" s="70"/>
      <c r="J144" s="70"/>
      <c r="K144" s="34" t="s">
        <v>65</v>
      </c>
      <c r="L144" s="77">
        <v>155</v>
      </c>
      <c r="M144" s="77"/>
      <c r="N144" s="72"/>
      <c r="O144" s="79" t="s">
        <v>544</v>
      </c>
      <c r="P144" s="81">
        <v>43508.7824537037</v>
      </c>
      <c r="Q144" s="79" t="s">
        <v>597</v>
      </c>
      <c r="R144" s="79"/>
      <c r="S144" s="79"/>
      <c r="T144" s="79" t="s">
        <v>868</v>
      </c>
      <c r="U144" s="79"/>
      <c r="V144" s="83" t="s">
        <v>1107</v>
      </c>
      <c r="W144" s="81">
        <v>43508.7824537037</v>
      </c>
      <c r="X144" s="83" t="s">
        <v>1370</v>
      </c>
      <c r="Y144" s="79"/>
      <c r="Z144" s="79"/>
      <c r="AA144" s="85" t="s">
        <v>1735</v>
      </c>
      <c r="AB144" s="79"/>
      <c r="AC144" s="79" t="b">
        <v>0</v>
      </c>
      <c r="AD144" s="79">
        <v>0</v>
      </c>
      <c r="AE144" s="85" t="s">
        <v>1963</v>
      </c>
      <c r="AF144" s="79" t="b">
        <v>1</v>
      </c>
      <c r="AG144" s="79" t="s">
        <v>1973</v>
      </c>
      <c r="AH144" s="79"/>
      <c r="AI144" s="85" t="s">
        <v>1987</v>
      </c>
      <c r="AJ144" s="79" t="b">
        <v>0</v>
      </c>
      <c r="AK144" s="79">
        <v>43</v>
      </c>
      <c r="AL144" s="85" t="s">
        <v>1772</v>
      </c>
      <c r="AM144" s="79" t="s">
        <v>2001</v>
      </c>
      <c r="AN144" s="79" t="b">
        <v>0</v>
      </c>
      <c r="AO144" s="85" t="s">
        <v>1772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v>0</v>
      </c>
      <c r="BE144" s="49">
        <v>0</v>
      </c>
      <c r="BF144" s="48">
        <v>0</v>
      </c>
      <c r="BG144" s="49">
        <v>0</v>
      </c>
      <c r="BH144" s="48">
        <v>0</v>
      </c>
      <c r="BI144" s="49">
        <v>0</v>
      </c>
      <c r="BJ144" s="48">
        <v>22</v>
      </c>
      <c r="BK144" s="49">
        <v>100</v>
      </c>
      <c r="BL144" s="48">
        <v>22</v>
      </c>
    </row>
    <row r="145" spans="1:64" ht="15">
      <c r="A145" s="64" t="s">
        <v>348</v>
      </c>
      <c r="B145" s="64" t="s">
        <v>383</v>
      </c>
      <c r="C145" s="65"/>
      <c r="D145" s="66"/>
      <c r="E145" s="67"/>
      <c r="F145" s="68"/>
      <c r="G145" s="65"/>
      <c r="H145" s="69"/>
      <c r="I145" s="70"/>
      <c r="J145" s="70"/>
      <c r="K145" s="34" t="s">
        <v>65</v>
      </c>
      <c r="L145" s="77">
        <v>156</v>
      </c>
      <c r="M145" s="77"/>
      <c r="N145" s="72"/>
      <c r="O145" s="79" t="s">
        <v>544</v>
      </c>
      <c r="P145" s="81">
        <v>43508.78258101852</v>
      </c>
      <c r="Q145" s="79" t="s">
        <v>597</v>
      </c>
      <c r="R145" s="79"/>
      <c r="S145" s="79"/>
      <c r="T145" s="79" t="s">
        <v>868</v>
      </c>
      <c r="U145" s="79"/>
      <c r="V145" s="83" t="s">
        <v>1108</v>
      </c>
      <c r="W145" s="81">
        <v>43508.78258101852</v>
      </c>
      <c r="X145" s="83" t="s">
        <v>1371</v>
      </c>
      <c r="Y145" s="79"/>
      <c r="Z145" s="79"/>
      <c r="AA145" s="85" t="s">
        <v>1736</v>
      </c>
      <c r="AB145" s="79"/>
      <c r="AC145" s="79" t="b">
        <v>0</v>
      </c>
      <c r="AD145" s="79">
        <v>0</v>
      </c>
      <c r="AE145" s="85" t="s">
        <v>1963</v>
      </c>
      <c r="AF145" s="79" t="b">
        <v>1</v>
      </c>
      <c r="AG145" s="79" t="s">
        <v>1973</v>
      </c>
      <c r="AH145" s="79"/>
      <c r="AI145" s="85" t="s">
        <v>1987</v>
      </c>
      <c r="AJ145" s="79" t="b">
        <v>0</v>
      </c>
      <c r="AK145" s="79">
        <v>43</v>
      </c>
      <c r="AL145" s="85" t="s">
        <v>1772</v>
      </c>
      <c r="AM145" s="79" t="s">
        <v>1999</v>
      </c>
      <c r="AN145" s="79" t="b">
        <v>0</v>
      </c>
      <c r="AO145" s="85" t="s">
        <v>1772</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v>0</v>
      </c>
      <c r="BE145" s="49">
        <v>0</v>
      </c>
      <c r="BF145" s="48">
        <v>0</v>
      </c>
      <c r="BG145" s="49">
        <v>0</v>
      </c>
      <c r="BH145" s="48">
        <v>0</v>
      </c>
      <c r="BI145" s="49">
        <v>0</v>
      </c>
      <c r="BJ145" s="48">
        <v>22</v>
      </c>
      <c r="BK145" s="49">
        <v>100</v>
      </c>
      <c r="BL145" s="48">
        <v>22</v>
      </c>
    </row>
    <row r="146" spans="1:64" ht="15">
      <c r="A146" s="64" t="s">
        <v>349</v>
      </c>
      <c r="B146" s="64" t="s">
        <v>383</v>
      </c>
      <c r="C146" s="65"/>
      <c r="D146" s="66"/>
      <c r="E146" s="67"/>
      <c r="F146" s="68"/>
      <c r="G146" s="65"/>
      <c r="H146" s="69"/>
      <c r="I146" s="70"/>
      <c r="J146" s="70"/>
      <c r="K146" s="34" t="s">
        <v>65</v>
      </c>
      <c r="L146" s="77">
        <v>157</v>
      </c>
      <c r="M146" s="77"/>
      <c r="N146" s="72"/>
      <c r="O146" s="79" t="s">
        <v>544</v>
      </c>
      <c r="P146" s="81">
        <v>43508.782905092594</v>
      </c>
      <c r="Q146" s="79" t="s">
        <v>597</v>
      </c>
      <c r="R146" s="79"/>
      <c r="S146" s="79"/>
      <c r="T146" s="79" t="s">
        <v>868</v>
      </c>
      <c r="U146" s="79"/>
      <c r="V146" s="83" t="s">
        <v>1109</v>
      </c>
      <c r="W146" s="81">
        <v>43508.782905092594</v>
      </c>
      <c r="X146" s="83" t="s">
        <v>1372</v>
      </c>
      <c r="Y146" s="79"/>
      <c r="Z146" s="79"/>
      <c r="AA146" s="85" t="s">
        <v>1737</v>
      </c>
      <c r="AB146" s="79"/>
      <c r="AC146" s="79" t="b">
        <v>0</v>
      </c>
      <c r="AD146" s="79">
        <v>0</v>
      </c>
      <c r="AE146" s="85" t="s">
        <v>1963</v>
      </c>
      <c r="AF146" s="79" t="b">
        <v>1</v>
      </c>
      <c r="AG146" s="79" t="s">
        <v>1973</v>
      </c>
      <c r="AH146" s="79"/>
      <c r="AI146" s="85" t="s">
        <v>1987</v>
      </c>
      <c r="AJ146" s="79" t="b">
        <v>0</v>
      </c>
      <c r="AK146" s="79">
        <v>43</v>
      </c>
      <c r="AL146" s="85" t="s">
        <v>1772</v>
      </c>
      <c r="AM146" s="79" t="s">
        <v>2002</v>
      </c>
      <c r="AN146" s="79" t="b">
        <v>0</v>
      </c>
      <c r="AO146" s="85" t="s">
        <v>1772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0</v>
      </c>
      <c r="BE146" s="49">
        <v>0</v>
      </c>
      <c r="BF146" s="48">
        <v>0</v>
      </c>
      <c r="BG146" s="49">
        <v>0</v>
      </c>
      <c r="BH146" s="48">
        <v>0</v>
      </c>
      <c r="BI146" s="49">
        <v>0</v>
      </c>
      <c r="BJ146" s="48">
        <v>22</v>
      </c>
      <c r="BK146" s="49">
        <v>100</v>
      </c>
      <c r="BL146" s="48">
        <v>22</v>
      </c>
    </row>
    <row r="147" spans="1:64" ht="15">
      <c r="A147" s="64" t="s">
        <v>350</v>
      </c>
      <c r="B147" s="64" t="s">
        <v>383</v>
      </c>
      <c r="C147" s="65"/>
      <c r="D147" s="66"/>
      <c r="E147" s="67"/>
      <c r="F147" s="68"/>
      <c r="G147" s="65"/>
      <c r="H147" s="69"/>
      <c r="I147" s="70"/>
      <c r="J147" s="70"/>
      <c r="K147" s="34" t="s">
        <v>65</v>
      </c>
      <c r="L147" s="77">
        <v>158</v>
      </c>
      <c r="M147" s="77"/>
      <c r="N147" s="72"/>
      <c r="O147" s="79" t="s">
        <v>544</v>
      </c>
      <c r="P147" s="81">
        <v>43508.783159722225</v>
      </c>
      <c r="Q147" s="79" t="s">
        <v>597</v>
      </c>
      <c r="R147" s="79"/>
      <c r="S147" s="79"/>
      <c r="T147" s="79" t="s">
        <v>868</v>
      </c>
      <c r="U147" s="79"/>
      <c r="V147" s="83" t="s">
        <v>1110</v>
      </c>
      <c r="W147" s="81">
        <v>43508.783159722225</v>
      </c>
      <c r="X147" s="83" t="s">
        <v>1373</v>
      </c>
      <c r="Y147" s="79"/>
      <c r="Z147" s="79"/>
      <c r="AA147" s="85" t="s">
        <v>1738</v>
      </c>
      <c r="AB147" s="79"/>
      <c r="AC147" s="79" t="b">
        <v>0</v>
      </c>
      <c r="AD147" s="79">
        <v>0</v>
      </c>
      <c r="AE147" s="85" t="s">
        <v>1963</v>
      </c>
      <c r="AF147" s="79" t="b">
        <v>1</v>
      </c>
      <c r="AG147" s="79" t="s">
        <v>1973</v>
      </c>
      <c r="AH147" s="79"/>
      <c r="AI147" s="85" t="s">
        <v>1987</v>
      </c>
      <c r="AJ147" s="79" t="b">
        <v>0</v>
      </c>
      <c r="AK147" s="79">
        <v>43</v>
      </c>
      <c r="AL147" s="85" t="s">
        <v>1772</v>
      </c>
      <c r="AM147" s="79" t="s">
        <v>2002</v>
      </c>
      <c r="AN147" s="79" t="b">
        <v>0</v>
      </c>
      <c r="AO147" s="85" t="s">
        <v>1772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2</v>
      </c>
      <c r="BD147" s="48">
        <v>0</v>
      </c>
      <c r="BE147" s="49">
        <v>0</v>
      </c>
      <c r="BF147" s="48">
        <v>0</v>
      </c>
      <c r="BG147" s="49">
        <v>0</v>
      </c>
      <c r="BH147" s="48">
        <v>0</v>
      </c>
      <c r="BI147" s="49">
        <v>0</v>
      </c>
      <c r="BJ147" s="48">
        <v>22</v>
      </c>
      <c r="BK147" s="49">
        <v>100</v>
      </c>
      <c r="BL147" s="48">
        <v>22</v>
      </c>
    </row>
    <row r="148" spans="1:64" ht="15">
      <c r="A148" s="64" t="s">
        <v>351</v>
      </c>
      <c r="B148" s="64" t="s">
        <v>383</v>
      </c>
      <c r="C148" s="65"/>
      <c r="D148" s="66"/>
      <c r="E148" s="67"/>
      <c r="F148" s="68"/>
      <c r="G148" s="65"/>
      <c r="H148" s="69"/>
      <c r="I148" s="70"/>
      <c r="J148" s="70"/>
      <c r="K148" s="34" t="s">
        <v>65</v>
      </c>
      <c r="L148" s="77">
        <v>159</v>
      </c>
      <c r="M148" s="77"/>
      <c r="N148" s="72"/>
      <c r="O148" s="79" t="s">
        <v>544</v>
      </c>
      <c r="P148" s="81">
        <v>43508.78328703704</v>
      </c>
      <c r="Q148" s="79" t="s">
        <v>597</v>
      </c>
      <c r="R148" s="79"/>
      <c r="S148" s="79"/>
      <c r="T148" s="79" t="s">
        <v>868</v>
      </c>
      <c r="U148" s="79"/>
      <c r="V148" s="83" t="s">
        <v>1111</v>
      </c>
      <c r="W148" s="81">
        <v>43508.78328703704</v>
      </c>
      <c r="X148" s="83" t="s">
        <v>1374</v>
      </c>
      <c r="Y148" s="79"/>
      <c r="Z148" s="79"/>
      <c r="AA148" s="85" t="s">
        <v>1739</v>
      </c>
      <c r="AB148" s="79"/>
      <c r="AC148" s="79" t="b">
        <v>0</v>
      </c>
      <c r="AD148" s="79">
        <v>0</v>
      </c>
      <c r="AE148" s="85" t="s">
        <v>1963</v>
      </c>
      <c r="AF148" s="79" t="b">
        <v>1</v>
      </c>
      <c r="AG148" s="79" t="s">
        <v>1973</v>
      </c>
      <c r="AH148" s="79"/>
      <c r="AI148" s="85" t="s">
        <v>1987</v>
      </c>
      <c r="AJ148" s="79" t="b">
        <v>0</v>
      </c>
      <c r="AK148" s="79">
        <v>43</v>
      </c>
      <c r="AL148" s="85" t="s">
        <v>1772</v>
      </c>
      <c r="AM148" s="79" t="s">
        <v>1999</v>
      </c>
      <c r="AN148" s="79" t="b">
        <v>0</v>
      </c>
      <c r="AO148" s="85" t="s">
        <v>1772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2</v>
      </c>
      <c r="BD148" s="48">
        <v>0</v>
      </c>
      <c r="BE148" s="49">
        <v>0</v>
      </c>
      <c r="BF148" s="48">
        <v>0</v>
      </c>
      <c r="BG148" s="49">
        <v>0</v>
      </c>
      <c r="BH148" s="48">
        <v>0</v>
      </c>
      <c r="BI148" s="49">
        <v>0</v>
      </c>
      <c r="BJ148" s="48">
        <v>22</v>
      </c>
      <c r="BK148" s="49">
        <v>100</v>
      </c>
      <c r="BL148" s="48">
        <v>22</v>
      </c>
    </row>
    <row r="149" spans="1:64" ht="15">
      <c r="A149" s="64" t="s">
        <v>352</v>
      </c>
      <c r="B149" s="64" t="s">
        <v>383</v>
      </c>
      <c r="C149" s="65"/>
      <c r="D149" s="66"/>
      <c r="E149" s="67"/>
      <c r="F149" s="68"/>
      <c r="G149" s="65"/>
      <c r="H149" s="69"/>
      <c r="I149" s="70"/>
      <c r="J149" s="70"/>
      <c r="K149" s="34" t="s">
        <v>65</v>
      </c>
      <c r="L149" s="77">
        <v>160</v>
      </c>
      <c r="M149" s="77"/>
      <c r="N149" s="72"/>
      <c r="O149" s="79" t="s">
        <v>544</v>
      </c>
      <c r="P149" s="81">
        <v>43508.785092592596</v>
      </c>
      <c r="Q149" s="79" t="s">
        <v>597</v>
      </c>
      <c r="R149" s="79"/>
      <c r="S149" s="79"/>
      <c r="T149" s="79" t="s">
        <v>868</v>
      </c>
      <c r="U149" s="79"/>
      <c r="V149" s="83" t="s">
        <v>1112</v>
      </c>
      <c r="W149" s="81">
        <v>43508.785092592596</v>
      </c>
      <c r="X149" s="83" t="s">
        <v>1375</v>
      </c>
      <c r="Y149" s="79"/>
      <c r="Z149" s="79"/>
      <c r="AA149" s="85" t="s">
        <v>1740</v>
      </c>
      <c r="AB149" s="79"/>
      <c r="AC149" s="79" t="b">
        <v>0</v>
      </c>
      <c r="AD149" s="79">
        <v>0</v>
      </c>
      <c r="AE149" s="85" t="s">
        <v>1963</v>
      </c>
      <c r="AF149" s="79" t="b">
        <v>1</v>
      </c>
      <c r="AG149" s="79" t="s">
        <v>1973</v>
      </c>
      <c r="AH149" s="79"/>
      <c r="AI149" s="85" t="s">
        <v>1987</v>
      </c>
      <c r="AJ149" s="79" t="b">
        <v>0</v>
      </c>
      <c r="AK149" s="79">
        <v>43</v>
      </c>
      <c r="AL149" s="85" t="s">
        <v>1772</v>
      </c>
      <c r="AM149" s="79" t="s">
        <v>2002</v>
      </c>
      <c r="AN149" s="79" t="b">
        <v>0</v>
      </c>
      <c r="AO149" s="85" t="s">
        <v>1772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v>
      </c>
      <c r="BC149" s="78" t="str">
        <f>REPLACE(INDEX(GroupVertices[Group],MATCH(Edges24[[#This Row],[Vertex 2]],GroupVertices[Vertex],0)),1,1,"")</f>
        <v>2</v>
      </c>
      <c r="BD149" s="48">
        <v>0</v>
      </c>
      <c r="BE149" s="49">
        <v>0</v>
      </c>
      <c r="BF149" s="48">
        <v>0</v>
      </c>
      <c r="BG149" s="49">
        <v>0</v>
      </c>
      <c r="BH149" s="48">
        <v>0</v>
      </c>
      <c r="BI149" s="49">
        <v>0</v>
      </c>
      <c r="BJ149" s="48">
        <v>22</v>
      </c>
      <c r="BK149" s="49">
        <v>100</v>
      </c>
      <c r="BL149" s="48">
        <v>22</v>
      </c>
    </row>
    <row r="150" spans="1:64" ht="15">
      <c r="A150" s="64" t="s">
        <v>353</v>
      </c>
      <c r="B150" s="64" t="s">
        <v>383</v>
      </c>
      <c r="C150" s="65"/>
      <c r="D150" s="66"/>
      <c r="E150" s="67"/>
      <c r="F150" s="68"/>
      <c r="G150" s="65"/>
      <c r="H150" s="69"/>
      <c r="I150" s="70"/>
      <c r="J150" s="70"/>
      <c r="K150" s="34" t="s">
        <v>65</v>
      </c>
      <c r="L150" s="77">
        <v>161</v>
      </c>
      <c r="M150" s="77"/>
      <c r="N150" s="72"/>
      <c r="O150" s="79" t="s">
        <v>544</v>
      </c>
      <c r="P150" s="81">
        <v>43508.786261574074</v>
      </c>
      <c r="Q150" s="79" t="s">
        <v>597</v>
      </c>
      <c r="R150" s="79"/>
      <c r="S150" s="79"/>
      <c r="T150" s="79" t="s">
        <v>868</v>
      </c>
      <c r="U150" s="79"/>
      <c r="V150" s="83" t="s">
        <v>1113</v>
      </c>
      <c r="W150" s="81">
        <v>43508.786261574074</v>
      </c>
      <c r="X150" s="83" t="s">
        <v>1376</v>
      </c>
      <c r="Y150" s="79"/>
      <c r="Z150" s="79"/>
      <c r="AA150" s="85" t="s">
        <v>1741</v>
      </c>
      <c r="AB150" s="79"/>
      <c r="AC150" s="79" t="b">
        <v>0</v>
      </c>
      <c r="AD150" s="79">
        <v>0</v>
      </c>
      <c r="AE150" s="85" t="s">
        <v>1963</v>
      </c>
      <c r="AF150" s="79" t="b">
        <v>1</v>
      </c>
      <c r="AG150" s="79" t="s">
        <v>1973</v>
      </c>
      <c r="AH150" s="79"/>
      <c r="AI150" s="85" t="s">
        <v>1987</v>
      </c>
      <c r="AJ150" s="79" t="b">
        <v>0</v>
      </c>
      <c r="AK150" s="79">
        <v>43</v>
      </c>
      <c r="AL150" s="85" t="s">
        <v>1772</v>
      </c>
      <c r="AM150" s="79" t="s">
        <v>1999</v>
      </c>
      <c r="AN150" s="79" t="b">
        <v>0</v>
      </c>
      <c r="AO150" s="85" t="s">
        <v>1772</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v>
      </c>
      <c r="BC150" s="78" t="str">
        <f>REPLACE(INDEX(GroupVertices[Group],MATCH(Edges24[[#This Row],[Vertex 2]],GroupVertices[Vertex],0)),1,1,"")</f>
        <v>2</v>
      </c>
      <c r="BD150" s="48">
        <v>0</v>
      </c>
      <c r="BE150" s="49">
        <v>0</v>
      </c>
      <c r="BF150" s="48">
        <v>0</v>
      </c>
      <c r="BG150" s="49">
        <v>0</v>
      </c>
      <c r="BH150" s="48">
        <v>0</v>
      </c>
      <c r="BI150" s="49">
        <v>0</v>
      </c>
      <c r="BJ150" s="48">
        <v>22</v>
      </c>
      <c r="BK150" s="49">
        <v>100</v>
      </c>
      <c r="BL150" s="48">
        <v>22</v>
      </c>
    </row>
    <row r="151" spans="1:64" ht="15">
      <c r="A151" s="64" t="s">
        <v>354</v>
      </c>
      <c r="B151" s="64" t="s">
        <v>383</v>
      </c>
      <c r="C151" s="65"/>
      <c r="D151" s="66"/>
      <c r="E151" s="67"/>
      <c r="F151" s="68"/>
      <c r="G151" s="65"/>
      <c r="H151" s="69"/>
      <c r="I151" s="70"/>
      <c r="J151" s="70"/>
      <c r="K151" s="34" t="s">
        <v>65</v>
      </c>
      <c r="L151" s="77">
        <v>162</v>
      </c>
      <c r="M151" s="77"/>
      <c r="N151" s="72"/>
      <c r="O151" s="79" t="s">
        <v>544</v>
      </c>
      <c r="P151" s="81">
        <v>43508.78771990741</v>
      </c>
      <c r="Q151" s="79" t="s">
        <v>597</v>
      </c>
      <c r="R151" s="79"/>
      <c r="S151" s="79"/>
      <c r="T151" s="79" t="s">
        <v>868</v>
      </c>
      <c r="U151" s="79"/>
      <c r="V151" s="83" t="s">
        <v>1114</v>
      </c>
      <c r="W151" s="81">
        <v>43508.78771990741</v>
      </c>
      <c r="X151" s="83" t="s">
        <v>1377</v>
      </c>
      <c r="Y151" s="79"/>
      <c r="Z151" s="79"/>
      <c r="AA151" s="85" t="s">
        <v>1742</v>
      </c>
      <c r="AB151" s="79"/>
      <c r="AC151" s="79" t="b">
        <v>0</v>
      </c>
      <c r="AD151" s="79">
        <v>0</v>
      </c>
      <c r="AE151" s="85" t="s">
        <v>1963</v>
      </c>
      <c r="AF151" s="79" t="b">
        <v>1</v>
      </c>
      <c r="AG151" s="79" t="s">
        <v>1973</v>
      </c>
      <c r="AH151" s="79"/>
      <c r="AI151" s="85" t="s">
        <v>1987</v>
      </c>
      <c r="AJ151" s="79" t="b">
        <v>0</v>
      </c>
      <c r="AK151" s="79">
        <v>43</v>
      </c>
      <c r="AL151" s="85" t="s">
        <v>1772</v>
      </c>
      <c r="AM151" s="79" t="s">
        <v>2002</v>
      </c>
      <c r="AN151" s="79" t="b">
        <v>0</v>
      </c>
      <c r="AO151" s="85" t="s">
        <v>1772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2</v>
      </c>
      <c r="BC151" s="78" t="str">
        <f>REPLACE(INDEX(GroupVertices[Group],MATCH(Edges24[[#This Row],[Vertex 2]],GroupVertices[Vertex],0)),1,1,"")</f>
        <v>2</v>
      </c>
      <c r="BD151" s="48">
        <v>0</v>
      </c>
      <c r="BE151" s="49">
        <v>0</v>
      </c>
      <c r="BF151" s="48">
        <v>0</v>
      </c>
      <c r="BG151" s="49">
        <v>0</v>
      </c>
      <c r="BH151" s="48">
        <v>0</v>
      </c>
      <c r="BI151" s="49">
        <v>0</v>
      </c>
      <c r="BJ151" s="48">
        <v>22</v>
      </c>
      <c r="BK151" s="49">
        <v>100</v>
      </c>
      <c r="BL151" s="48">
        <v>22</v>
      </c>
    </row>
    <row r="152" spans="1:64" ht="15">
      <c r="A152" s="64" t="s">
        <v>355</v>
      </c>
      <c r="B152" s="64" t="s">
        <v>383</v>
      </c>
      <c r="C152" s="65"/>
      <c r="D152" s="66"/>
      <c r="E152" s="67"/>
      <c r="F152" s="68"/>
      <c r="G152" s="65"/>
      <c r="H152" s="69"/>
      <c r="I152" s="70"/>
      <c r="J152" s="70"/>
      <c r="K152" s="34" t="s">
        <v>65</v>
      </c>
      <c r="L152" s="77">
        <v>163</v>
      </c>
      <c r="M152" s="77"/>
      <c r="N152" s="72"/>
      <c r="O152" s="79" t="s">
        <v>544</v>
      </c>
      <c r="P152" s="81">
        <v>43508.78863425926</v>
      </c>
      <c r="Q152" s="79" t="s">
        <v>597</v>
      </c>
      <c r="R152" s="79"/>
      <c r="S152" s="79"/>
      <c r="T152" s="79" t="s">
        <v>868</v>
      </c>
      <c r="U152" s="79"/>
      <c r="V152" s="83" t="s">
        <v>1115</v>
      </c>
      <c r="W152" s="81">
        <v>43508.78863425926</v>
      </c>
      <c r="X152" s="83" t="s">
        <v>1378</v>
      </c>
      <c r="Y152" s="79"/>
      <c r="Z152" s="79"/>
      <c r="AA152" s="85" t="s">
        <v>1743</v>
      </c>
      <c r="AB152" s="79"/>
      <c r="AC152" s="79" t="b">
        <v>0</v>
      </c>
      <c r="AD152" s="79">
        <v>0</v>
      </c>
      <c r="AE152" s="85" t="s">
        <v>1963</v>
      </c>
      <c r="AF152" s="79" t="b">
        <v>1</v>
      </c>
      <c r="AG152" s="79" t="s">
        <v>1973</v>
      </c>
      <c r="AH152" s="79"/>
      <c r="AI152" s="85" t="s">
        <v>1987</v>
      </c>
      <c r="AJ152" s="79" t="b">
        <v>0</v>
      </c>
      <c r="AK152" s="79">
        <v>43</v>
      </c>
      <c r="AL152" s="85" t="s">
        <v>1772</v>
      </c>
      <c r="AM152" s="79" t="s">
        <v>1999</v>
      </c>
      <c r="AN152" s="79" t="b">
        <v>0</v>
      </c>
      <c r="AO152" s="85" t="s">
        <v>1772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22</v>
      </c>
      <c r="BK152" s="49">
        <v>100</v>
      </c>
      <c r="BL152" s="48">
        <v>22</v>
      </c>
    </row>
    <row r="153" spans="1:64" ht="15">
      <c r="A153" s="64" t="s">
        <v>356</v>
      </c>
      <c r="B153" s="64" t="s">
        <v>383</v>
      </c>
      <c r="C153" s="65"/>
      <c r="D153" s="66"/>
      <c r="E153" s="67"/>
      <c r="F153" s="68"/>
      <c r="G153" s="65"/>
      <c r="H153" s="69"/>
      <c r="I153" s="70"/>
      <c r="J153" s="70"/>
      <c r="K153" s="34" t="s">
        <v>65</v>
      </c>
      <c r="L153" s="77">
        <v>164</v>
      </c>
      <c r="M153" s="77"/>
      <c r="N153" s="72"/>
      <c r="O153" s="79" t="s">
        <v>544</v>
      </c>
      <c r="P153" s="81">
        <v>43508.78916666667</v>
      </c>
      <c r="Q153" s="79" t="s">
        <v>597</v>
      </c>
      <c r="R153" s="79"/>
      <c r="S153" s="79"/>
      <c r="T153" s="79" t="s">
        <v>868</v>
      </c>
      <c r="U153" s="79"/>
      <c r="V153" s="83" t="s">
        <v>1116</v>
      </c>
      <c r="W153" s="81">
        <v>43508.78916666667</v>
      </c>
      <c r="X153" s="83" t="s">
        <v>1379</v>
      </c>
      <c r="Y153" s="79"/>
      <c r="Z153" s="79"/>
      <c r="AA153" s="85" t="s">
        <v>1744</v>
      </c>
      <c r="AB153" s="79"/>
      <c r="AC153" s="79" t="b">
        <v>0</v>
      </c>
      <c r="AD153" s="79">
        <v>0</v>
      </c>
      <c r="AE153" s="85" t="s">
        <v>1963</v>
      </c>
      <c r="AF153" s="79" t="b">
        <v>1</v>
      </c>
      <c r="AG153" s="79" t="s">
        <v>1973</v>
      </c>
      <c r="AH153" s="79"/>
      <c r="AI153" s="85" t="s">
        <v>1987</v>
      </c>
      <c r="AJ153" s="79" t="b">
        <v>0</v>
      </c>
      <c r="AK153" s="79">
        <v>43</v>
      </c>
      <c r="AL153" s="85" t="s">
        <v>1772</v>
      </c>
      <c r="AM153" s="79" t="s">
        <v>2002</v>
      </c>
      <c r="AN153" s="79" t="b">
        <v>0</v>
      </c>
      <c r="AO153" s="85" t="s">
        <v>1772</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2</v>
      </c>
      <c r="BC153" s="78" t="str">
        <f>REPLACE(INDEX(GroupVertices[Group],MATCH(Edges24[[#This Row],[Vertex 2]],GroupVertices[Vertex],0)),1,1,"")</f>
        <v>2</v>
      </c>
      <c r="BD153" s="48">
        <v>0</v>
      </c>
      <c r="BE153" s="49">
        <v>0</v>
      </c>
      <c r="BF153" s="48">
        <v>0</v>
      </c>
      <c r="BG153" s="49">
        <v>0</v>
      </c>
      <c r="BH153" s="48">
        <v>0</v>
      </c>
      <c r="BI153" s="49">
        <v>0</v>
      </c>
      <c r="BJ153" s="48">
        <v>22</v>
      </c>
      <c r="BK153" s="49">
        <v>100</v>
      </c>
      <c r="BL153" s="48">
        <v>22</v>
      </c>
    </row>
    <row r="154" spans="1:64" ht="15">
      <c r="A154" s="64" t="s">
        <v>357</v>
      </c>
      <c r="B154" s="64" t="s">
        <v>383</v>
      </c>
      <c r="C154" s="65"/>
      <c r="D154" s="66"/>
      <c r="E154" s="67"/>
      <c r="F154" s="68"/>
      <c r="G154" s="65"/>
      <c r="H154" s="69"/>
      <c r="I154" s="70"/>
      <c r="J154" s="70"/>
      <c r="K154" s="34" t="s">
        <v>65</v>
      </c>
      <c r="L154" s="77">
        <v>165</v>
      </c>
      <c r="M154" s="77"/>
      <c r="N154" s="72"/>
      <c r="O154" s="79" t="s">
        <v>544</v>
      </c>
      <c r="P154" s="81">
        <v>43508.78928240741</v>
      </c>
      <c r="Q154" s="79" t="s">
        <v>597</v>
      </c>
      <c r="R154" s="79"/>
      <c r="S154" s="79"/>
      <c r="T154" s="79" t="s">
        <v>868</v>
      </c>
      <c r="U154" s="79"/>
      <c r="V154" s="83" t="s">
        <v>1117</v>
      </c>
      <c r="W154" s="81">
        <v>43508.78928240741</v>
      </c>
      <c r="X154" s="83" t="s">
        <v>1380</v>
      </c>
      <c r="Y154" s="79"/>
      <c r="Z154" s="79"/>
      <c r="AA154" s="85" t="s">
        <v>1745</v>
      </c>
      <c r="AB154" s="79"/>
      <c r="AC154" s="79" t="b">
        <v>0</v>
      </c>
      <c r="AD154" s="79">
        <v>0</v>
      </c>
      <c r="AE154" s="85" t="s">
        <v>1963</v>
      </c>
      <c r="AF154" s="79" t="b">
        <v>1</v>
      </c>
      <c r="AG154" s="79" t="s">
        <v>1973</v>
      </c>
      <c r="AH154" s="79"/>
      <c r="AI154" s="85" t="s">
        <v>1987</v>
      </c>
      <c r="AJ154" s="79" t="b">
        <v>0</v>
      </c>
      <c r="AK154" s="79">
        <v>43</v>
      </c>
      <c r="AL154" s="85" t="s">
        <v>1772</v>
      </c>
      <c r="AM154" s="79" t="s">
        <v>1999</v>
      </c>
      <c r="AN154" s="79" t="b">
        <v>0</v>
      </c>
      <c r="AO154" s="85" t="s">
        <v>1772</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0</v>
      </c>
      <c r="BE154" s="49">
        <v>0</v>
      </c>
      <c r="BF154" s="48">
        <v>0</v>
      </c>
      <c r="BG154" s="49">
        <v>0</v>
      </c>
      <c r="BH154" s="48">
        <v>0</v>
      </c>
      <c r="BI154" s="49">
        <v>0</v>
      </c>
      <c r="BJ154" s="48">
        <v>22</v>
      </c>
      <c r="BK154" s="49">
        <v>100</v>
      </c>
      <c r="BL154" s="48">
        <v>22</v>
      </c>
    </row>
    <row r="155" spans="1:64" ht="15">
      <c r="A155" s="64" t="s">
        <v>358</v>
      </c>
      <c r="B155" s="64" t="s">
        <v>383</v>
      </c>
      <c r="C155" s="65"/>
      <c r="D155" s="66"/>
      <c r="E155" s="67"/>
      <c r="F155" s="68"/>
      <c r="G155" s="65"/>
      <c r="H155" s="69"/>
      <c r="I155" s="70"/>
      <c r="J155" s="70"/>
      <c r="K155" s="34" t="s">
        <v>65</v>
      </c>
      <c r="L155" s="77">
        <v>166</v>
      </c>
      <c r="M155" s="77"/>
      <c r="N155" s="72"/>
      <c r="O155" s="79" t="s">
        <v>544</v>
      </c>
      <c r="P155" s="81">
        <v>43508.78974537037</v>
      </c>
      <c r="Q155" s="79" t="s">
        <v>597</v>
      </c>
      <c r="R155" s="79"/>
      <c r="S155" s="79"/>
      <c r="T155" s="79" t="s">
        <v>868</v>
      </c>
      <c r="U155" s="79"/>
      <c r="V155" s="83" t="s">
        <v>1118</v>
      </c>
      <c r="W155" s="81">
        <v>43508.78974537037</v>
      </c>
      <c r="X155" s="83" t="s">
        <v>1381</v>
      </c>
      <c r="Y155" s="79"/>
      <c r="Z155" s="79"/>
      <c r="AA155" s="85" t="s">
        <v>1746</v>
      </c>
      <c r="AB155" s="79"/>
      <c r="AC155" s="79" t="b">
        <v>0</v>
      </c>
      <c r="AD155" s="79">
        <v>0</v>
      </c>
      <c r="AE155" s="85" t="s">
        <v>1963</v>
      </c>
      <c r="AF155" s="79" t="b">
        <v>1</v>
      </c>
      <c r="AG155" s="79" t="s">
        <v>1973</v>
      </c>
      <c r="AH155" s="79"/>
      <c r="AI155" s="85" t="s">
        <v>1987</v>
      </c>
      <c r="AJ155" s="79" t="b">
        <v>0</v>
      </c>
      <c r="AK155" s="79">
        <v>43</v>
      </c>
      <c r="AL155" s="85" t="s">
        <v>1772</v>
      </c>
      <c r="AM155" s="79" t="s">
        <v>2000</v>
      </c>
      <c r="AN155" s="79" t="b">
        <v>0</v>
      </c>
      <c r="AO155" s="85" t="s">
        <v>1772</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22</v>
      </c>
      <c r="BK155" s="49">
        <v>100</v>
      </c>
      <c r="BL155" s="48">
        <v>22</v>
      </c>
    </row>
    <row r="156" spans="1:64" ht="15">
      <c r="A156" s="64" t="s">
        <v>359</v>
      </c>
      <c r="B156" s="64" t="s">
        <v>383</v>
      </c>
      <c r="C156" s="65"/>
      <c r="D156" s="66"/>
      <c r="E156" s="67"/>
      <c r="F156" s="68"/>
      <c r="G156" s="65"/>
      <c r="H156" s="69"/>
      <c r="I156" s="70"/>
      <c r="J156" s="70"/>
      <c r="K156" s="34" t="s">
        <v>65</v>
      </c>
      <c r="L156" s="77">
        <v>167</v>
      </c>
      <c r="M156" s="77"/>
      <c r="N156" s="72"/>
      <c r="O156" s="79" t="s">
        <v>544</v>
      </c>
      <c r="P156" s="81">
        <v>43508.79111111111</v>
      </c>
      <c r="Q156" s="79" t="s">
        <v>597</v>
      </c>
      <c r="R156" s="79"/>
      <c r="S156" s="79"/>
      <c r="T156" s="79" t="s">
        <v>868</v>
      </c>
      <c r="U156" s="79"/>
      <c r="V156" s="83" t="s">
        <v>1119</v>
      </c>
      <c r="W156" s="81">
        <v>43508.79111111111</v>
      </c>
      <c r="X156" s="83" t="s">
        <v>1382</v>
      </c>
      <c r="Y156" s="79"/>
      <c r="Z156" s="79"/>
      <c r="AA156" s="85" t="s">
        <v>1747</v>
      </c>
      <c r="AB156" s="79"/>
      <c r="AC156" s="79" t="b">
        <v>0</v>
      </c>
      <c r="AD156" s="79">
        <v>0</v>
      </c>
      <c r="AE156" s="85" t="s">
        <v>1963</v>
      </c>
      <c r="AF156" s="79" t="b">
        <v>1</v>
      </c>
      <c r="AG156" s="79" t="s">
        <v>1973</v>
      </c>
      <c r="AH156" s="79"/>
      <c r="AI156" s="85" t="s">
        <v>1987</v>
      </c>
      <c r="AJ156" s="79" t="b">
        <v>0</v>
      </c>
      <c r="AK156" s="79">
        <v>43</v>
      </c>
      <c r="AL156" s="85" t="s">
        <v>1772</v>
      </c>
      <c r="AM156" s="79" t="s">
        <v>2001</v>
      </c>
      <c r="AN156" s="79" t="b">
        <v>0</v>
      </c>
      <c r="AO156" s="85" t="s">
        <v>1772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2</v>
      </c>
      <c r="BC156" s="78" t="str">
        <f>REPLACE(INDEX(GroupVertices[Group],MATCH(Edges24[[#This Row],[Vertex 2]],GroupVertices[Vertex],0)),1,1,"")</f>
        <v>2</v>
      </c>
      <c r="BD156" s="48">
        <v>0</v>
      </c>
      <c r="BE156" s="49">
        <v>0</v>
      </c>
      <c r="BF156" s="48">
        <v>0</v>
      </c>
      <c r="BG156" s="49">
        <v>0</v>
      </c>
      <c r="BH156" s="48">
        <v>0</v>
      </c>
      <c r="BI156" s="49">
        <v>0</v>
      </c>
      <c r="BJ156" s="48">
        <v>22</v>
      </c>
      <c r="BK156" s="49">
        <v>100</v>
      </c>
      <c r="BL156" s="48">
        <v>22</v>
      </c>
    </row>
    <row r="157" spans="1:64" ht="15">
      <c r="A157" s="64" t="s">
        <v>360</v>
      </c>
      <c r="B157" s="64" t="s">
        <v>383</v>
      </c>
      <c r="C157" s="65"/>
      <c r="D157" s="66"/>
      <c r="E157" s="67"/>
      <c r="F157" s="68"/>
      <c r="G157" s="65"/>
      <c r="H157" s="69"/>
      <c r="I157" s="70"/>
      <c r="J157" s="70"/>
      <c r="K157" s="34" t="s">
        <v>65</v>
      </c>
      <c r="L157" s="77">
        <v>168</v>
      </c>
      <c r="M157" s="77"/>
      <c r="N157" s="72"/>
      <c r="O157" s="79" t="s">
        <v>544</v>
      </c>
      <c r="P157" s="81">
        <v>43508.79415509259</v>
      </c>
      <c r="Q157" s="79" t="s">
        <v>597</v>
      </c>
      <c r="R157" s="79"/>
      <c r="S157" s="79"/>
      <c r="T157" s="79" t="s">
        <v>868</v>
      </c>
      <c r="U157" s="79"/>
      <c r="V157" s="83" t="s">
        <v>1120</v>
      </c>
      <c r="W157" s="81">
        <v>43508.79415509259</v>
      </c>
      <c r="X157" s="83" t="s">
        <v>1383</v>
      </c>
      <c r="Y157" s="79"/>
      <c r="Z157" s="79"/>
      <c r="AA157" s="85" t="s">
        <v>1748</v>
      </c>
      <c r="AB157" s="79"/>
      <c r="AC157" s="79" t="b">
        <v>0</v>
      </c>
      <c r="AD157" s="79">
        <v>0</v>
      </c>
      <c r="AE157" s="85" t="s">
        <v>1963</v>
      </c>
      <c r="AF157" s="79" t="b">
        <v>1</v>
      </c>
      <c r="AG157" s="79" t="s">
        <v>1973</v>
      </c>
      <c r="AH157" s="79"/>
      <c r="AI157" s="85" t="s">
        <v>1987</v>
      </c>
      <c r="AJ157" s="79" t="b">
        <v>0</v>
      </c>
      <c r="AK157" s="79">
        <v>43</v>
      </c>
      <c r="AL157" s="85" t="s">
        <v>1772</v>
      </c>
      <c r="AM157" s="79" t="s">
        <v>1999</v>
      </c>
      <c r="AN157" s="79" t="b">
        <v>0</v>
      </c>
      <c r="AO157" s="85" t="s">
        <v>1772</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0</v>
      </c>
      <c r="BE157" s="49">
        <v>0</v>
      </c>
      <c r="BF157" s="48">
        <v>0</v>
      </c>
      <c r="BG157" s="49">
        <v>0</v>
      </c>
      <c r="BH157" s="48">
        <v>0</v>
      </c>
      <c r="BI157" s="49">
        <v>0</v>
      </c>
      <c r="BJ157" s="48">
        <v>22</v>
      </c>
      <c r="BK157" s="49">
        <v>100</v>
      </c>
      <c r="BL157" s="48">
        <v>22</v>
      </c>
    </row>
    <row r="158" spans="1:64" ht="15">
      <c r="A158" s="64" t="s">
        <v>361</v>
      </c>
      <c r="B158" s="64" t="s">
        <v>503</v>
      </c>
      <c r="C158" s="65"/>
      <c r="D158" s="66"/>
      <c r="E158" s="67"/>
      <c r="F158" s="68"/>
      <c r="G158" s="65"/>
      <c r="H158" s="69"/>
      <c r="I158" s="70"/>
      <c r="J158" s="70"/>
      <c r="K158" s="34" t="s">
        <v>65</v>
      </c>
      <c r="L158" s="77">
        <v>169</v>
      </c>
      <c r="M158" s="77"/>
      <c r="N158" s="72"/>
      <c r="O158" s="79" t="s">
        <v>544</v>
      </c>
      <c r="P158" s="81">
        <v>43508.79623842592</v>
      </c>
      <c r="Q158" s="79" t="s">
        <v>593</v>
      </c>
      <c r="R158" s="79"/>
      <c r="S158" s="79"/>
      <c r="T158" s="79"/>
      <c r="U158" s="79"/>
      <c r="V158" s="83" t="s">
        <v>1121</v>
      </c>
      <c r="W158" s="81">
        <v>43508.79623842592</v>
      </c>
      <c r="X158" s="83" t="s">
        <v>1384</v>
      </c>
      <c r="Y158" s="79"/>
      <c r="Z158" s="79"/>
      <c r="AA158" s="85" t="s">
        <v>1749</v>
      </c>
      <c r="AB158" s="79"/>
      <c r="AC158" s="79" t="b">
        <v>0</v>
      </c>
      <c r="AD158" s="79">
        <v>0</v>
      </c>
      <c r="AE158" s="85" t="s">
        <v>1963</v>
      </c>
      <c r="AF158" s="79" t="b">
        <v>0</v>
      </c>
      <c r="AG158" s="79" t="s">
        <v>1973</v>
      </c>
      <c r="AH158" s="79"/>
      <c r="AI158" s="85" t="s">
        <v>1963</v>
      </c>
      <c r="AJ158" s="79" t="b">
        <v>0</v>
      </c>
      <c r="AK158" s="79">
        <v>3</v>
      </c>
      <c r="AL158" s="85" t="s">
        <v>1948</v>
      </c>
      <c r="AM158" s="79" t="s">
        <v>2001</v>
      </c>
      <c r="AN158" s="79" t="b">
        <v>0</v>
      </c>
      <c r="AO158" s="85" t="s">
        <v>1948</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11</v>
      </c>
      <c r="BC158" s="78" t="str">
        <f>REPLACE(INDEX(GroupVertices[Group],MATCH(Edges24[[#This Row],[Vertex 2]],GroupVertices[Vertex],0)),1,1,"")</f>
        <v>11</v>
      </c>
      <c r="BD158" s="48"/>
      <c r="BE158" s="49"/>
      <c r="BF158" s="48"/>
      <c r="BG158" s="49"/>
      <c r="BH158" s="48"/>
      <c r="BI158" s="49"/>
      <c r="BJ158" s="48"/>
      <c r="BK158" s="49"/>
      <c r="BL158" s="48"/>
    </row>
    <row r="159" spans="1:64" ht="15">
      <c r="A159" s="64" t="s">
        <v>362</v>
      </c>
      <c r="B159" s="64" t="s">
        <v>383</v>
      </c>
      <c r="C159" s="65"/>
      <c r="D159" s="66"/>
      <c r="E159" s="67"/>
      <c r="F159" s="68"/>
      <c r="G159" s="65"/>
      <c r="H159" s="69"/>
      <c r="I159" s="70"/>
      <c r="J159" s="70"/>
      <c r="K159" s="34" t="s">
        <v>65</v>
      </c>
      <c r="L159" s="77">
        <v>171</v>
      </c>
      <c r="M159" s="77"/>
      <c r="N159" s="72"/>
      <c r="O159" s="79" t="s">
        <v>544</v>
      </c>
      <c r="P159" s="81">
        <v>43508.79765046296</v>
      </c>
      <c r="Q159" s="79" t="s">
        <v>597</v>
      </c>
      <c r="R159" s="79"/>
      <c r="S159" s="79"/>
      <c r="T159" s="79" t="s">
        <v>868</v>
      </c>
      <c r="U159" s="79"/>
      <c r="V159" s="83" t="s">
        <v>1122</v>
      </c>
      <c r="W159" s="81">
        <v>43508.79765046296</v>
      </c>
      <c r="X159" s="83" t="s">
        <v>1385</v>
      </c>
      <c r="Y159" s="79"/>
      <c r="Z159" s="79"/>
      <c r="AA159" s="85" t="s">
        <v>1750</v>
      </c>
      <c r="AB159" s="79"/>
      <c r="AC159" s="79" t="b">
        <v>0</v>
      </c>
      <c r="AD159" s="79">
        <v>0</v>
      </c>
      <c r="AE159" s="85" t="s">
        <v>1963</v>
      </c>
      <c r="AF159" s="79" t="b">
        <v>1</v>
      </c>
      <c r="AG159" s="79" t="s">
        <v>1973</v>
      </c>
      <c r="AH159" s="79"/>
      <c r="AI159" s="85" t="s">
        <v>1987</v>
      </c>
      <c r="AJ159" s="79" t="b">
        <v>0</v>
      </c>
      <c r="AK159" s="79">
        <v>43</v>
      </c>
      <c r="AL159" s="85" t="s">
        <v>1772</v>
      </c>
      <c r="AM159" s="79" t="s">
        <v>1999</v>
      </c>
      <c r="AN159" s="79" t="b">
        <v>0</v>
      </c>
      <c r="AO159" s="85" t="s">
        <v>1772</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0</v>
      </c>
      <c r="BE159" s="49">
        <v>0</v>
      </c>
      <c r="BF159" s="48">
        <v>0</v>
      </c>
      <c r="BG159" s="49">
        <v>0</v>
      </c>
      <c r="BH159" s="48">
        <v>0</v>
      </c>
      <c r="BI159" s="49">
        <v>0</v>
      </c>
      <c r="BJ159" s="48">
        <v>22</v>
      </c>
      <c r="BK159" s="49">
        <v>100</v>
      </c>
      <c r="BL159" s="48">
        <v>22</v>
      </c>
    </row>
    <row r="160" spans="1:64" ht="15">
      <c r="A160" s="64" t="s">
        <v>363</v>
      </c>
      <c r="B160" s="64" t="s">
        <v>383</v>
      </c>
      <c r="C160" s="65"/>
      <c r="D160" s="66"/>
      <c r="E160" s="67"/>
      <c r="F160" s="68"/>
      <c r="G160" s="65"/>
      <c r="H160" s="69"/>
      <c r="I160" s="70"/>
      <c r="J160" s="70"/>
      <c r="K160" s="34" t="s">
        <v>65</v>
      </c>
      <c r="L160" s="77">
        <v>172</v>
      </c>
      <c r="M160" s="77"/>
      <c r="N160" s="72"/>
      <c r="O160" s="79" t="s">
        <v>544</v>
      </c>
      <c r="P160" s="81">
        <v>43508.79859953704</v>
      </c>
      <c r="Q160" s="79" t="s">
        <v>597</v>
      </c>
      <c r="R160" s="79"/>
      <c r="S160" s="79"/>
      <c r="T160" s="79" t="s">
        <v>868</v>
      </c>
      <c r="U160" s="79"/>
      <c r="V160" s="83" t="s">
        <v>1123</v>
      </c>
      <c r="W160" s="81">
        <v>43508.79859953704</v>
      </c>
      <c r="X160" s="83" t="s">
        <v>1386</v>
      </c>
      <c r="Y160" s="79"/>
      <c r="Z160" s="79"/>
      <c r="AA160" s="85" t="s">
        <v>1751</v>
      </c>
      <c r="AB160" s="79"/>
      <c r="AC160" s="79" t="b">
        <v>0</v>
      </c>
      <c r="AD160" s="79">
        <v>0</v>
      </c>
      <c r="AE160" s="85" t="s">
        <v>1963</v>
      </c>
      <c r="AF160" s="79" t="b">
        <v>1</v>
      </c>
      <c r="AG160" s="79" t="s">
        <v>1973</v>
      </c>
      <c r="AH160" s="79"/>
      <c r="AI160" s="85" t="s">
        <v>1987</v>
      </c>
      <c r="AJ160" s="79" t="b">
        <v>0</v>
      </c>
      <c r="AK160" s="79">
        <v>43</v>
      </c>
      <c r="AL160" s="85" t="s">
        <v>1772</v>
      </c>
      <c r="AM160" s="79" t="s">
        <v>1999</v>
      </c>
      <c r="AN160" s="79" t="b">
        <v>0</v>
      </c>
      <c r="AO160" s="85" t="s">
        <v>1772</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2</v>
      </c>
      <c r="BD160" s="48">
        <v>0</v>
      </c>
      <c r="BE160" s="49">
        <v>0</v>
      </c>
      <c r="BF160" s="48">
        <v>0</v>
      </c>
      <c r="BG160" s="49">
        <v>0</v>
      </c>
      <c r="BH160" s="48">
        <v>0</v>
      </c>
      <c r="BI160" s="49">
        <v>0</v>
      </c>
      <c r="BJ160" s="48">
        <v>22</v>
      </c>
      <c r="BK160" s="49">
        <v>100</v>
      </c>
      <c r="BL160" s="48">
        <v>22</v>
      </c>
    </row>
    <row r="161" spans="1:64" ht="15">
      <c r="A161" s="64" t="s">
        <v>364</v>
      </c>
      <c r="B161" s="64" t="s">
        <v>383</v>
      </c>
      <c r="C161" s="65"/>
      <c r="D161" s="66"/>
      <c r="E161" s="67"/>
      <c r="F161" s="68"/>
      <c r="G161" s="65"/>
      <c r="H161" s="69"/>
      <c r="I161" s="70"/>
      <c r="J161" s="70"/>
      <c r="K161" s="34" t="s">
        <v>65</v>
      </c>
      <c r="L161" s="77">
        <v>173</v>
      </c>
      <c r="M161" s="77"/>
      <c r="N161" s="72"/>
      <c r="O161" s="79" t="s">
        <v>544</v>
      </c>
      <c r="P161" s="81">
        <v>43508.80359953704</v>
      </c>
      <c r="Q161" s="79" t="s">
        <v>597</v>
      </c>
      <c r="R161" s="79"/>
      <c r="S161" s="79"/>
      <c r="T161" s="79" t="s">
        <v>868</v>
      </c>
      <c r="U161" s="79"/>
      <c r="V161" s="83" t="s">
        <v>1124</v>
      </c>
      <c r="W161" s="81">
        <v>43508.80359953704</v>
      </c>
      <c r="X161" s="83" t="s">
        <v>1387</v>
      </c>
      <c r="Y161" s="79"/>
      <c r="Z161" s="79"/>
      <c r="AA161" s="85" t="s">
        <v>1752</v>
      </c>
      <c r="AB161" s="79"/>
      <c r="AC161" s="79" t="b">
        <v>0</v>
      </c>
      <c r="AD161" s="79">
        <v>0</v>
      </c>
      <c r="AE161" s="85" t="s">
        <v>1963</v>
      </c>
      <c r="AF161" s="79" t="b">
        <v>1</v>
      </c>
      <c r="AG161" s="79" t="s">
        <v>1973</v>
      </c>
      <c r="AH161" s="79"/>
      <c r="AI161" s="85" t="s">
        <v>1987</v>
      </c>
      <c r="AJ161" s="79" t="b">
        <v>0</v>
      </c>
      <c r="AK161" s="79">
        <v>43</v>
      </c>
      <c r="AL161" s="85" t="s">
        <v>1772</v>
      </c>
      <c r="AM161" s="79" t="s">
        <v>2002</v>
      </c>
      <c r="AN161" s="79" t="b">
        <v>0</v>
      </c>
      <c r="AO161" s="85" t="s">
        <v>1772</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22</v>
      </c>
      <c r="BK161" s="49">
        <v>100</v>
      </c>
      <c r="BL161" s="48">
        <v>22</v>
      </c>
    </row>
    <row r="162" spans="1:64" ht="15">
      <c r="A162" s="64" t="s">
        <v>365</v>
      </c>
      <c r="B162" s="64" t="s">
        <v>383</v>
      </c>
      <c r="C162" s="65"/>
      <c r="D162" s="66"/>
      <c r="E162" s="67"/>
      <c r="F162" s="68"/>
      <c r="G162" s="65"/>
      <c r="H162" s="69"/>
      <c r="I162" s="70"/>
      <c r="J162" s="70"/>
      <c r="K162" s="34" t="s">
        <v>65</v>
      </c>
      <c r="L162" s="77">
        <v>174</v>
      </c>
      <c r="M162" s="77"/>
      <c r="N162" s="72"/>
      <c r="O162" s="79" t="s">
        <v>544</v>
      </c>
      <c r="P162" s="81">
        <v>43508.8053125</v>
      </c>
      <c r="Q162" s="79" t="s">
        <v>597</v>
      </c>
      <c r="R162" s="79"/>
      <c r="S162" s="79"/>
      <c r="T162" s="79" t="s">
        <v>868</v>
      </c>
      <c r="U162" s="79"/>
      <c r="V162" s="83" t="s">
        <v>1125</v>
      </c>
      <c r="W162" s="81">
        <v>43508.8053125</v>
      </c>
      <c r="X162" s="83" t="s">
        <v>1388</v>
      </c>
      <c r="Y162" s="79"/>
      <c r="Z162" s="79"/>
      <c r="AA162" s="85" t="s">
        <v>1753</v>
      </c>
      <c r="AB162" s="79"/>
      <c r="AC162" s="79" t="b">
        <v>0</v>
      </c>
      <c r="AD162" s="79">
        <v>0</v>
      </c>
      <c r="AE162" s="85" t="s">
        <v>1963</v>
      </c>
      <c r="AF162" s="79" t="b">
        <v>1</v>
      </c>
      <c r="AG162" s="79" t="s">
        <v>1973</v>
      </c>
      <c r="AH162" s="79"/>
      <c r="AI162" s="85" t="s">
        <v>1987</v>
      </c>
      <c r="AJ162" s="79" t="b">
        <v>0</v>
      </c>
      <c r="AK162" s="79">
        <v>43</v>
      </c>
      <c r="AL162" s="85" t="s">
        <v>1772</v>
      </c>
      <c r="AM162" s="79" t="s">
        <v>2000</v>
      </c>
      <c r="AN162" s="79" t="b">
        <v>0</v>
      </c>
      <c r="AO162" s="85" t="s">
        <v>1772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0</v>
      </c>
      <c r="BE162" s="49">
        <v>0</v>
      </c>
      <c r="BF162" s="48">
        <v>0</v>
      </c>
      <c r="BG162" s="49">
        <v>0</v>
      </c>
      <c r="BH162" s="48">
        <v>0</v>
      </c>
      <c r="BI162" s="49">
        <v>0</v>
      </c>
      <c r="BJ162" s="48">
        <v>22</v>
      </c>
      <c r="BK162" s="49">
        <v>100</v>
      </c>
      <c r="BL162" s="48">
        <v>22</v>
      </c>
    </row>
    <row r="163" spans="1:64" ht="15">
      <c r="A163" s="64" t="s">
        <v>366</v>
      </c>
      <c r="B163" s="64" t="s">
        <v>383</v>
      </c>
      <c r="C163" s="65"/>
      <c r="D163" s="66"/>
      <c r="E163" s="67"/>
      <c r="F163" s="68"/>
      <c r="G163" s="65"/>
      <c r="H163" s="69"/>
      <c r="I163" s="70"/>
      <c r="J163" s="70"/>
      <c r="K163" s="34" t="s">
        <v>65</v>
      </c>
      <c r="L163" s="77">
        <v>175</v>
      </c>
      <c r="M163" s="77"/>
      <c r="N163" s="72"/>
      <c r="O163" s="79" t="s">
        <v>544</v>
      </c>
      <c r="P163" s="81">
        <v>43508.80662037037</v>
      </c>
      <c r="Q163" s="79" t="s">
        <v>597</v>
      </c>
      <c r="R163" s="79"/>
      <c r="S163" s="79"/>
      <c r="T163" s="79" t="s">
        <v>868</v>
      </c>
      <c r="U163" s="79"/>
      <c r="V163" s="83" t="s">
        <v>1126</v>
      </c>
      <c r="W163" s="81">
        <v>43508.80662037037</v>
      </c>
      <c r="X163" s="83" t="s">
        <v>1389</v>
      </c>
      <c r="Y163" s="79"/>
      <c r="Z163" s="79"/>
      <c r="AA163" s="85" t="s">
        <v>1754</v>
      </c>
      <c r="AB163" s="79"/>
      <c r="AC163" s="79" t="b">
        <v>0</v>
      </c>
      <c r="AD163" s="79">
        <v>0</v>
      </c>
      <c r="AE163" s="85" t="s">
        <v>1963</v>
      </c>
      <c r="AF163" s="79" t="b">
        <v>1</v>
      </c>
      <c r="AG163" s="79" t="s">
        <v>1973</v>
      </c>
      <c r="AH163" s="79"/>
      <c r="AI163" s="85" t="s">
        <v>1987</v>
      </c>
      <c r="AJ163" s="79" t="b">
        <v>0</v>
      </c>
      <c r="AK163" s="79">
        <v>43</v>
      </c>
      <c r="AL163" s="85" t="s">
        <v>1772</v>
      </c>
      <c r="AM163" s="79" t="s">
        <v>1999</v>
      </c>
      <c r="AN163" s="79" t="b">
        <v>0</v>
      </c>
      <c r="AO163" s="85" t="s">
        <v>1772</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v>0</v>
      </c>
      <c r="BE163" s="49">
        <v>0</v>
      </c>
      <c r="BF163" s="48">
        <v>0</v>
      </c>
      <c r="BG163" s="49">
        <v>0</v>
      </c>
      <c r="BH163" s="48">
        <v>0</v>
      </c>
      <c r="BI163" s="49">
        <v>0</v>
      </c>
      <c r="BJ163" s="48">
        <v>22</v>
      </c>
      <c r="BK163" s="49">
        <v>100</v>
      </c>
      <c r="BL163" s="48">
        <v>22</v>
      </c>
    </row>
    <row r="164" spans="1:64" ht="15">
      <c r="A164" s="64" t="s">
        <v>367</v>
      </c>
      <c r="B164" s="64" t="s">
        <v>383</v>
      </c>
      <c r="C164" s="65"/>
      <c r="D164" s="66"/>
      <c r="E164" s="67"/>
      <c r="F164" s="68"/>
      <c r="G164" s="65"/>
      <c r="H164" s="69"/>
      <c r="I164" s="70"/>
      <c r="J164" s="70"/>
      <c r="K164" s="34" t="s">
        <v>65</v>
      </c>
      <c r="L164" s="77">
        <v>176</v>
      </c>
      <c r="M164" s="77"/>
      <c r="N164" s="72"/>
      <c r="O164" s="79" t="s">
        <v>544</v>
      </c>
      <c r="P164" s="81">
        <v>43508.813784722224</v>
      </c>
      <c r="Q164" s="79" t="s">
        <v>597</v>
      </c>
      <c r="R164" s="79"/>
      <c r="S164" s="79"/>
      <c r="T164" s="79" t="s">
        <v>868</v>
      </c>
      <c r="U164" s="79"/>
      <c r="V164" s="83" t="s">
        <v>1127</v>
      </c>
      <c r="W164" s="81">
        <v>43508.813784722224</v>
      </c>
      <c r="X164" s="83" t="s">
        <v>1390</v>
      </c>
      <c r="Y164" s="79"/>
      <c r="Z164" s="79"/>
      <c r="AA164" s="85" t="s">
        <v>1755</v>
      </c>
      <c r="AB164" s="79"/>
      <c r="AC164" s="79" t="b">
        <v>0</v>
      </c>
      <c r="AD164" s="79">
        <v>0</v>
      </c>
      <c r="AE164" s="85" t="s">
        <v>1963</v>
      </c>
      <c r="AF164" s="79" t="b">
        <v>1</v>
      </c>
      <c r="AG164" s="79" t="s">
        <v>1973</v>
      </c>
      <c r="AH164" s="79"/>
      <c r="AI164" s="85" t="s">
        <v>1987</v>
      </c>
      <c r="AJ164" s="79" t="b">
        <v>0</v>
      </c>
      <c r="AK164" s="79">
        <v>43</v>
      </c>
      <c r="AL164" s="85" t="s">
        <v>1772</v>
      </c>
      <c r="AM164" s="79" t="s">
        <v>2001</v>
      </c>
      <c r="AN164" s="79" t="b">
        <v>0</v>
      </c>
      <c r="AO164" s="85" t="s">
        <v>1772</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0</v>
      </c>
      <c r="BE164" s="49">
        <v>0</v>
      </c>
      <c r="BF164" s="48">
        <v>0</v>
      </c>
      <c r="BG164" s="49">
        <v>0</v>
      </c>
      <c r="BH164" s="48">
        <v>0</v>
      </c>
      <c r="BI164" s="49">
        <v>0</v>
      </c>
      <c r="BJ164" s="48">
        <v>22</v>
      </c>
      <c r="BK164" s="49">
        <v>100</v>
      </c>
      <c r="BL164" s="48">
        <v>22</v>
      </c>
    </row>
    <row r="165" spans="1:64" ht="15">
      <c r="A165" s="64" t="s">
        <v>368</v>
      </c>
      <c r="B165" s="64" t="s">
        <v>383</v>
      </c>
      <c r="C165" s="65"/>
      <c r="D165" s="66"/>
      <c r="E165" s="67"/>
      <c r="F165" s="68"/>
      <c r="G165" s="65"/>
      <c r="H165" s="69"/>
      <c r="I165" s="70"/>
      <c r="J165" s="70"/>
      <c r="K165" s="34" t="s">
        <v>65</v>
      </c>
      <c r="L165" s="77">
        <v>177</v>
      </c>
      <c r="M165" s="77"/>
      <c r="N165" s="72"/>
      <c r="O165" s="79" t="s">
        <v>544</v>
      </c>
      <c r="P165" s="81">
        <v>43508.81392361111</v>
      </c>
      <c r="Q165" s="79" t="s">
        <v>597</v>
      </c>
      <c r="R165" s="79"/>
      <c r="S165" s="79"/>
      <c r="T165" s="79" t="s">
        <v>868</v>
      </c>
      <c r="U165" s="79"/>
      <c r="V165" s="83" t="s">
        <v>1128</v>
      </c>
      <c r="W165" s="81">
        <v>43508.81392361111</v>
      </c>
      <c r="X165" s="83" t="s">
        <v>1391</v>
      </c>
      <c r="Y165" s="79"/>
      <c r="Z165" s="79"/>
      <c r="AA165" s="85" t="s">
        <v>1756</v>
      </c>
      <c r="AB165" s="79"/>
      <c r="AC165" s="79" t="b">
        <v>0</v>
      </c>
      <c r="AD165" s="79">
        <v>0</v>
      </c>
      <c r="AE165" s="85" t="s">
        <v>1963</v>
      </c>
      <c r="AF165" s="79" t="b">
        <v>1</v>
      </c>
      <c r="AG165" s="79" t="s">
        <v>1973</v>
      </c>
      <c r="AH165" s="79"/>
      <c r="AI165" s="85" t="s">
        <v>1987</v>
      </c>
      <c r="AJ165" s="79" t="b">
        <v>0</v>
      </c>
      <c r="AK165" s="79">
        <v>43</v>
      </c>
      <c r="AL165" s="85" t="s">
        <v>1772</v>
      </c>
      <c r="AM165" s="79" t="s">
        <v>2001</v>
      </c>
      <c r="AN165" s="79" t="b">
        <v>0</v>
      </c>
      <c r="AO165" s="85" t="s">
        <v>1772</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v>0</v>
      </c>
      <c r="BE165" s="49">
        <v>0</v>
      </c>
      <c r="BF165" s="48">
        <v>0</v>
      </c>
      <c r="BG165" s="49">
        <v>0</v>
      </c>
      <c r="BH165" s="48">
        <v>0</v>
      </c>
      <c r="BI165" s="49">
        <v>0</v>
      </c>
      <c r="BJ165" s="48">
        <v>22</v>
      </c>
      <c r="BK165" s="49">
        <v>100</v>
      </c>
      <c r="BL165" s="48">
        <v>22</v>
      </c>
    </row>
    <row r="166" spans="1:64" ht="15">
      <c r="A166" s="64" t="s">
        <v>369</v>
      </c>
      <c r="B166" s="64" t="s">
        <v>383</v>
      </c>
      <c r="C166" s="65"/>
      <c r="D166" s="66"/>
      <c r="E166" s="67"/>
      <c r="F166" s="68"/>
      <c r="G166" s="65"/>
      <c r="H166" s="69"/>
      <c r="I166" s="70"/>
      <c r="J166" s="70"/>
      <c r="K166" s="34" t="s">
        <v>65</v>
      </c>
      <c r="L166" s="77">
        <v>178</v>
      </c>
      <c r="M166" s="77"/>
      <c r="N166" s="72"/>
      <c r="O166" s="79" t="s">
        <v>544</v>
      </c>
      <c r="P166" s="81">
        <v>43508.81885416667</v>
      </c>
      <c r="Q166" s="79" t="s">
        <v>597</v>
      </c>
      <c r="R166" s="79"/>
      <c r="S166" s="79"/>
      <c r="T166" s="79" t="s">
        <v>868</v>
      </c>
      <c r="U166" s="79"/>
      <c r="V166" s="83" t="s">
        <v>1129</v>
      </c>
      <c r="W166" s="81">
        <v>43508.81885416667</v>
      </c>
      <c r="X166" s="83" t="s">
        <v>1392</v>
      </c>
      <c r="Y166" s="79"/>
      <c r="Z166" s="79"/>
      <c r="AA166" s="85" t="s">
        <v>1757</v>
      </c>
      <c r="AB166" s="79"/>
      <c r="AC166" s="79" t="b">
        <v>0</v>
      </c>
      <c r="AD166" s="79">
        <v>0</v>
      </c>
      <c r="AE166" s="85" t="s">
        <v>1963</v>
      </c>
      <c r="AF166" s="79" t="b">
        <v>1</v>
      </c>
      <c r="AG166" s="79" t="s">
        <v>1973</v>
      </c>
      <c r="AH166" s="79"/>
      <c r="AI166" s="85" t="s">
        <v>1987</v>
      </c>
      <c r="AJ166" s="79" t="b">
        <v>0</v>
      </c>
      <c r="AK166" s="79">
        <v>43</v>
      </c>
      <c r="AL166" s="85" t="s">
        <v>1772</v>
      </c>
      <c r="AM166" s="79" t="s">
        <v>1999</v>
      </c>
      <c r="AN166" s="79" t="b">
        <v>0</v>
      </c>
      <c r="AO166" s="85" t="s">
        <v>1772</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0</v>
      </c>
      <c r="BE166" s="49">
        <v>0</v>
      </c>
      <c r="BF166" s="48">
        <v>0</v>
      </c>
      <c r="BG166" s="49">
        <v>0</v>
      </c>
      <c r="BH166" s="48">
        <v>0</v>
      </c>
      <c r="BI166" s="49">
        <v>0</v>
      </c>
      <c r="BJ166" s="48">
        <v>22</v>
      </c>
      <c r="BK166" s="49">
        <v>100</v>
      </c>
      <c r="BL166" s="48">
        <v>22</v>
      </c>
    </row>
    <row r="167" spans="1:64" ht="15">
      <c r="A167" s="64" t="s">
        <v>370</v>
      </c>
      <c r="B167" s="64" t="s">
        <v>383</v>
      </c>
      <c r="C167" s="65"/>
      <c r="D167" s="66"/>
      <c r="E167" s="67"/>
      <c r="F167" s="68"/>
      <c r="G167" s="65"/>
      <c r="H167" s="69"/>
      <c r="I167" s="70"/>
      <c r="J167" s="70"/>
      <c r="K167" s="34" t="s">
        <v>65</v>
      </c>
      <c r="L167" s="77">
        <v>179</v>
      </c>
      <c r="M167" s="77"/>
      <c r="N167" s="72"/>
      <c r="O167" s="79" t="s">
        <v>544</v>
      </c>
      <c r="P167" s="81">
        <v>43508.81927083333</v>
      </c>
      <c r="Q167" s="79" t="s">
        <v>597</v>
      </c>
      <c r="R167" s="79"/>
      <c r="S167" s="79"/>
      <c r="T167" s="79" t="s">
        <v>868</v>
      </c>
      <c r="U167" s="79"/>
      <c r="V167" s="83" t="s">
        <v>1130</v>
      </c>
      <c r="W167" s="81">
        <v>43508.81927083333</v>
      </c>
      <c r="X167" s="83" t="s">
        <v>1393</v>
      </c>
      <c r="Y167" s="79"/>
      <c r="Z167" s="79"/>
      <c r="AA167" s="85" t="s">
        <v>1758</v>
      </c>
      <c r="AB167" s="79"/>
      <c r="AC167" s="79" t="b">
        <v>0</v>
      </c>
      <c r="AD167" s="79">
        <v>0</v>
      </c>
      <c r="AE167" s="85" t="s">
        <v>1963</v>
      </c>
      <c r="AF167" s="79" t="b">
        <v>1</v>
      </c>
      <c r="AG167" s="79" t="s">
        <v>1973</v>
      </c>
      <c r="AH167" s="79"/>
      <c r="AI167" s="85" t="s">
        <v>1987</v>
      </c>
      <c r="AJ167" s="79" t="b">
        <v>0</v>
      </c>
      <c r="AK167" s="79">
        <v>43</v>
      </c>
      <c r="AL167" s="85" t="s">
        <v>1772</v>
      </c>
      <c r="AM167" s="79" t="s">
        <v>1999</v>
      </c>
      <c r="AN167" s="79" t="b">
        <v>0</v>
      </c>
      <c r="AO167" s="85" t="s">
        <v>1772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22</v>
      </c>
      <c r="BK167" s="49">
        <v>100</v>
      </c>
      <c r="BL167" s="48">
        <v>22</v>
      </c>
    </row>
    <row r="168" spans="1:64" ht="15">
      <c r="A168" s="64" t="s">
        <v>371</v>
      </c>
      <c r="B168" s="64" t="s">
        <v>383</v>
      </c>
      <c r="C168" s="65"/>
      <c r="D168" s="66"/>
      <c r="E168" s="67"/>
      <c r="F168" s="68"/>
      <c r="G168" s="65"/>
      <c r="H168" s="69"/>
      <c r="I168" s="70"/>
      <c r="J168" s="70"/>
      <c r="K168" s="34" t="s">
        <v>65</v>
      </c>
      <c r="L168" s="77">
        <v>180</v>
      </c>
      <c r="M168" s="77"/>
      <c r="N168" s="72"/>
      <c r="O168" s="79" t="s">
        <v>544</v>
      </c>
      <c r="P168" s="81">
        <v>43508.82996527778</v>
      </c>
      <c r="Q168" s="79" t="s">
        <v>597</v>
      </c>
      <c r="R168" s="79"/>
      <c r="S168" s="79"/>
      <c r="T168" s="79" t="s">
        <v>868</v>
      </c>
      <c r="U168" s="79"/>
      <c r="V168" s="83" t="s">
        <v>1131</v>
      </c>
      <c r="W168" s="81">
        <v>43508.82996527778</v>
      </c>
      <c r="X168" s="83" t="s">
        <v>1394</v>
      </c>
      <c r="Y168" s="79"/>
      <c r="Z168" s="79"/>
      <c r="AA168" s="85" t="s">
        <v>1759</v>
      </c>
      <c r="AB168" s="79"/>
      <c r="AC168" s="79" t="b">
        <v>0</v>
      </c>
      <c r="AD168" s="79">
        <v>0</v>
      </c>
      <c r="AE168" s="85" t="s">
        <v>1963</v>
      </c>
      <c r="AF168" s="79" t="b">
        <v>1</v>
      </c>
      <c r="AG168" s="79" t="s">
        <v>1973</v>
      </c>
      <c r="AH168" s="79"/>
      <c r="AI168" s="85" t="s">
        <v>1987</v>
      </c>
      <c r="AJ168" s="79" t="b">
        <v>0</v>
      </c>
      <c r="AK168" s="79">
        <v>43</v>
      </c>
      <c r="AL168" s="85" t="s">
        <v>1772</v>
      </c>
      <c r="AM168" s="79" t="s">
        <v>1999</v>
      </c>
      <c r="AN168" s="79" t="b">
        <v>0</v>
      </c>
      <c r="AO168" s="85" t="s">
        <v>1772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2</v>
      </c>
      <c r="BC168" s="78" t="str">
        <f>REPLACE(INDEX(GroupVertices[Group],MATCH(Edges24[[#This Row],[Vertex 2]],GroupVertices[Vertex],0)),1,1,"")</f>
        <v>2</v>
      </c>
      <c r="BD168" s="48">
        <v>0</v>
      </c>
      <c r="BE168" s="49">
        <v>0</v>
      </c>
      <c r="BF168" s="48">
        <v>0</v>
      </c>
      <c r="BG168" s="49">
        <v>0</v>
      </c>
      <c r="BH168" s="48">
        <v>0</v>
      </c>
      <c r="BI168" s="49">
        <v>0</v>
      </c>
      <c r="BJ168" s="48">
        <v>22</v>
      </c>
      <c r="BK168" s="49">
        <v>100</v>
      </c>
      <c r="BL168" s="48">
        <v>22</v>
      </c>
    </row>
    <row r="169" spans="1:64" ht="15">
      <c r="A169" s="64" t="s">
        <v>372</v>
      </c>
      <c r="B169" s="64" t="s">
        <v>383</v>
      </c>
      <c r="C169" s="65"/>
      <c r="D169" s="66"/>
      <c r="E169" s="67"/>
      <c r="F169" s="68"/>
      <c r="G169" s="65"/>
      <c r="H169" s="69"/>
      <c r="I169" s="70"/>
      <c r="J169" s="70"/>
      <c r="K169" s="34" t="s">
        <v>65</v>
      </c>
      <c r="L169" s="77">
        <v>181</v>
      </c>
      <c r="M169" s="77"/>
      <c r="N169" s="72"/>
      <c r="O169" s="79" t="s">
        <v>544</v>
      </c>
      <c r="P169" s="81">
        <v>43508.85778935185</v>
      </c>
      <c r="Q169" s="79" t="s">
        <v>597</v>
      </c>
      <c r="R169" s="79"/>
      <c r="S169" s="79"/>
      <c r="T169" s="79" t="s">
        <v>868</v>
      </c>
      <c r="U169" s="79"/>
      <c r="V169" s="83" t="s">
        <v>1132</v>
      </c>
      <c r="W169" s="81">
        <v>43508.85778935185</v>
      </c>
      <c r="X169" s="83" t="s">
        <v>1395</v>
      </c>
      <c r="Y169" s="79"/>
      <c r="Z169" s="79"/>
      <c r="AA169" s="85" t="s">
        <v>1760</v>
      </c>
      <c r="AB169" s="79"/>
      <c r="AC169" s="79" t="b">
        <v>0</v>
      </c>
      <c r="AD169" s="79">
        <v>0</v>
      </c>
      <c r="AE169" s="85" t="s">
        <v>1963</v>
      </c>
      <c r="AF169" s="79" t="b">
        <v>1</v>
      </c>
      <c r="AG169" s="79" t="s">
        <v>1973</v>
      </c>
      <c r="AH169" s="79"/>
      <c r="AI169" s="85" t="s">
        <v>1987</v>
      </c>
      <c r="AJ169" s="79" t="b">
        <v>0</v>
      </c>
      <c r="AK169" s="79">
        <v>43</v>
      </c>
      <c r="AL169" s="85" t="s">
        <v>1772</v>
      </c>
      <c r="AM169" s="79" t="s">
        <v>2002</v>
      </c>
      <c r="AN169" s="79" t="b">
        <v>0</v>
      </c>
      <c r="AO169" s="85" t="s">
        <v>1772</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22</v>
      </c>
      <c r="BK169" s="49">
        <v>100</v>
      </c>
      <c r="BL169" s="48">
        <v>22</v>
      </c>
    </row>
    <row r="170" spans="1:64" ht="15">
      <c r="A170" s="64" t="s">
        <v>373</v>
      </c>
      <c r="B170" s="64" t="s">
        <v>383</v>
      </c>
      <c r="C170" s="65"/>
      <c r="D170" s="66"/>
      <c r="E170" s="67"/>
      <c r="F170" s="68"/>
      <c r="G170" s="65"/>
      <c r="H170" s="69"/>
      <c r="I170" s="70"/>
      <c r="J170" s="70"/>
      <c r="K170" s="34" t="s">
        <v>65</v>
      </c>
      <c r="L170" s="77">
        <v>182</v>
      </c>
      <c r="M170" s="77"/>
      <c r="N170" s="72"/>
      <c r="O170" s="79" t="s">
        <v>544</v>
      </c>
      <c r="P170" s="81">
        <v>43508.85965277778</v>
      </c>
      <c r="Q170" s="79" t="s">
        <v>597</v>
      </c>
      <c r="R170" s="79"/>
      <c r="S170" s="79"/>
      <c r="T170" s="79" t="s">
        <v>868</v>
      </c>
      <c r="U170" s="79"/>
      <c r="V170" s="83" t="s">
        <v>1133</v>
      </c>
      <c r="W170" s="81">
        <v>43508.85965277778</v>
      </c>
      <c r="X170" s="83" t="s">
        <v>1396</v>
      </c>
      <c r="Y170" s="79"/>
      <c r="Z170" s="79"/>
      <c r="AA170" s="85" t="s">
        <v>1761</v>
      </c>
      <c r="AB170" s="79"/>
      <c r="AC170" s="79" t="b">
        <v>0</v>
      </c>
      <c r="AD170" s="79">
        <v>0</v>
      </c>
      <c r="AE170" s="85" t="s">
        <v>1963</v>
      </c>
      <c r="AF170" s="79" t="b">
        <v>1</v>
      </c>
      <c r="AG170" s="79" t="s">
        <v>1973</v>
      </c>
      <c r="AH170" s="79"/>
      <c r="AI170" s="85" t="s">
        <v>1987</v>
      </c>
      <c r="AJ170" s="79" t="b">
        <v>0</v>
      </c>
      <c r="AK170" s="79">
        <v>43</v>
      </c>
      <c r="AL170" s="85" t="s">
        <v>1772</v>
      </c>
      <c r="AM170" s="79" t="s">
        <v>2000</v>
      </c>
      <c r="AN170" s="79" t="b">
        <v>0</v>
      </c>
      <c r="AO170" s="85" t="s">
        <v>1772</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2</v>
      </c>
      <c r="BD170" s="48">
        <v>0</v>
      </c>
      <c r="BE170" s="49">
        <v>0</v>
      </c>
      <c r="BF170" s="48">
        <v>0</v>
      </c>
      <c r="BG170" s="49">
        <v>0</v>
      </c>
      <c r="BH170" s="48">
        <v>0</v>
      </c>
      <c r="BI170" s="49">
        <v>0</v>
      </c>
      <c r="BJ170" s="48">
        <v>22</v>
      </c>
      <c r="BK170" s="49">
        <v>100</v>
      </c>
      <c r="BL170" s="48">
        <v>22</v>
      </c>
    </row>
    <row r="171" spans="1:64" ht="15">
      <c r="A171" s="64" t="s">
        <v>374</v>
      </c>
      <c r="B171" s="64" t="s">
        <v>383</v>
      </c>
      <c r="C171" s="65"/>
      <c r="D171" s="66"/>
      <c r="E171" s="67"/>
      <c r="F171" s="68"/>
      <c r="G171" s="65"/>
      <c r="H171" s="69"/>
      <c r="I171" s="70"/>
      <c r="J171" s="70"/>
      <c r="K171" s="34" t="s">
        <v>65</v>
      </c>
      <c r="L171" s="77">
        <v>183</v>
      </c>
      <c r="M171" s="77"/>
      <c r="N171" s="72"/>
      <c r="O171" s="79" t="s">
        <v>544</v>
      </c>
      <c r="P171" s="81">
        <v>43508.873148148145</v>
      </c>
      <c r="Q171" s="79" t="s">
        <v>597</v>
      </c>
      <c r="R171" s="79"/>
      <c r="S171" s="79"/>
      <c r="T171" s="79" t="s">
        <v>868</v>
      </c>
      <c r="U171" s="79"/>
      <c r="V171" s="83" t="s">
        <v>1134</v>
      </c>
      <c r="W171" s="81">
        <v>43508.873148148145</v>
      </c>
      <c r="X171" s="83" t="s">
        <v>1397</v>
      </c>
      <c r="Y171" s="79"/>
      <c r="Z171" s="79"/>
      <c r="AA171" s="85" t="s">
        <v>1762</v>
      </c>
      <c r="AB171" s="79"/>
      <c r="AC171" s="79" t="b">
        <v>0</v>
      </c>
      <c r="AD171" s="79">
        <v>0</v>
      </c>
      <c r="AE171" s="85" t="s">
        <v>1963</v>
      </c>
      <c r="AF171" s="79" t="b">
        <v>1</v>
      </c>
      <c r="AG171" s="79" t="s">
        <v>1973</v>
      </c>
      <c r="AH171" s="79"/>
      <c r="AI171" s="85" t="s">
        <v>1987</v>
      </c>
      <c r="AJ171" s="79" t="b">
        <v>0</v>
      </c>
      <c r="AK171" s="79">
        <v>43</v>
      </c>
      <c r="AL171" s="85" t="s">
        <v>1772</v>
      </c>
      <c r="AM171" s="79" t="s">
        <v>1999</v>
      </c>
      <c r="AN171" s="79" t="b">
        <v>0</v>
      </c>
      <c r="AO171" s="85" t="s">
        <v>1772</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0</v>
      </c>
      <c r="BE171" s="49">
        <v>0</v>
      </c>
      <c r="BF171" s="48">
        <v>0</v>
      </c>
      <c r="BG171" s="49">
        <v>0</v>
      </c>
      <c r="BH171" s="48">
        <v>0</v>
      </c>
      <c r="BI171" s="49">
        <v>0</v>
      </c>
      <c r="BJ171" s="48">
        <v>22</v>
      </c>
      <c r="BK171" s="49">
        <v>100</v>
      </c>
      <c r="BL171" s="48">
        <v>22</v>
      </c>
    </row>
    <row r="172" spans="1:64" ht="15">
      <c r="A172" s="64" t="s">
        <v>375</v>
      </c>
      <c r="B172" s="64" t="s">
        <v>383</v>
      </c>
      <c r="C172" s="65"/>
      <c r="D172" s="66"/>
      <c r="E172" s="67"/>
      <c r="F172" s="68"/>
      <c r="G172" s="65"/>
      <c r="H172" s="69"/>
      <c r="I172" s="70"/>
      <c r="J172" s="70"/>
      <c r="K172" s="34" t="s">
        <v>65</v>
      </c>
      <c r="L172" s="77">
        <v>184</v>
      </c>
      <c r="M172" s="77"/>
      <c r="N172" s="72"/>
      <c r="O172" s="79" t="s">
        <v>544</v>
      </c>
      <c r="P172" s="81">
        <v>43508.891122685185</v>
      </c>
      <c r="Q172" s="79" t="s">
        <v>597</v>
      </c>
      <c r="R172" s="79"/>
      <c r="S172" s="79"/>
      <c r="T172" s="79" t="s">
        <v>868</v>
      </c>
      <c r="U172" s="79"/>
      <c r="V172" s="83" t="s">
        <v>1135</v>
      </c>
      <c r="W172" s="81">
        <v>43508.891122685185</v>
      </c>
      <c r="X172" s="83" t="s">
        <v>1398</v>
      </c>
      <c r="Y172" s="79"/>
      <c r="Z172" s="79"/>
      <c r="AA172" s="85" t="s">
        <v>1763</v>
      </c>
      <c r="AB172" s="79"/>
      <c r="AC172" s="79" t="b">
        <v>0</v>
      </c>
      <c r="AD172" s="79">
        <v>0</v>
      </c>
      <c r="AE172" s="85" t="s">
        <v>1963</v>
      </c>
      <c r="AF172" s="79" t="b">
        <v>1</v>
      </c>
      <c r="AG172" s="79" t="s">
        <v>1973</v>
      </c>
      <c r="AH172" s="79"/>
      <c r="AI172" s="85" t="s">
        <v>1987</v>
      </c>
      <c r="AJ172" s="79" t="b">
        <v>0</v>
      </c>
      <c r="AK172" s="79">
        <v>43</v>
      </c>
      <c r="AL172" s="85" t="s">
        <v>1772</v>
      </c>
      <c r="AM172" s="79" t="s">
        <v>1999</v>
      </c>
      <c r="AN172" s="79" t="b">
        <v>0</v>
      </c>
      <c r="AO172" s="85" t="s">
        <v>1772</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0</v>
      </c>
      <c r="BE172" s="49">
        <v>0</v>
      </c>
      <c r="BF172" s="48">
        <v>0</v>
      </c>
      <c r="BG172" s="49">
        <v>0</v>
      </c>
      <c r="BH172" s="48">
        <v>0</v>
      </c>
      <c r="BI172" s="49">
        <v>0</v>
      </c>
      <c r="BJ172" s="48">
        <v>22</v>
      </c>
      <c r="BK172" s="49">
        <v>100</v>
      </c>
      <c r="BL172" s="48">
        <v>22</v>
      </c>
    </row>
    <row r="173" spans="1:64" ht="15">
      <c r="A173" s="64" t="s">
        <v>376</v>
      </c>
      <c r="B173" s="64" t="s">
        <v>383</v>
      </c>
      <c r="C173" s="65"/>
      <c r="D173" s="66"/>
      <c r="E173" s="67"/>
      <c r="F173" s="68"/>
      <c r="G173" s="65"/>
      <c r="H173" s="69"/>
      <c r="I173" s="70"/>
      <c r="J173" s="70"/>
      <c r="K173" s="34" t="s">
        <v>65</v>
      </c>
      <c r="L173" s="77">
        <v>185</v>
      </c>
      <c r="M173" s="77"/>
      <c r="N173" s="72"/>
      <c r="O173" s="79" t="s">
        <v>544</v>
      </c>
      <c r="P173" s="81">
        <v>43508.897361111114</v>
      </c>
      <c r="Q173" s="79" t="s">
        <v>597</v>
      </c>
      <c r="R173" s="79"/>
      <c r="S173" s="79"/>
      <c r="T173" s="79" t="s">
        <v>868</v>
      </c>
      <c r="U173" s="79"/>
      <c r="V173" s="83" t="s">
        <v>1136</v>
      </c>
      <c r="W173" s="81">
        <v>43508.897361111114</v>
      </c>
      <c r="X173" s="83" t="s">
        <v>1399</v>
      </c>
      <c r="Y173" s="79"/>
      <c r="Z173" s="79"/>
      <c r="AA173" s="85" t="s">
        <v>1764</v>
      </c>
      <c r="AB173" s="79"/>
      <c r="AC173" s="79" t="b">
        <v>0</v>
      </c>
      <c r="AD173" s="79">
        <v>0</v>
      </c>
      <c r="AE173" s="85" t="s">
        <v>1963</v>
      </c>
      <c r="AF173" s="79" t="b">
        <v>1</v>
      </c>
      <c r="AG173" s="79" t="s">
        <v>1973</v>
      </c>
      <c r="AH173" s="79"/>
      <c r="AI173" s="85" t="s">
        <v>1987</v>
      </c>
      <c r="AJ173" s="79" t="b">
        <v>0</v>
      </c>
      <c r="AK173" s="79">
        <v>43</v>
      </c>
      <c r="AL173" s="85" t="s">
        <v>1772</v>
      </c>
      <c r="AM173" s="79" t="s">
        <v>1999</v>
      </c>
      <c r="AN173" s="79" t="b">
        <v>0</v>
      </c>
      <c r="AO173" s="85" t="s">
        <v>1772</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v>0</v>
      </c>
      <c r="BE173" s="49">
        <v>0</v>
      </c>
      <c r="BF173" s="48">
        <v>0</v>
      </c>
      <c r="BG173" s="49">
        <v>0</v>
      </c>
      <c r="BH173" s="48">
        <v>0</v>
      </c>
      <c r="BI173" s="49">
        <v>0</v>
      </c>
      <c r="BJ173" s="48">
        <v>22</v>
      </c>
      <c r="BK173" s="49">
        <v>100</v>
      </c>
      <c r="BL173" s="48">
        <v>22</v>
      </c>
    </row>
    <row r="174" spans="1:64" ht="15">
      <c r="A174" s="64" t="s">
        <v>377</v>
      </c>
      <c r="B174" s="64" t="s">
        <v>383</v>
      </c>
      <c r="C174" s="65"/>
      <c r="D174" s="66"/>
      <c r="E174" s="67"/>
      <c r="F174" s="68"/>
      <c r="G174" s="65"/>
      <c r="H174" s="69"/>
      <c r="I174" s="70"/>
      <c r="J174" s="70"/>
      <c r="K174" s="34" t="s">
        <v>65</v>
      </c>
      <c r="L174" s="77">
        <v>186</v>
      </c>
      <c r="M174" s="77"/>
      <c r="N174" s="72"/>
      <c r="O174" s="79" t="s">
        <v>544</v>
      </c>
      <c r="P174" s="81">
        <v>43508.92039351852</v>
      </c>
      <c r="Q174" s="79" t="s">
        <v>597</v>
      </c>
      <c r="R174" s="79"/>
      <c r="S174" s="79"/>
      <c r="T174" s="79" t="s">
        <v>868</v>
      </c>
      <c r="U174" s="79"/>
      <c r="V174" s="83" t="s">
        <v>1137</v>
      </c>
      <c r="W174" s="81">
        <v>43508.92039351852</v>
      </c>
      <c r="X174" s="83" t="s">
        <v>1400</v>
      </c>
      <c r="Y174" s="79"/>
      <c r="Z174" s="79"/>
      <c r="AA174" s="85" t="s">
        <v>1765</v>
      </c>
      <c r="AB174" s="79"/>
      <c r="AC174" s="79" t="b">
        <v>0</v>
      </c>
      <c r="AD174" s="79">
        <v>0</v>
      </c>
      <c r="AE174" s="85" t="s">
        <v>1963</v>
      </c>
      <c r="AF174" s="79" t="b">
        <v>1</v>
      </c>
      <c r="AG174" s="79" t="s">
        <v>1973</v>
      </c>
      <c r="AH174" s="79"/>
      <c r="AI174" s="85" t="s">
        <v>1987</v>
      </c>
      <c r="AJ174" s="79" t="b">
        <v>0</v>
      </c>
      <c r="AK174" s="79">
        <v>43</v>
      </c>
      <c r="AL174" s="85" t="s">
        <v>1772</v>
      </c>
      <c r="AM174" s="79" t="s">
        <v>2002</v>
      </c>
      <c r="AN174" s="79" t="b">
        <v>0</v>
      </c>
      <c r="AO174" s="85" t="s">
        <v>1772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v>0</v>
      </c>
      <c r="BE174" s="49">
        <v>0</v>
      </c>
      <c r="BF174" s="48">
        <v>0</v>
      </c>
      <c r="BG174" s="49">
        <v>0</v>
      </c>
      <c r="BH174" s="48">
        <v>0</v>
      </c>
      <c r="BI174" s="49">
        <v>0</v>
      </c>
      <c r="BJ174" s="48">
        <v>22</v>
      </c>
      <c r="BK174" s="49">
        <v>100</v>
      </c>
      <c r="BL174" s="48">
        <v>22</v>
      </c>
    </row>
    <row r="175" spans="1:64" ht="15">
      <c r="A175" s="64" t="s">
        <v>378</v>
      </c>
      <c r="B175" s="64" t="s">
        <v>383</v>
      </c>
      <c r="C175" s="65"/>
      <c r="D175" s="66"/>
      <c r="E175" s="67"/>
      <c r="F175" s="68"/>
      <c r="G175" s="65"/>
      <c r="H175" s="69"/>
      <c r="I175" s="70"/>
      <c r="J175" s="70"/>
      <c r="K175" s="34" t="s">
        <v>65</v>
      </c>
      <c r="L175" s="77">
        <v>187</v>
      </c>
      <c r="M175" s="77"/>
      <c r="N175" s="72"/>
      <c r="O175" s="79" t="s">
        <v>544</v>
      </c>
      <c r="P175" s="81">
        <v>43508.9309375</v>
      </c>
      <c r="Q175" s="79" t="s">
        <v>597</v>
      </c>
      <c r="R175" s="79"/>
      <c r="S175" s="79"/>
      <c r="T175" s="79" t="s">
        <v>868</v>
      </c>
      <c r="U175" s="79"/>
      <c r="V175" s="83" t="s">
        <v>1138</v>
      </c>
      <c r="W175" s="81">
        <v>43508.9309375</v>
      </c>
      <c r="X175" s="83" t="s">
        <v>1401</v>
      </c>
      <c r="Y175" s="79"/>
      <c r="Z175" s="79"/>
      <c r="AA175" s="85" t="s">
        <v>1766</v>
      </c>
      <c r="AB175" s="79"/>
      <c r="AC175" s="79" t="b">
        <v>0</v>
      </c>
      <c r="AD175" s="79">
        <v>0</v>
      </c>
      <c r="AE175" s="85" t="s">
        <v>1963</v>
      </c>
      <c r="AF175" s="79" t="b">
        <v>1</v>
      </c>
      <c r="AG175" s="79" t="s">
        <v>1973</v>
      </c>
      <c r="AH175" s="79"/>
      <c r="AI175" s="85" t="s">
        <v>1987</v>
      </c>
      <c r="AJ175" s="79" t="b">
        <v>0</v>
      </c>
      <c r="AK175" s="79">
        <v>43</v>
      </c>
      <c r="AL175" s="85" t="s">
        <v>1772</v>
      </c>
      <c r="AM175" s="79" t="s">
        <v>2013</v>
      </c>
      <c r="AN175" s="79" t="b">
        <v>0</v>
      </c>
      <c r="AO175" s="85" t="s">
        <v>1772</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2</v>
      </c>
      <c r="BD175" s="48">
        <v>0</v>
      </c>
      <c r="BE175" s="49">
        <v>0</v>
      </c>
      <c r="BF175" s="48">
        <v>0</v>
      </c>
      <c r="BG175" s="49">
        <v>0</v>
      </c>
      <c r="BH175" s="48">
        <v>0</v>
      </c>
      <c r="BI175" s="49">
        <v>0</v>
      </c>
      <c r="BJ175" s="48">
        <v>22</v>
      </c>
      <c r="BK175" s="49">
        <v>100</v>
      </c>
      <c r="BL175" s="48">
        <v>22</v>
      </c>
    </row>
    <row r="176" spans="1:64" ht="15">
      <c r="A176" s="64" t="s">
        <v>379</v>
      </c>
      <c r="B176" s="64" t="s">
        <v>383</v>
      </c>
      <c r="C176" s="65"/>
      <c r="D176" s="66"/>
      <c r="E176" s="67"/>
      <c r="F176" s="68"/>
      <c r="G176" s="65"/>
      <c r="H176" s="69"/>
      <c r="I176" s="70"/>
      <c r="J176" s="70"/>
      <c r="K176" s="34" t="s">
        <v>65</v>
      </c>
      <c r="L176" s="77">
        <v>188</v>
      </c>
      <c r="M176" s="77"/>
      <c r="N176" s="72"/>
      <c r="O176" s="79" t="s">
        <v>544</v>
      </c>
      <c r="P176" s="81">
        <v>43508.93230324074</v>
      </c>
      <c r="Q176" s="79" t="s">
        <v>597</v>
      </c>
      <c r="R176" s="79"/>
      <c r="S176" s="79"/>
      <c r="T176" s="79" t="s">
        <v>868</v>
      </c>
      <c r="U176" s="79"/>
      <c r="V176" s="83" t="s">
        <v>1139</v>
      </c>
      <c r="W176" s="81">
        <v>43508.93230324074</v>
      </c>
      <c r="X176" s="83" t="s">
        <v>1402</v>
      </c>
      <c r="Y176" s="79"/>
      <c r="Z176" s="79"/>
      <c r="AA176" s="85" t="s">
        <v>1767</v>
      </c>
      <c r="AB176" s="79"/>
      <c r="AC176" s="79" t="b">
        <v>0</v>
      </c>
      <c r="AD176" s="79">
        <v>0</v>
      </c>
      <c r="AE176" s="85" t="s">
        <v>1963</v>
      </c>
      <c r="AF176" s="79" t="b">
        <v>1</v>
      </c>
      <c r="AG176" s="79" t="s">
        <v>1973</v>
      </c>
      <c r="AH176" s="79"/>
      <c r="AI176" s="85" t="s">
        <v>1987</v>
      </c>
      <c r="AJ176" s="79" t="b">
        <v>0</v>
      </c>
      <c r="AK176" s="79">
        <v>43</v>
      </c>
      <c r="AL176" s="85" t="s">
        <v>1772</v>
      </c>
      <c r="AM176" s="79" t="s">
        <v>2002</v>
      </c>
      <c r="AN176" s="79" t="b">
        <v>0</v>
      </c>
      <c r="AO176" s="85" t="s">
        <v>1772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0</v>
      </c>
      <c r="BE176" s="49">
        <v>0</v>
      </c>
      <c r="BF176" s="48">
        <v>0</v>
      </c>
      <c r="BG176" s="49">
        <v>0</v>
      </c>
      <c r="BH176" s="48">
        <v>0</v>
      </c>
      <c r="BI176" s="49">
        <v>0</v>
      </c>
      <c r="BJ176" s="48">
        <v>22</v>
      </c>
      <c r="BK176" s="49">
        <v>100</v>
      </c>
      <c r="BL176" s="48">
        <v>22</v>
      </c>
    </row>
    <row r="177" spans="1:64" ht="15">
      <c r="A177" s="64" t="s">
        <v>380</v>
      </c>
      <c r="B177" s="64" t="s">
        <v>383</v>
      </c>
      <c r="C177" s="65"/>
      <c r="D177" s="66"/>
      <c r="E177" s="67"/>
      <c r="F177" s="68"/>
      <c r="G177" s="65"/>
      <c r="H177" s="69"/>
      <c r="I177" s="70"/>
      <c r="J177" s="70"/>
      <c r="K177" s="34" t="s">
        <v>65</v>
      </c>
      <c r="L177" s="77">
        <v>189</v>
      </c>
      <c r="M177" s="77"/>
      <c r="N177" s="72"/>
      <c r="O177" s="79" t="s">
        <v>544</v>
      </c>
      <c r="P177" s="81">
        <v>43508.961909722224</v>
      </c>
      <c r="Q177" s="79" t="s">
        <v>597</v>
      </c>
      <c r="R177" s="79"/>
      <c r="S177" s="79"/>
      <c r="T177" s="79" t="s">
        <v>868</v>
      </c>
      <c r="U177" s="79"/>
      <c r="V177" s="83" t="s">
        <v>1140</v>
      </c>
      <c r="W177" s="81">
        <v>43508.961909722224</v>
      </c>
      <c r="X177" s="83" t="s">
        <v>1403</v>
      </c>
      <c r="Y177" s="79"/>
      <c r="Z177" s="79"/>
      <c r="AA177" s="85" t="s">
        <v>1768</v>
      </c>
      <c r="AB177" s="79"/>
      <c r="AC177" s="79" t="b">
        <v>0</v>
      </c>
      <c r="AD177" s="79">
        <v>0</v>
      </c>
      <c r="AE177" s="85" t="s">
        <v>1963</v>
      </c>
      <c r="AF177" s="79" t="b">
        <v>1</v>
      </c>
      <c r="AG177" s="79" t="s">
        <v>1973</v>
      </c>
      <c r="AH177" s="79"/>
      <c r="AI177" s="85" t="s">
        <v>1987</v>
      </c>
      <c r="AJ177" s="79" t="b">
        <v>0</v>
      </c>
      <c r="AK177" s="79">
        <v>43</v>
      </c>
      <c r="AL177" s="85" t="s">
        <v>1772</v>
      </c>
      <c r="AM177" s="79" t="s">
        <v>2001</v>
      </c>
      <c r="AN177" s="79" t="b">
        <v>0</v>
      </c>
      <c r="AO177" s="85" t="s">
        <v>1772</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0</v>
      </c>
      <c r="BE177" s="49">
        <v>0</v>
      </c>
      <c r="BF177" s="48">
        <v>0</v>
      </c>
      <c r="BG177" s="49">
        <v>0</v>
      </c>
      <c r="BH177" s="48">
        <v>0</v>
      </c>
      <c r="BI177" s="49">
        <v>0</v>
      </c>
      <c r="BJ177" s="48">
        <v>22</v>
      </c>
      <c r="BK177" s="49">
        <v>100</v>
      </c>
      <c r="BL177" s="48">
        <v>22</v>
      </c>
    </row>
    <row r="178" spans="1:64" ht="15">
      <c r="A178" s="64" t="s">
        <v>381</v>
      </c>
      <c r="B178" s="64" t="s">
        <v>504</v>
      </c>
      <c r="C178" s="65"/>
      <c r="D178" s="66"/>
      <c r="E178" s="67"/>
      <c r="F178" s="68"/>
      <c r="G178" s="65"/>
      <c r="H178" s="69"/>
      <c r="I178" s="70"/>
      <c r="J178" s="70"/>
      <c r="K178" s="34" t="s">
        <v>65</v>
      </c>
      <c r="L178" s="77">
        <v>190</v>
      </c>
      <c r="M178" s="77"/>
      <c r="N178" s="72"/>
      <c r="O178" s="79" t="s">
        <v>544</v>
      </c>
      <c r="P178" s="81">
        <v>43508.70856481481</v>
      </c>
      <c r="Q178" s="79" t="s">
        <v>598</v>
      </c>
      <c r="R178" s="83" t="s">
        <v>763</v>
      </c>
      <c r="S178" s="79" t="s">
        <v>816</v>
      </c>
      <c r="T178" s="79" t="s">
        <v>869</v>
      </c>
      <c r="U178" s="83" t="s">
        <v>933</v>
      </c>
      <c r="V178" s="83" t="s">
        <v>933</v>
      </c>
      <c r="W178" s="81">
        <v>43508.70856481481</v>
      </c>
      <c r="X178" s="83" t="s">
        <v>1404</v>
      </c>
      <c r="Y178" s="79"/>
      <c r="Z178" s="79"/>
      <c r="AA178" s="85" t="s">
        <v>1769</v>
      </c>
      <c r="AB178" s="79"/>
      <c r="AC178" s="79" t="b">
        <v>0</v>
      </c>
      <c r="AD178" s="79">
        <v>4</v>
      </c>
      <c r="AE178" s="85" t="s">
        <v>1963</v>
      </c>
      <c r="AF178" s="79" t="b">
        <v>0</v>
      </c>
      <c r="AG178" s="79" t="s">
        <v>1973</v>
      </c>
      <c r="AH178" s="79"/>
      <c r="AI178" s="85" t="s">
        <v>1963</v>
      </c>
      <c r="AJ178" s="79" t="b">
        <v>0</v>
      </c>
      <c r="AK178" s="79">
        <v>0</v>
      </c>
      <c r="AL178" s="85" t="s">
        <v>1963</v>
      </c>
      <c r="AM178" s="79" t="s">
        <v>2014</v>
      </c>
      <c r="AN178" s="79" t="b">
        <v>0</v>
      </c>
      <c r="AO178" s="85" t="s">
        <v>1769</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10</v>
      </c>
      <c r="BC178" s="78" t="str">
        <f>REPLACE(INDEX(GroupVertices[Group],MATCH(Edges24[[#This Row],[Vertex 2]],GroupVertices[Vertex],0)),1,1,"")</f>
        <v>10</v>
      </c>
      <c r="BD178" s="48">
        <v>1</v>
      </c>
      <c r="BE178" s="49">
        <v>5</v>
      </c>
      <c r="BF178" s="48">
        <v>0</v>
      </c>
      <c r="BG178" s="49">
        <v>0</v>
      </c>
      <c r="BH178" s="48">
        <v>0</v>
      </c>
      <c r="BI178" s="49">
        <v>0</v>
      </c>
      <c r="BJ178" s="48">
        <v>19</v>
      </c>
      <c r="BK178" s="49">
        <v>95</v>
      </c>
      <c r="BL178" s="48">
        <v>20</v>
      </c>
    </row>
    <row r="179" spans="1:64" ht="15">
      <c r="A179" s="64" t="s">
        <v>382</v>
      </c>
      <c r="B179" s="64" t="s">
        <v>504</v>
      </c>
      <c r="C179" s="65"/>
      <c r="D179" s="66"/>
      <c r="E179" s="67"/>
      <c r="F179" s="68"/>
      <c r="G179" s="65"/>
      <c r="H179" s="69"/>
      <c r="I179" s="70"/>
      <c r="J179" s="70"/>
      <c r="K179" s="34" t="s">
        <v>65</v>
      </c>
      <c r="L179" s="77">
        <v>191</v>
      </c>
      <c r="M179" s="77"/>
      <c r="N179" s="72"/>
      <c r="O179" s="79" t="s">
        <v>544</v>
      </c>
      <c r="P179" s="81">
        <v>43508.96983796296</v>
      </c>
      <c r="Q179" s="79" t="s">
        <v>594</v>
      </c>
      <c r="R179" s="79"/>
      <c r="S179" s="79"/>
      <c r="T179" s="79" t="s">
        <v>865</v>
      </c>
      <c r="U179" s="79"/>
      <c r="V179" s="83" t="s">
        <v>1141</v>
      </c>
      <c r="W179" s="81">
        <v>43508.96983796296</v>
      </c>
      <c r="X179" s="83" t="s">
        <v>1405</v>
      </c>
      <c r="Y179" s="79"/>
      <c r="Z179" s="79"/>
      <c r="AA179" s="85" t="s">
        <v>1770</v>
      </c>
      <c r="AB179" s="79"/>
      <c r="AC179" s="79" t="b">
        <v>0</v>
      </c>
      <c r="AD179" s="79">
        <v>0</v>
      </c>
      <c r="AE179" s="85" t="s">
        <v>1963</v>
      </c>
      <c r="AF179" s="79" t="b">
        <v>0</v>
      </c>
      <c r="AG179" s="79" t="s">
        <v>1973</v>
      </c>
      <c r="AH179" s="79"/>
      <c r="AI179" s="85" t="s">
        <v>1963</v>
      </c>
      <c r="AJ179" s="79" t="b">
        <v>0</v>
      </c>
      <c r="AK179" s="79">
        <v>0</v>
      </c>
      <c r="AL179" s="85" t="s">
        <v>1769</v>
      </c>
      <c r="AM179" s="79" t="s">
        <v>1999</v>
      </c>
      <c r="AN179" s="79" t="b">
        <v>0</v>
      </c>
      <c r="AO179" s="85" t="s">
        <v>1769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10</v>
      </c>
      <c r="BC179" s="78" t="str">
        <f>REPLACE(INDEX(GroupVertices[Group],MATCH(Edges24[[#This Row],[Vertex 2]],GroupVertices[Vertex],0)),1,1,"")</f>
        <v>10</v>
      </c>
      <c r="BD179" s="48"/>
      <c r="BE179" s="49"/>
      <c r="BF179" s="48"/>
      <c r="BG179" s="49"/>
      <c r="BH179" s="48"/>
      <c r="BI179" s="49"/>
      <c r="BJ179" s="48"/>
      <c r="BK179" s="49"/>
      <c r="BL179" s="48"/>
    </row>
    <row r="180" spans="1:64" ht="15">
      <c r="A180" s="64" t="s">
        <v>381</v>
      </c>
      <c r="B180" s="64" t="s">
        <v>505</v>
      </c>
      <c r="C180" s="65"/>
      <c r="D180" s="66"/>
      <c r="E180" s="67"/>
      <c r="F180" s="68"/>
      <c r="G180" s="65"/>
      <c r="H180" s="69"/>
      <c r="I180" s="70"/>
      <c r="J180" s="70"/>
      <c r="K180" s="34" t="s">
        <v>65</v>
      </c>
      <c r="L180" s="77">
        <v>193</v>
      </c>
      <c r="M180" s="77"/>
      <c r="N180" s="72"/>
      <c r="O180" s="79" t="s">
        <v>544</v>
      </c>
      <c r="P180" s="81">
        <v>43504.08336805556</v>
      </c>
      <c r="Q180" s="79" t="s">
        <v>599</v>
      </c>
      <c r="R180" s="83" t="s">
        <v>764</v>
      </c>
      <c r="S180" s="79" t="s">
        <v>816</v>
      </c>
      <c r="T180" s="79" t="s">
        <v>870</v>
      </c>
      <c r="U180" s="79"/>
      <c r="V180" s="83" t="s">
        <v>1142</v>
      </c>
      <c r="W180" s="81">
        <v>43504.08336805556</v>
      </c>
      <c r="X180" s="83" t="s">
        <v>1406</v>
      </c>
      <c r="Y180" s="79"/>
      <c r="Z180" s="79"/>
      <c r="AA180" s="85" t="s">
        <v>1771</v>
      </c>
      <c r="AB180" s="79"/>
      <c r="AC180" s="79" t="b">
        <v>0</v>
      </c>
      <c r="AD180" s="79">
        <v>2</v>
      </c>
      <c r="AE180" s="85" t="s">
        <v>1963</v>
      </c>
      <c r="AF180" s="79" t="b">
        <v>0</v>
      </c>
      <c r="AG180" s="79" t="s">
        <v>1973</v>
      </c>
      <c r="AH180" s="79"/>
      <c r="AI180" s="85" t="s">
        <v>1963</v>
      </c>
      <c r="AJ180" s="79" t="b">
        <v>0</v>
      </c>
      <c r="AK180" s="79">
        <v>0</v>
      </c>
      <c r="AL180" s="85" t="s">
        <v>1963</v>
      </c>
      <c r="AM180" s="79" t="s">
        <v>2014</v>
      </c>
      <c r="AN180" s="79" t="b">
        <v>0</v>
      </c>
      <c r="AO180" s="85" t="s">
        <v>1771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10</v>
      </c>
      <c r="BC180" s="78" t="str">
        <f>REPLACE(INDEX(GroupVertices[Group],MATCH(Edges24[[#This Row],[Vertex 2]],GroupVertices[Vertex],0)),1,1,"")</f>
        <v>5</v>
      </c>
      <c r="BD180" s="48">
        <v>2</v>
      </c>
      <c r="BE180" s="49">
        <v>11.11111111111111</v>
      </c>
      <c r="BF180" s="48">
        <v>0</v>
      </c>
      <c r="BG180" s="49">
        <v>0</v>
      </c>
      <c r="BH180" s="48">
        <v>0</v>
      </c>
      <c r="BI180" s="49">
        <v>0</v>
      </c>
      <c r="BJ180" s="48">
        <v>16</v>
      </c>
      <c r="BK180" s="49">
        <v>88.88888888888889</v>
      </c>
      <c r="BL180" s="48">
        <v>18</v>
      </c>
    </row>
    <row r="181" spans="1:64" ht="15">
      <c r="A181" s="64" t="s">
        <v>383</v>
      </c>
      <c r="B181" s="64" t="s">
        <v>383</v>
      </c>
      <c r="C181" s="65"/>
      <c r="D181" s="66"/>
      <c r="E181" s="67"/>
      <c r="F181" s="68"/>
      <c r="G181" s="65"/>
      <c r="H181" s="69"/>
      <c r="I181" s="70"/>
      <c r="J181" s="70"/>
      <c r="K181" s="34" t="s">
        <v>65</v>
      </c>
      <c r="L181" s="77">
        <v>195</v>
      </c>
      <c r="M181" s="77"/>
      <c r="N181" s="72"/>
      <c r="O181" s="79" t="s">
        <v>176</v>
      </c>
      <c r="P181" s="81">
        <v>43508.7818287037</v>
      </c>
      <c r="Q181" s="79" t="s">
        <v>600</v>
      </c>
      <c r="R181" s="83" t="s">
        <v>765</v>
      </c>
      <c r="S181" s="79" t="s">
        <v>807</v>
      </c>
      <c r="T181" s="79" t="s">
        <v>871</v>
      </c>
      <c r="U181" s="79"/>
      <c r="V181" s="83" t="s">
        <v>1143</v>
      </c>
      <c r="W181" s="81">
        <v>43508.7818287037</v>
      </c>
      <c r="X181" s="83" t="s">
        <v>1407</v>
      </c>
      <c r="Y181" s="79"/>
      <c r="Z181" s="79"/>
      <c r="AA181" s="85" t="s">
        <v>1772</v>
      </c>
      <c r="AB181" s="79"/>
      <c r="AC181" s="79" t="b">
        <v>0</v>
      </c>
      <c r="AD181" s="79">
        <v>78</v>
      </c>
      <c r="AE181" s="85" t="s">
        <v>1963</v>
      </c>
      <c r="AF181" s="79" t="b">
        <v>1</v>
      </c>
      <c r="AG181" s="79" t="s">
        <v>1973</v>
      </c>
      <c r="AH181" s="79"/>
      <c r="AI181" s="85" t="s">
        <v>1987</v>
      </c>
      <c r="AJ181" s="79" t="b">
        <v>0</v>
      </c>
      <c r="AK181" s="79">
        <v>43</v>
      </c>
      <c r="AL181" s="85" t="s">
        <v>1963</v>
      </c>
      <c r="AM181" s="79" t="s">
        <v>2001</v>
      </c>
      <c r="AN181" s="79" t="b">
        <v>0</v>
      </c>
      <c r="AO181" s="85" t="s">
        <v>1772</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44</v>
      </c>
      <c r="BK181" s="49">
        <v>100</v>
      </c>
      <c r="BL181" s="48">
        <v>44</v>
      </c>
    </row>
    <row r="182" spans="1:64" ht="15">
      <c r="A182" s="64" t="s">
        <v>384</v>
      </c>
      <c r="B182" s="64" t="s">
        <v>383</v>
      </c>
      <c r="C182" s="65"/>
      <c r="D182" s="66"/>
      <c r="E182" s="67"/>
      <c r="F182" s="68"/>
      <c r="G182" s="65"/>
      <c r="H182" s="69"/>
      <c r="I182" s="70"/>
      <c r="J182" s="70"/>
      <c r="K182" s="34" t="s">
        <v>65</v>
      </c>
      <c r="L182" s="77">
        <v>196</v>
      </c>
      <c r="M182" s="77"/>
      <c r="N182" s="72"/>
      <c r="O182" s="79" t="s">
        <v>544</v>
      </c>
      <c r="P182" s="81">
        <v>43509.03045138889</v>
      </c>
      <c r="Q182" s="79" t="s">
        <v>597</v>
      </c>
      <c r="R182" s="79"/>
      <c r="S182" s="79"/>
      <c r="T182" s="79" t="s">
        <v>868</v>
      </c>
      <c r="U182" s="79"/>
      <c r="V182" s="83" t="s">
        <v>1144</v>
      </c>
      <c r="W182" s="81">
        <v>43509.03045138889</v>
      </c>
      <c r="X182" s="83" t="s">
        <v>1408</v>
      </c>
      <c r="Y182" s="79"/>
      <c r="Z182" s="79"/>
      <c r="AA182" s="85" t="s">
        <v>1773</v>
      </c>
      <c r="AB182" s="79"/>
      <c r="AC182" s="79" t="b">
        <v>0</v>
      </c>
      <c r="AD182" s="79">
        <v>0</v>
      </c>
      <c r="AE182" s="85" t="s">
        <v>1963</v>
      </c>
      <c r="AF182" s="79" t="b">
        <v>1</v>
      </c>
      <c r="AG182" s="79" t="s">
        <v>1973</v>
      </c>
      <c r="AH182" s="79"/>
      <c r="AI182" s="85" t="s">
        <v>1987</v>
      </c>
      <c r="AJ182" s="79" t="b">
        <v>0</v>
      </c>
      <c r="AK182" s="79">
        <v>43</v>
      </c>
      <c r="AL182" s="85" t="s">
        <v>1772</v>
      </c>
      <c r="AM182" s="79" t="s">
        <v>2002</v>
      </c>
      <c r="AN182" s="79" t="b">
        <v>0</v>
      </c>
      <c r="AO182" s="85" t="s">
        <v>1772</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22</v>
      </c>
      <c r="BK182" s="49">
        <v>100</v>
      </c>
      <c r="BL182" s="48">
        <v>22</v>
      </c>
    </row>
    <row r="183" spans="1:64" ht="15">
      <c r="A183" s="64" t="s">
        <v>385</v>
      </c>
      <c r="B183" s="64" t="s">
        <v>385</v>
      </c>
      <c r="C183" s="65"/>
      <c r="D183" s="66"/>
      <c r="E183" s="67"/>
      <c r="F183" s="68"/>
      <c r="G183" s="65"/>
      <c r="H183" s="69"/>
      <c r="I183" s="70"/>
      <c r="J183" s="70"/>
      <c r="K183" s="34" t="s">
        <v>65</v>
      </c>
      <c r="L183" s="77">
        <v>197</v>
      </c>
      <c r="M183" s="77"/>
      <c r="N183" s="72"/>
      <c r="O183" s="79" t="s">
        <v>176</v>
      </c>
      <c r="P183" s="81">
        <v>43509.116481481484</v>
      </c>
      <c r="Q183" s="79" t="s">
        <v>601</v>
      </c>
      <c r="R183" s="79"/>
      <c r="S183" s="79"/>
      <c r="T183" s="79" t="s">
        <v>872</v>
      </c>
      <c r="U183" s="83" t="s">
        <v>934</v>
      </c>
      <c r="V183" s="83" t="s">
        <v>934</v>
      </c>
      <c r="W183" s="81">
        <v>43509.116481481484</v>
      </c>
      <c r="X183" s="83" t="s">
        <v>1409</v>
      </c>
      <c r="Y183" s="79"/>
      <c r="Z183" s="79"/>
      <c r="AA183" s="85" t="s">
        <v>1774</v>
      </c>
      <c r="AB183" s="79"/>
      <c r="AC183" s="79" t="b">
        <v>0</v>
      </c>
      <c r="AD183" s="79">
        <v>1</v>
      </c>
      <c r="AE183" s="85" t="s">
        <v>1963</v>
      </c>
      <c r="AF183" s="79" t="b">
        <v>0</v>
      </c>
      <c r="AG183" s="79" t="s">
        <v>1977</v>
      </c>
      <c r="AH183" s="79"/>
      <c r="AI183" s="85" t="s">
        <v>1963</v>
      </c>
      <c r="AJ183" s="79" t="b">
        <v>0</v>
      </c>
      <c r="AK183" s="79">
        <v>0</v>
      </c>
      <c r="AL183" s="85" t="s">
        <v>1963</v>
      </c>
      <c r="AM183" s="79" t="s">
        <v>1999</v>
      </c>
      <c r="AN183" s="79" t="b">
        <v>0</v>
      </c>
      <c r="AO183" s="85" t="s">
        <v>1774</v>
      </c>
      <c r="AP183" s="79" t="s">
        <v>176</v>
      </c>
      <c r="AQ183" s="79">
        <v>0</v>
      </c>
      <c r="AR183" s="79">
        <v>0</v>
      </c>
      <c r="AS183" s="79" t="s">
        <v>2026</v>
      </c>
      <c r="AT183" s="79" t="s">
        <v>2031</v>
      </c>
      <c r="AU183" s="79" t="s">
        <v>2035</v>
      </c>
      <c r="AV183" s="79" t="s">
        <v>2039</v>
      </c>
      <c r="AW183" s="79" t="s">
        <v>2044</v>
      </c>
      <c r="AX183" s="79" t="s">
        <v>2049</v>
      </c>
      <c r="AY183" s="79" t="s">
        <v>2053</v>
      </c>
      <c r="AZ183" s="83" t="s">
        <v>2055</v>
      </c>
      <c r="BA183">
        <v>1</v>
      </c>
      <c r="BB183" s="78" t="str">
        <f>REPLACE(INDEX(GroupVertices[Group],MATCH(Edges24[[#This Row],[Vertex 1]],GroupVertices[Vertex],0)),1,1,"")</f>
        <v>3</v>
      </c>
      <c r="BC183" s="78" t="str">
        <f>REPLACE(INDEX(GroupVertices[Group],MATCH(Edges24[[#This Row],[Vertex 2]],GroupVertices[Vertex],0)),1,1,"")</f>
        <v>3</v>
      </c>
      <c r="BD183" s="48">
        <v>0</v>
      </c>
      <c r="BE183" s="49">
        <v>0</v>
      </c>
      <c r="BF183" s="48">
        <v>0</v>
      </c>
      <c r="BG183" s="49">
        <v>0</v>
      </c>
      <c r="BH183" s="48">
        <v>0</v>
      </c>
      <c r="BI183" s="49">
        <v>0</v>
      </c>
      <c r="BJ183" s="48">
        <v>30</v>
      </c>
      <c r="BK183" s="49">
        <v>100</v>
      </c>
      <c r="BL183" s="48">
        <v>30</v>
      </c>
    </row>
    <row r="184" spans="1:64" ht="15">
      <c r="A184" s="64" t="s">
        <v>386</v>
      </c>
      <c r="B184" s="64" t="s">
        <v>506</v>
      </c>
      <c r="C184" s="65"/>
      <c r="D184" s="66"/>
      <c r="E184" s="67"/>
      <c r="F184" s="68"/>
      <c r="G184" s="65"/>
      <c r="H184" s="69"/>
      <c r="I184" s="70"/>
      <c r="J184" s="70"/>
      <c r="K184" s="34" t="s">
        <v>65</v>
      </c>
      <c r="L184" s="77">
        <v>198</v>
      </c>
      <c r="M184" s="77"/>
      <c r="N184" s="72"/>
      <c r="O184" s="79" t="s">
        <v>544</v>
      </c>
      <c r="P184" s="81">
        <v>43509.150925925926</v>
      </c>
      <c r="Q184" s="79" t="s">
        <v>602</v>
      </c>
      <c r="R184" s="79"/>
      <c r="S184" s="79"/>
      <c r="T184" s="79" t="s">
        <v>873</v>
      </c>
      <c r="U184" s="79"/>
      <c r="V184" s="83" t="s">
        <v>1145</v>
      </c>
      <c r="W184" s="81">
        <v>43509.150925925926</v>
      </c>
      <c r="X184" s="83" t="s">
        <v>1410</v>
      </c>
      <c r="Y184" s="79"/>
      <c r="Z184" s="79"/>
      <c r="AA184" s="85" t="s">
        <v>1775</v>
      </c>
      <c r="AB184" s="79"/>
      <c r="AC184" s="79" t="b">
        <v>0</v>
      </c>
      <c r="AD184" s="79">
        <v>0</v>
      </c>
      <c r="AE184" s="85" t="s">
        <v>1963</v>
      </c>
      <c r="AF184" s="79" t="b">
        <v>0</v>
      </c>
      <c r="AG184" s="79" t="s">
        <v>1973</v>
      </c>
      <c r="AH184" s="79"/>
      <c r="AI184" s="85" t="s">
        <v>1963</v>
      </c>
      <c r="AJ184" s="79" t="b">
        <v>0</v>
      </c>
      <c r="AK184" s="79">
        <v>4</v>
      </c>
      <c r="AL184" s="85" t="s">
        <v>1870</v>
      </c>
      <c r="AM184" s="79" t="s">
        <v>2002</v>
      </c>
      <c r="AN184" s="79" t="b">
        <v>0</v>
      </c>
      <c r="AO184" s="85" t="s">
        <v>1870</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9</v>
      </c>
      <c r="BC184" s="78" t="str">
        <f>REPLACE(INDEX(GroupVertices[Group],MATCH(Edges24[[#This Row],[Vertex 2]],GroupVertices[Vertex],0)),1,1,"")</f>
        <v>9</v>
      </c>
      <c r="BD184" s="48"/>
      <c r="BE184" s="49"/>
      <c r="BF184" s="48"/>
      <c r="BG184" s="49"/>
      <c r="BH184" s="48"/>
      <c r="BI184" s="49"/>
      <c r="BJ184" s="48"/>
      <c r="BK184" s="49"/>
      <c r="BL184" s="48"/>
    </row>
    <row r="185" spans="1:64" ht="15">
      <c r="A185" s="64" t="s">
        <v>386</v>
      </c>
      <c r="B185" s="64" t="s">
        <v>454</v>
      </c>
      <c r="C185" s="65"/>
      <c r="D185" s="66"/>
      <c r="E185" s="67"/>
      <c r="F185" s="68"/>
      <c r="G185" s="65"/>
      <c r="H185" s="69"/>
      <c r="I185" s="70"/>
      <c r="J185" s="70"/>
      <c r="K185" s="34" t="s">
        <v>65</v>
      </c>
      <c r="L185" s="77">
        <v>200</v>
      </c>
      <c r="M185" s="77"/>
      <c r="N185" s="72"/>
      <c r="O185" s="79" t="s">
        <v>544</v>
      </c>
      <c r="P185" s="81">
        <v>43509.45574074074</v>
      </c>
      <c r="Q185" s="79" t="s">
        <v>595</v>
      </c>
      <c r="R185" s="79"/>
      <c r="S185" s="79"/>
      <c r="T185" s="79" t="s">
        <v>866</v>
      </c>
      <c r="U185" s="79"/>
      <c r="V185" s="83" t="s">
        <v>1145</v>
      </c>
      <c r="W185" s="81">
        <v>43509.45574074074</v>
      </c>
      <c r="X185" s="83" t="s">
        <v>1411</v>
      </c>
      <c r="Y185" s="79"/>
      <c r="Z185" s="79"/>
      <c r="AA185" s="85" t="s">
        <v>1776</v>
      </c>
      <c r="AB185" s="79"/>
      <c r="AC185" s="79" t="b">
        <v>0</v>
      </c>
      <c r="AD185" s="79">
        <v>0</v>
      </c>
      <c r="AE185" s="85" t="s">
        <v>1963</v>
      </c>
      <c r="AF185" s="79" t="b">
        <v>0</v>
      </c>
      <c r="AG185" s="79" t="s">
        <v>1973</v>
      </c>
      <c r="AH185" s="79"/>
      <c r="AI185" s="85" t="s">
        <v>1963</v>
      </c>
      <c r="AJ185" s="79" t="b">
        <v>0</v>
      </c>
      <c r="AK185" s="79">
        <v>6</v>
      </c>
      <c r="AL185" s="85" t="s">
        <v>1874</v>
      </c>
      <c r="AM185" s="79" t="s">
        <v>2002</v>
      </c>
      <c r="AN185" s="79" t="b">
        <v>0</v>
      </c>
      <c r="AO185" s="85" t="s">
        <v>1874</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9</v>
      </c>
      <c r="BC185" s="78" t="str">
        <f>REPLACE(INDEX(GroupVertices[Group],MATCH(Edges24[[#This Row],[Vertex 2]],GroupVertices[Vertex],0)),1,1,"")</f>
        <v>9</v>
      </c>
      <c r="BD185" s="48">
        <v>0</v>
      </c>
      <c r="BE185" s="49">
        <v>0</v>
      </c>
      <c r="BF185" s="48">
        <v>0</v>
      </c>
      <c r="BG185" s="49">
        <v>0</v>
      </c>
      <c r="BH185" s="48">
        <v>0</v>
      </c>
      <c r="BI185" s="49">
        <v>0</v>
      </c>
      <c r="BJ185" s="48">
        <v>22</v>
      </c>
      <c r="BK185" s="49">
        <v>100</v>
      </c>
      <c r="BL185" s="48">
        <v>22</v>
      </c>
    </row>
    <row r="186" spans="1:64" ht="15">
      <c r="A186" s="64" t="s">
        <v>387</v>
      </c>
      <c r="B186" s="64" t="s">
        <v>403</v>
      </c>
      <c r="C186" s="65"/>
      <c r="D186" s="66"/>
      <c r="E186" s="67"/>
      <c r="F186" s="68"/>
      <c r="G186" s="65"/>
      <c r="H186" s="69"/>
      <c r="I186" s="70"/>
      <c r="J186" s="70"/>
      <c r="K186" s="34" t="s">
        <v>65</v>
      </c>
      <c r="L186" s="77">
        <v>201</v>
      </c>
      <c r="M186" s="77"/>
      <c r="N186" s="72"/>
      <c r="O186" s="79" t="s">
        <v>544</v>
      </c>
      <c r="P186" s="81">
        <v>43509.63890046296</v>
      </c>
      <c r="Q186" s="79" t="s">
        <v>603</v>
      </c>
      <c r="R186" s="79"/>
      <c r="S186" s="79"/>
      <c r="T186" s="79" t="s">
        <v>833</v>
      </c>
      <c r="U186" s="83" t="s">
        <v>935</v>
      </c>
      <c r="V186" s="83" t="s">
        <v>935</v>
      </c>
      <c r="W186" s="81">
        <v>43509.63890046296</v>
      </c>
      <c r="X186" s="83" t="s">
        <v>1412</v>
      </c>
      <c r="Y186" s="79"/>
      <c r="Z186" s="79"/>
      <c r="AA186" s="85" t="s">
        <v>1777</v>
      </c>
      <c r="AB186" s="79"/>
      <c r="AC186" s="79" t="b">
        <v>0</v>
      </c>
      <c r="AD186" s="79">
        <v>0</v>
      </c>
      <c r="AE186" s="85" t="s">
        <v>1963</v>
      </c>
      <c r="AF186" s="79" t="b">
        <v>0</v>
      </c>
      <c r="AG186" s="79" t="s">
        <v>1973</v>
      </c>
      <c r="AH186" s="79"/>
      <c r="AI186" s="85" t="s">
        <v>1963</v>
      </c>
      <c r="AJ186" s="79" t="b">
        <v>0</v>
      </c>
      <c r="AK186" s="79">
        <v>2</v>
      </c>
      <c r="AL186" s="85" t="s">
        <v>1799</v>
      </c>
      <c r="AM186" s="79" t="s">
        <v>2001</v>
      </c>
      <c r="AN186" s="79" t="b">
        <v>0</v>
      </c>
      <c r="AO186" s="85" t="s">
        <v>1799</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12</v>
      </c>
      <c r="BC186" s="78" t="str">
        <f>REPLACE(INDEX(GroupVertices[Group],MATCH(Edges24[[#This Row],[Vertex 2]],GroupVertices[Vertex],0)),1,1,"")</f>
        <v>12</v>
      </c>
      <c r="BD186" s="48">
        <v>1</v>
      </c>
      <c r="BE186" s="49">
        <v>11.11111111111111</v>
      </c>
      <c r="BF186" s="48">
        <v>0</v>
      </c>
      <c r="BG186" s="49">
        <v>0</v>
      </c>
      <c r="BH186" s="48">
        <v>0</v>
      </c>
      <c r="BI186" s="49">
        <v>0</v>
      </c>
      <c r="BJ186" s="48">
        <v>8</v>
      </c>
      <c r="BK186" s="49">
        <v>88.88888888888889</v>
      </c>
      <c r="BL186" s="48">
        <v>9</v>
      </c>
    </row>
    <row r="187" spans="1:64" ht="15">
      <c r="A187" s="64" t="s">
        <v>388</v>
      </c>
      <c r="B187" s="64" t="s">
        <v>403</v>
      </c>
      <c r="C187" s="65"/>
      <c r="D187" s="66"/>
      <c r="E187" s="67"/>
      <c r="F187" s="68"/>
      <c r="G187" s="65"/>
      <c r="H187" s="69"/>
      <c r="I187" s="70"/>
      <c r="J187" s="70"/>
      <c r="K187" s="34" t="s">
        <v>65</v>
      </c>
      <c r="L187" s="77">
        <v>202</v>
      </c>
      <c r="M187" s="77"/>
      <c r="N187" s="72"/>
      <c r="O187" s="79" t="s">
        <v>544</v>
      </c>
      <c r="P187" s="81">
        <v>43509.643738425926</v>
      </c>
      <c r="Q187" s="79" t="s">
        <v>603</v>
      </c>
      <c r="R187" s="79"/>
      <c r="S187" s="79"/>
      <c r="T187" s="79" t="s">
        <v>833</v>
      </c>
      <c r="U187" s="83" t="s">
        <v>935</v>
      </c>
      <c r="V187" s="83" t="s">
        <v>935</v>
      </c>
      <c r="W187" s="81">
        <v>43509.643738425926</v>
      </c>
      <c r="X187" s="83" t="s">
        <v>1413</v>
      </c>
      <c r="Y187" s="79"/>
      <c r="Z187" s="79"/>
      <c r="AA187" s="85" t="s">
        <v>1778</v>
      </c>
      <c r="AB187" s="79"/>
      <c r="AC187" s="79" t="b">
        <v>0</v>
      </c>
      <c r="AD187" s="79">
        <v>0</v>
      </c>
      <c r="AE187" s="85" t="s">
        <v>1963</v>
      </c>
      <c r="AF187" s="79" t="b">
        <v>0</v>
      </c>
      <c r="AG187" s="79" t="s">
        <v>1973</v>
      </c>
      <c r="AH187" s="79"/>
      <c r="AI187" s="85" t="s">
        <v>1963</v>
      </c>
      <c r="AJ187" s="79" t="b">
        <v>0</v>
      </c>
      <c r="AK187" s="79">
        <v>2</v>
      </c>
      <c r="AL187" s="85" t="s">
        <v>1799</v>
      </c>
      <c r="AM187" s="79" t="s">
        <v>2003</v>
      </c>
      <c r="AN187" s="79" t="b">
        <v>0</v>
      </c>
      <c r="AO187" s="85" t="s">
        <v>1799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12</v>
      </c>
      <c r="BC187" s="78" t="str">
        <f>REPLACE(INDEX(GroupVertices[Group],MATCH(Edges24[[#This Row],[Vertex 2]],GroupVertices[Vertex],0)),1,1,"")</f>
        <v>12</v>
      </c>
      <c r="BD187" s="48">
        <v>1</v>
      </c>
      <c r="BE187" s="49">
        <v>11.11111111111111</v>
      </c>
      <c r="BF187" s="48">
        <v>0</v>
      </c>
      <c r="BG187" s="49">
        <v>0</v>
      </c>
      <c r="BH187" s="48">
        <v>0</v>
      </c>
      <c r="BI187" s="49">
        <v>0</v>
      </c>
      <c r="BJ187" s="48">
        <v>8</v>
      </c>
      <c r="BK187" s="49">
        <v>88.88888888888889</v>
      </c>
      <c r="BL187" s="48">
        <v>9</v>
      </c>
    </row>
    <row r="188" spans="1:64" ht="15">
      <c r="A188" s="64" t="s">
        <v>389</v>
      </c>
      <c r="B188" s="64" t="s">
        <v>440</v>
      </c>
      <c r="C188" s="65"/>
      <c r="D188" s="66"/>
      <c r="E188" s="67"/>
      <c r="F188" s="68"/>
      <c r="G188" s="65"/>
      <c r="H188" s="69"/>
      <c r="I188" s="70"/>
      <c r="J188" s="70"/>
      <c r="K188" s="34" t="s">
        <v>65</v>
      </c>
      <c r="L188" s="77">
        <v>203</v>
      </c>
      <c r="M188" s="77"/>
      <c r="N188" s="72"/>
      <c r="O188" s="79" t="s">
        <v>544</v>
      </c>
      <c r="P188" s="81">
        <v>43509.69771990741</v>
      </c>
      <c r="Q188" s="79" t="s">
        <v>604</v>
      </c>
      <c r="R188" s="79"/>
      <c r="S188" s="79"/>
      <c r="T188" s="79" t="s">
        <v>833</v>
      </c>
      <c r="U188" s="79"/>
      <c r="V188" s="83" t="s">
        <v>1146</v>
      </c>
      <c r="W188" s="81">
        <v>43509.69771990741</v>
      </c>
      <c r="X188" s="83" t="s">
        <v>1414</v>
      </c>
      <c r="Y188" s="79"/>
      <c r="Z188" s="79"/>
      <c r="AA188" s="85" t="s">
        <v>1779</v>
      </c>
      <c r="AB188" s="79"/>
      <c r="AC188" s="79" t="b">
        <v>0</v>
      </c>
      <c r="AD188" s="79">
        <v>0</v>
      </c>
      <c r="AE188" s="85" t="s">
        <v>1963</v>
      </c>
      <c r="AF188" s="79" t="b">
        <v>0</v>
      </c>
      <c r="AG188" s="79" t="s">
        <v>1973</v>
      </c>
      <c r="AH188" s="79"/>
      <c r="AI188" s="85" t="s">
        <v>1963</v>
      </c>
      <c r="AJ188" s="79" t="b">
        <v>0</v>
      </c>
      <c r="AK188" s="79">
        <v>1</v>
      </c>
      <c r="AL188" s="85" t="s">
        <v>1849</v>
      </c>
      <c r="AM188" s="79" t="s">
        <v>1999</v>
      </c>
      <c r="AN188" s="79" t="b">
        <v>0</v>
      </c>
      <c r="AO188" s="85" t="s">
        <v>1849</v>
      </c>
      <c r="AP188" s="79" t="s">
        <v>176</v>
      </c>
      <c r="AQ188" s="79">
        <v>0</v>
      </c>
      <c r="AR188" s="79">
        <v>0</v>
      </c>
      <c r="AS188" s="79"/>
      <c r="AT188" s="79"/>
      <c r="AU188" s="79"/>
      <c r="AV188" s="79"/>
      <c r="AW188" s="79"/>
      <c r="AX188" s="79"/>
      <c r="AY188" s="79"/>
      <c r="AZ188" s="79"/>
      <c r="BA188">
        <v>3</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22</v>
      </c>
      <c r="BK188" s="49">
        <v>100</v>
      </c>
      <c r="BL188" s="48">
        <v>22</v>
      </c>
    </row>
    <row r="189" spans="1:64" ht="15">
      <c r="A189" s="64" t="s">
        <v>389</v>
      </c>
      <c r="B189" s="64" t="s">
        <v>440</v>
      </c>
      <c r="C189" s="65"/>
      <c r="D189" s="66"/>
      <c r="E189" s="67"/>
      <c r="F189" s="68"/>
      <c r="G189" s="65"/>
      <c r="H189" s="69"/>
      <c r="I189" s="70"/>
      <c r="J189" s="70"/>
      <c r="K189" s="34" t="s">
        <v>65</v>
      </c>
      <c r="L189" s="77">
        <v>204</v>
      </c>
      <c r="M189" s="77"/>
      <c r="N189" s="72"/>
      <c r="O189" s="79" t="s">
        <v>544</v>
      </c>
      <c r="P189" s="81">
        <v>43509.69778935185</v>
      </c>
      <c r="Q189" s="79" t="s">
        <v>605</v>
      </c>
      <c r="R189" s="79"/>
      <c r="S189" s="79"/>
      <c r="T189" s="79" t="s">
        <v>833</v>
      </c>
      <c r="U189" s="79"/>
      <c r="V189" s="83" t="s">
        <v>1146</v>
      </c>
      <c r="W189" s="81">
        <v>43509.69778935185</v>
      </c>
      <c r="X189" s="83" t="s">
        <v>1415</v>
      </c>
      <c r="Y189" s="79"/>
      <c r="Z189" s="79"/>
      <c r="AA189" s="85" t="s">
        <v>1780</v>
      </c>
      <c r="AB189" s="79"/>
      <c r="AC189" s="79" t="b">
        <v>0</v>
      </c>
      <c r="AD189" s="79">
        <v>0</v>
      </c>
      <c r="AE189" s="85" t="s">
        <v>1963</v>
      </c>
      <c r="AF189" s="79" t="b">
        <v>0</v>
      </c>
      <c r="AG189" s="79" t="s">
        <v>1973</v>
      </c>
      <c r="AH189" s="79"/>
      <c r="AI189" s="85" t="s">
        <v>1963</v>
      </c>
      <c r="AJ189" s="79" t="b">
        <v>0</v>
      </c>
      <c r="AK189" s="79">
        <v>1</v>
      </c>
      <c r="AL189" s="85" t="s">
        <v>1850</v>
      </c>
      <c r="AM189" s="79" t="s">
        <v>1999</v>
      </c>
      <c r="AN189" s="79" t="b">
        <v>0</v>
      </c>
      <c r="AO189" s="85" t="s">
        <v>1850</v>
      </c>
      <c r="AP189" s="79" t="s">
        <v>176</v>
      </c>
      <c r="AQ189" s="79">
        <v>0</v>
      </c>
      <c r="AR189" s="79">
        <v>0</v>
      </c>
      <c r="AS189" s="79"/>
      <c r="AT189" s="79"/>
      <c r="AU189" s="79"/>
      <c r="AV189" s="79"/>
      <c r="AW189" s="79"/>
      <c r="AX189" s="79"/>
      <c r="AY189" s="79"/>
      <c r="AZ189" s="79"/>
      <c r="BA189">
        <v>3</v>
      </c>
      <c r="BB189" s="78" t="str">
        <f>REPLACE(INDEX(GroupVertices[Group],MATCH(Edges24[[#This Row],[Vertex 1]],GroupVertices[Vertex],0)),1,1,"")</f>
        <v>4</v>
      </c>
      <c r="BC189" s="78" t="str">
        <f>REPLACE(INDEX(GroupVertices[Group],MATCH(Edges24[[#This Row],[Vertex 2]],GroupVertices[Vertex],0)),1,1,"")</f>
        <v>4</v>
      </c>
      <c r="BD189" s="48">
        <v>0</v>
      </c>
      <c r="BE189" s="49">
        <v>0</v>
      </c>
      <c r="BF189" s="48">
        <v>2</v>
      </c>
      <c r="BG189" s="49">
        <v>8.333333333333334</v>
      </c>
      <c r="BH189" s="48">
        <v>0</v>
      </c>
      <c r="BI189" s="49">
        <v>0</v>
      </c>
      <c r="BJ189" s="48">
        <v>22</v>
      </c>
      <c r="BK189" s="49">
        <v>91.66666666666667</v>
      </c>
      <c r="BL189" s="48">
        <v>24</v>
      </c>
    </row>
    <row r="190" spans="1:64" ht="15">
      <c r="A190" s="64" t="s">
        <v>389</v>
      </c>
      <c r="B190" s="64" t="s">
        <v>440</v>
      </c>
      <c r="C190" s="65"/>
      <c r="D190" s="66"/>
      <c r="E190" s="67"/>
      <c r="F190" s="68"/>
      <c r="G190" s="65"/>
      <c r="H190" s="69"/>
      <c r="I190" s="70"/>
      <c r="J190" s="70"/>
      <c r="K190" s="34" t="s">
        <v>65</v>
      </c>
      <c r="L190" s="77">
        <v>205</v>
      </c>
      <c r="M190" s="77"/>
      <c r="N190" s="72"/>
      <c r="O190" s="79" t="s">
        <v>544</v>
      </c>
      <c r="P190" s="81">
        <v>43509.698796296296</v>
      </c>
      <c r="Q190" s="79" t="s">
        <v>606</v>
      </c>
      <c r="R190" s="79"/>
      <c r="S190" s="79"/>
      <c r="T190" s="79" t="s">
        <v>833</v>
      </c>
      <c r="U190" s="79"/>
      <c r="V190" s="83" t="s">
        <v>1146</v>
      </c>
      <c r="W190" s="81">
        <v>43509.698796296296</v>
      </c>
      <c r="X190" s="83" t="s">
        <v>1416</v>
      </c>
      <c r="Y190" s="79"/>
      <c r="Z190" s="79"/>
      <c r="AA190" s="85" t="s">
        <v>1781</v>
      </c>
      <c r="AB190" s="79"/>
      <c r="AC190" s="79" t="b">
        <v>0</v>
      </c>
      <c r="AD190" s="79">
        <v>0</v>
      </c>
      <c r="AE190" s="85" t="s">
        <v>1963</v>
      </c>
      <c r="AF190" s="79" t="b">
        <v>0</v>
      </c>
      <c r="AG190" s="79" t="s">
        <v>1973</v>
      </c>
      <c r="AH190" s="79"/>
      <c r="AI190" s="85" t="s">
        <v>1963</v>
      </c>
      <c r="AJ190" s="79" t="b">
        <v>0</v>
      </c>
      <c r="AK190" s="79">
        <v>1</v>
      </c>
      <c r="AL190" s="85" t="s">
        <v>1851</v>
      </c>
      <c r="AM190" s="79" t="s">
        <v>1999</v>
      </c>
      <c r="AN190" s="79" t="b">
        <v>0</v>
      </c>
      <c r="AO190" s="85" t="s">
        <v>1851</v>
      </c>
      <c r="AP190" s="79" t="s">
        <v>176</v>
      </c>
      <c r="AQ190" s="79">
        <v>0</v>
      </c>
      <c r="AR190" s="79">
        <v>0</v>
      </c>
      <c r="AS190" s="79"/>
      <c r="AT190" s="79"/>
      <c r="AU190" s="79"/>
      <c r="AV190" s="79"/>
      <c r="AW190" s="79"/>
      <c r="AX190" s="79"/>
      <c r="AY190" s="79"/>
      <c r="AZ190" s="79"/>
      <c r="BA190">
        <v>3</v>
      </c>
      <c r="BB190" s="78" t="str">
        <f>REPLACE(INDEX(GroupVertices[Group],MATCH(Edges24[[#This Row],[Vertex 1]],GroupVertices[Vertex],0)),1,1,"")</f>
        <v>4</v>
      </c>
      <c r="BC190" s="78" t="str">
        <f>REPLACE(INDEX(GroupVertices[Group],MATCH(Edges24[[#This Row],[Vertex 2]],GroupVertices[Vertex],0)),1,1,"")</f>
        <v>4</v>
      </c>
      <c r="BD190" s="48">
        <v>0</v>
      </c>
      <c r="BE190" s="49">
        <v>0</v>
      </c>
      <c r="BF190" s="48">
        <v>0</v>
      </c>
      <c r="BG190" s="49">
        <v>0</v>
      </c>
      <c r="BH190" s="48">
        <v>0</v>
      </c>
      <c r="BI190" s="49">
        <v>0</v>
      </c>
      <c r="BJ190" s="48">
        <v>23</v>
      </c>
      <c r="BK190" s="49">
        <v>100</v>
      </c>
      <c r="BL190" s="48">
        <v>23</v>
      </c>
    </row>
    <row r="191" spans="1:64" ht="15">
      <c r="A191" s="64" t="s">
        <v>390</v>
      </c>
      <c r="B191" s="64" t="s">
        <v>506</v>
      </c>
      <c r="C191" s="65"/>
      <c r="D191" s="66"/>
      <c r="E191" s="67"/>
      <c r="F191" s="68"/>
      <c r="G191" s="65"/>
      <c r="H191" s="69"/>
      <c r="I191" s="70"/>
      <c r="J191" s="70"/>
      <c r="K191" s="34" t="s">
        <v>65</v>
      </c>
      <c r="L191" s="77">
        <v>206</v>
      </c>
      <c r="M191" s="77"/>
      <c r="N191" s="72"/>
      <c r="O191" s="79" t="s">
        <v>544</v>
      </c>
      <c r="P191" s="81">
        <v>43509.73043981481</v>
      </c>
      <c r="Q191" s="79" t="s">
        <v>602</v>
      </c>
      <c r="R191" s="79"/>
      <c r="S191" s="79"/>
      <c r="T191" s="79" t="s">
        <v>873</v>
      </c>
      <c r="U191" s="79"/>
      <c r="V191" s="83" t="s">
        <v>1147</v>
      </c>
      <c r="W191" s="81">
        <v>43509.73043981481</v>
      </c>
      <c r="X191" s="83" t="s">
        <v>1417</v>
      </c>
      <c r="Y191" s="79"/>
      <c r="Z191" s="79"/>
      <c r="AA191" s="85" t="s">
        <v>1782</v>
      </c>
      <c r="AB191" s="79"/>
      <c r="AC191" s="79" t="b">
        <v>0</v>
      </c>
      <c r="AD191" s="79">
        <v>0</v>
      </c>
      <c r="AE191" s="85" t="s">
        <v>1963</v>
      </c>
      <c r="AF191" s="79" t="b">
        <v>0</v>
      </c>
      <c r="AG191" s="79" t="s">
        <v>1973</v>
      </c>
      <c r="AH191" s="79"/>
      <c r="AI191" s="85" t="s">
        <v>1963</v>
      </c>
      <c r="AJ191" s="79" t="b">
        <v>0</v>
      </c>
      <c r="AK191" s="79">
        <v>4</v>
      </c>
      <c r="AL191" s="85" t="s">
        <v>1870</v>
      </c>
      <c r="AM191" s="79" t="s">
        <v>1999</v>
      </c>
      <c r="AN191" s="79" t="b">
        <v>0</v>
      </c>
      <c r="AO191" s="85" t="s">
        <v>1870</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9</v>
      </c>
      <c r="BC191" s="78" t="str">
        <f>REPLACE(INDEX(GroupVertices[Group],MATCH(Edges24[[#This Row],[Vertex 2]],GroupVertices[Vertex],0)),1,1,"")</f>
        <v>9</v>
      </c>
      <c r="BD191" s="48"/>
      <c r="BE191" s="49"/>
      <c r="BF191" s="48"/>
      <c r="BG191" s="49"/>
      <c r="BH191" s="48"/>
      <c r="BI191" s="49"/>
      <c r="BJ191" s="48"/>
      <c r="BK191" s="49"/>
      <c r="BL191" s="48"/>
    </row>
    <row r="192" spans="1:64" ht="15">
      <c r="A192" s="64" t="s">
        <v>391</v>
      </c>
      <c r="B192" s="64" t="s">
        <v>506</v>
      </c>
      <c r="C192" s="65"/>
      <c r="D192" s="66"/>
      <c r="E192" s="67"/>
      <c r="F192" s="68"/>
      <c r="G192" s="65"/>
      <c r="H192" s="69"/>
      <c r="I192" s="70"/>
      <c r="J192" s="70"/>
      <c r="K192" s="34" t="s">
        <v>65</v>
      </c>
      <c r="L192" s="77">
        <v>208</v>
      </c>
      <c r="M192" s="77"/>
      <c r="N192" s="72"/>
      <c r="O192" s="79" t="s">
        <v>544</v>
      </c>
      <c r="P192" s="81">
        <v>43509.74118055555</v>
      </c>
      <c r="Q192" s="79" t="s">
        <v>602</v>
      </c>
      <c r="R192" s="79"/>
      <c r="S192" s="79"/>
      <c r="T192" s="79" t="s">
        <v>873</v>
      </c>
      <c r="U192" s="79"/>
      <c r="V192" s="83" t="s">
        <v>1148</v>
      </c>
      <c r="W192" s="81">
        <v>43509.74118055555</v>
      </c>
      <c r="X192" s="83" t="s">
        <v>1418</v>
      </c>
      <c r="Y192" s="79"/>
      <c r="Z192" s="79"/>
      <c r="AA192" s="85" t="s">
        <v>1783</v>
      </c>
      <c r="AB192" s="79"/>
      <c r="AC192" s="79" t="b">
        <v>0</v>
      </c>
      <c r="AD192" s="79">
        <v>0</v>
      </c>
      <c r="AE192" s="85" t="s">
        <v>1963</v>
      </c>
      <c r="AF192" s="79" t="b">
        <v>0</v>
      </c>
      <c r="AG192" s="79" t="s">
        <v>1973</v>
      </c>
      <c r="AH192" s="79"/>
      <c r="AI192" s="85" t="s">
        <v>1963</v>
      </c>
      <c r="AJ192" s="79" t="b">
        <v>0</v>
      </c>
      <c r="AK192" s="79">
        <v>4</v>
      </c>
      <c r="AL192" s="85" t="s">
        <v>1870</v>
      </c>
      <c r="AM192" s="79" t="s">
        <v>1999</v>
      </c>
      <c r="AN192" s="79" t="b">
        <v>0</v>
      </c>
      <c r="AO192" s="85" t="s">
        <v>1870</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9</v>
      </c>
      <c r="BC192" s="78" t="str">
        <f>REPLACE(INDEX(GroupVertices[Group],MATCH(Edges24[[#This Row],[Vertex 2]],GroupVertices[Vertex],0)),1,1,"")</f>
        <v>9</v>
      </c>
      <c r="BD192" s="48"/>
      <c r="BE192" s="49"/>
      <c r="BF192" s="48"/>
      <c r="BG192" s="49"/>
      <c r="BH192" s="48"/>
      <c r="BI192" s="49"/>
      <c r="BJ192" s="48"/>
      <c r="BK192" s="49"/>
      <c r="BL192" s="48"/>
    </row>
    <row r="193" spans="1:64" ht="15">
      <c r="A193" s="64" t="s">
        <v>392</v>
      </c>
      <c r="B193" s="64" t="s">
        <v>392</v>
      </c>
      <c r="C193" s="65"/>
      <c r="D193" s="66"/>
      <c r="E193" s="67"/>
      <c r="F193" s="68"/>
      <c r="G193" s="65"/>
      <c r="H193" s="69"/>
      <c r="I193" s="70"/>
      <c r="J193" s="70"/>
      <c r="K193" s="34" t="s">
        <v>65</v>
      </c>
      <c r="L193" s="77">
        <v>210</v>
      </c>
      <c r="M193" s="77"/>
      <c r="N193" s="72"/>
      <c r="O193" s="79" t="s">
        <v>176</v>
      </c>
      <c r="P193" s="81">
        <v>43509.76331018518</v>
      </c>
      <c r="Q193" s="79" t="s">
        <v>607</v>
      </c>
      <c r="R193" s="83" t="s">
        <v>766</v>
      </c>
      <c r="S193" s="79" t="s">
        <v>807</v>
      </c>
      <c r="T193" s="79" t="s">
        <v>874</v>
      </c>
      <c r="U193" s="79"/>
      <c r="V193" s="83" t="s">
        <v>1149</v>
      </c>
      <c r="W193" s="81">
        <v>43509.76331018518</v>
      </c>
      <c r="X193" s="83" t="s">
        <v>1419</v>
      </c>
      <c r="Y193" s="79"/>
      <c r="Z193" s="79"/>
      <c r="AA193" s="85" t="s">
        <v>1784</v>
      </c>
      <c r="AB193" s="79"/>
      <c r="AC193" s="79" t="b">
        <v>0</v>
      </c>
      <c r="AD193" s="79">
        <v>0</v>
      </c>
      <c r="AE193" s="85" t="s">
        <v>1963</v>
      </c>
      <c r="AF193" s="79" t="b">
        <v>1</v>
      </c>
      <c r="AG193" s="79" t="s">
        <v>1976</v>
      </c>
      <c r="AH193" s="79"/>
      <c r="AI193" s="85" t="s">
        <v>1988</v>
      </c>
      <c r="AJ193" s="79" t="b">
        <v>0</v>
      </c>
      <c r="AK193" s="79">
        <v>0</v>
      </c>
      <c r="AL193" s="85" t="s">
        <v>1963</v>
      </c>
      <c r="AM193" s="79" t="s">
        <v>2002</v>
      </c>
      <c r="AN193" s="79" t="b">
        <v>0</v>
      </c>
      <c r="AO193" s="85" t="s">
        <v>1784</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3</v>
      </c>
      <c r="BC193" s="78" t="str">
        <f>REPLACE(INDEX(GroupVertices[Group],MATCH(Edges24[[#This Row],[Vertex 2]],GroupVertices[Vertex],0)),1,1,"")</f>
        <v>3</v>
      </c>
      <c r="BD193" s="48">
        <v>0</v>
      </c>
      <c r="BE193" s="49">
        <v>0</v>
      </c>
      <c r="BF193" s="48">
        <v>0</v>
      </c>
      <c r="BG193" s="49">
        <v>0</v>
      </c>
      <c r="BH193" s="48">
        <v>0</v>
      </c>
      <c r="BI193" s="49">
        <v>0</v>
      </c>
      <c r="BJ193" s="48">
        <v>4</v>
      </c>
      <c r="BK193" s="49">
        <v>100</v>
      </c>
      <c r="BL193" s="48">
        <v>4</v>
      </c>
    </row>
    <row r="194" spans="1:64" ht="15">
      <c r="A194" s="64" t="s">
        <v>393</v>
      </c>
      <c r="B194" s="64" t="s">
        <v>393</v>
      </c>
      <c r="C194" s="65"/>
      <c r="D194" s="66"/>
      <c r="E194" s="67"/>
      <c r="F194" s="68"/>
      <c r="G194" s="65"/>
      <c r="H194" s="69"/>
      <c r="I194" s="70"/>
      <c r="J194" s="70"/>
      <c r="K194" s="34" t="s">
        <v>65</v>
      </c>
      <c r="L194" s="77">
        <v>211</v>
      </c>
      <c r="M194" s="77"/>
      <c r="N194" s="72"/>
      <c r="O194" s="79" t="s">
        <v>176</v>
      </c>
      <c r="P194" s="81">
        <v>43509.78870370371</v>
      </c>
      <c r="Q194" s="79" t="s">
        <v>608</v>
      </c>
      <c r="R194" s="83" t="s">
        <v>767</v>
      </c>
      <c r="S194" s="79" t="s">
        <v>817</v>
      </c>
      <c r="T194" s="79" t="s">
        <v>875</v>
      </c>
      <c r="U194" s="79"/>
      <c r="V194" s="83" t="s">
        <v>1150</v>
      </c>
      <c r="W194" s="81">
        <v>43509.78870370371</v>
      </c>
      <c r="X194" s="83" t="s">
        <v>1420</v>
      </c>
      <c r="Y194" s="79"/>
      <c r="Z194" s="79"/>
      <c r="AA194" s="85" t="s">
        <v>1785</v>
      </c>
      <c r="AB194" s="79"/>
      <c r="AC194" s="79" t="b">
        <v>0</v>
      </c>
      <c r="AD194" s="79">
        <v>1</v>
      </c>
      <c r="AE194" s="85" t="s">
        <v>1963</v>
      </c>
      <c r="AF194" s="79" t="b">
        <v>0</v>
      </c>
      <c r="AG194" s="79" t="s">
        <v>1978</v>
      </c>
      <c r="AH194" s="79"/>
      <c r="AI194" s="85" t="s">
        <v>1963</v>
      </c>
      <c r="AJ194" s="79" t="b">
        <v>0</v>
      </c>
      <c r="AK194" s="79">
        <v>0</v>
      </c>
      <c r="AL194" s="85" t="s">
        <v>1963</v>
      </c>
      <c r="AM194" s="79" t="s">
        <v>2015</v>
      </c>
      <c r="AN194" s="79" t="b">
        <v>0</v>
      </c>
      <c r="AO194" s="85" t="s">
        <v>1785</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3</v>
      </c>
      <c r="BC194" s="78" t="str">
        <f>REPLACE(INDEX(GroupVertices[Group],MATCH(Edges24[[#This Row],[Vertex 2]],GroupVertices[Vertex],0)),1,1,"")</f>
        <v>3</v>
      </c>
      <c r="BD194" s="48">
        <v>0</v>
      </c>
      <c r="BE194" s="49">
        <v>0</v>
      </c>
      <c r="BF194" s="48">
        <v>0</v>
      </c>
      <c r="BG194" s="49">
        <v>0</v>
      </c>
      <c r="BH194" s="48">
        <v>0</v>
      </c>
      <c r="BI194" s="49">
        <v>0</v>
      </c>
      <c r="BJ194" s="48">
        <v>12</v>
      </c>
      <c r="BK194" s="49">
        <v>100</v>
      </c>
      <c r="BL194" s="48">
        <v>12</v>
      </c>
    </row>
    <row r="195" spans="1:64" ht="15">
      <c r="A195" s="64" t="s">
        <v>394</v>
      </c>
      <c r="B195" s="64" t="s">
        <v>394</v>
      </c>
      <c r="C195" s="65"/>
      <c r="D195" s="66"/>
      <c r="E195" s="67"/>
      <c r="F195" s="68"/>
      <c r="G195" s="65"/>
      <c r="H195" s="69"/>
      <c r="I195" s="70"/>
      <c r="J195" s="70"/>
      <c r="K195" s="34" t="s">
        <v>65</v>
      </c>
      <c r="L195" s="77">
        <v>212</v>
      </c>
      <c r="M195" s="77"/>
      <c r="N195" s="72"/>
      <c r="O195" s="79" t="s">
        <v>176</v>
      </c>
      <c r="P195" s="81">
        <v>41503.785474537035</v>
      </c>
      <c r="Q195" s="79" t="s">
        <v>609</v>
      </c>
      <c r="R195" s="79"/>
      <c r="S195" s="79"/>
      <c r="T195" s="79" t="s">
        <v>876</v>
      </c>
      <c r="U195" s="83" t="s">
        <v>936</v>
      </c>
      <c r="V195" s="83" t="s">
        <v>936</v>
      </c>
      <c r="W195" s="81">
        <v>41503.785474537035</v>
      </c>
      <c r="X195" s="83" t="s">
        <v>1421</v>
      </c>
      <c r="Y195" s="79"/>
      <c r="Z195" s="79"/>
      <c r="AA195" s="85" t="s">
        <v>1786</v>
      </c>
      <c r="AB195" s="79"/>
      <c r="AC195" s="79" t="b">
        <v>0</v>
      </c>
      <c r="AD195" s="79">
        <v>3</v>
      </c>
      <c r="AE195" s="85" t="s">
        <v>1963</v>
      </c>
      <c r="AF195" s="79" t="b">
        <v>0</v>
      </c>
      <c r="AG195" s="79" t="s">
        <v>1973</v>
      </c>
      <c r="AH195" s="79"/>
      <c r="AI195" s="85" t="s">
        <v>1963</v>
      </c>
      <c r="AJ195" s="79" t="b">
        <v>0</v>
      </c>
      <c r="AK195" s="79">
        <v>12</v>
      </c>
      <c r="AL195" s="85" t="s">
        <v>1963</v>
      </c>
      <c r="AM195" s="79" t="s">
        <v>1999</v>
      </c>
      <c r="AN195" s="79" t="b">
        <v>0</v>
      </c>
      <c r="AO195" s="85" t="s">
        <v>1786</v>
      </c>
      <c r="AP195" s="79" t="s">
        <v>2024</v>
      </c>
      <c r="AQ195" s="79">
        <v>0</v>
      </c>
      <c r="AR195" s="79">
        <v>0</v>
      </c>
      <c r="AS195" s="79"/>
      <c r="AT195" s="79"/>
      <c r="AU195" s="79"/>
      <c r="AV195" s="79"/>
      <c r="AW195" s="79"/>
      <c r="AX195" s="79"/>
      <c r="AY195" s="79"/>
      <c r="AZ195" s="79"/>
      <c r="BA195">
        <v>1</v>
      </c>
      <c r="BB195" s="78" t="str">
        <f>REPLACE(INDEX(GroupVertices[Group],MATCH(Edges24[[#This Row],[Vertex 1]],GroupVertices[Vertex],0)),1,1,"")</f>
        <v>30</v>
      </c>
      <c r="BC195" s="78" t="str">
        <f>REPLACE(INDEX(GroupVertices[Group],MATCH(Edges24[[#This Row],[Vertex 2]],GroupVertices[Vertex],0)),1,1,"")</f>
        <v>30</v>
      </c>
      <c r="BD195" s="48">
        <v>0</v>
      </c>
      <c r="BE195" s="49">
        <v>0</v>
      </c>
      <c r="BF195" s="48">
        <v>0</v>
      </c>
      <c r="BG195" s="49">
        <v>0</v>
      </c>
      <c r="BH195" s="48">
        <v>0</v>
      </c>
      <c r="BI195" s="49">
        <v>0</v>
      </c>
      <c r="BJ195" s="48">
        <v>14</v>
      </c>
      <c r="BK195" s="49">
        <v>100</v>
      </c>
      <c r="BL195" s="48">
        <v>14</v>
      </c>
    </row>
    <row r="196" spans="1:64" ht="15">
      <c r="A196" s="64" t="s">
        <v>395</v>
      </c>
      <c r="B196" s="64" t="s">
        <v>394</v>
      </c>
      <c r="C196" s="65"/>
      <c r="D196" s="66"/>
      <c r="E196" s="67"/>
      <c r="F196" s="68"/>
      <c r="G196" s="65"/>
      <c r="H196" s="69"/>
      <c r="I196" s="70"/>
      <c r="J196" s="70"/>
      <c r="K196" s="34" t="s">
        <v>65</v>
      </c>
      <c r="L196" s="77">
        <v>213</v>
      </c>
      <c r="M196" s="77"/>
      <c r="N196" s="72"/>
      <c r="O196" s="79" t="s">
        <v>544</v>
      </c>
      <c r="P196" s="81">
        <v>43509.84789351852</v>
      </c>
      <c r="Q196" s="79" t="s">
        <v>610</v>
      </c>
      <c r="R196" s="79"/>
      <c r="S196" s="79"/>
      <c r="T196" s="79" t="s">
        <v>876</v>
      </c>
      <c r="U196" s="79"/>
      <c r="V196" s="83" t="s">
        <v>1151</v>
      </c>
      <c r="W196" s="81">
        <v>43509.84789351852</v>
      </c>
      <c r="X196" s="83" t="s">
        <v>1422</v>
      </c>
      <c r="Y196" s="79"/>
      <c r="Z196" s="79"/>
      <c r="AA196" s="85" t="s">
        <v>1787</v>
      </c>
      <c r="AB196" s="79"/>
      <c r="AC196" s="79" t="b">
        <v>0</v>
      </c>
      <c r="AD196" s="79">
        <v>0</v>
      </c>
      <c r="AE196" s="85" t="s">
        <v>1963</v>
      </c>
      <c r="AF196" s="79" t="b">
        <v>0</v>
      </c>
      <c r="AG196" s="79" t="s">
        <v>1973</v>
      </c>
      <c r="AH196" s="79"/>
      <c r="AI196" s="85" t="s">
        <v>1963</v>
      </c>
      <c r="AJ196" s="79" t="b">
        <v>0</v>
      </c>
      <c r="AK196" s="79">
        <v>12</v>
      </c>
      <c r="AL196" s="85" t="s">
        <v>1786</v>
      </c>
      <c r="AM196" s="79" t="s">
        <v>2001</v>
      </c>
      <c r="AN196" s="79" t="b">
        <v>0</v>
      </c>
      <c r="AO196" s="85" t="s">
        <v>1786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30</v>
      </c>
      <c r="BC196" s="78" t="str">
        <f>REPLACE(INDEX(GroupVertices[Group],MATCH(Edges24[[#This Row],[Vertex 2]],GroupVertices[Vertex],0)),1,1,"")</f>
        <v>30</v>
      </c>
      <c r="BD196" s="48">
        <v>0</v>
      </c>
      <c r="BE196" s="49">
        <v>0</v>
      </c>
      <c r="BF196" s="48">
        <v>0</v>
      </c>
      <c r="BG196" s="49">
        <v>0</v>
      </c>
      <c r="BH196" s="48">
        <v>0</v>
      </c>
      <c r="BI196" s="49">
        <v>0</v>
      </c>
      <c r="BJ196" s="48">
        <v>16</v>
      </c>
      <c r="BK196" s="49">
        <v>100</v>
      </c>
      <c r="BL196" s="48">
        <v>16</v>
      </c>
    </row>
    <row r="197" spans="1:64" ht="15">
      <c r="A197" s="64" t="s">
        <v>396</v>
      </c>
      <c r="B197" s="64" t="s">
        <v>396</v>
      </c>
      <c r="C197" s="65"/>
      <c r="D197" s="66"/>
      <c r="E197" s="67"/>
      <c r="F197" s="68"/>
      <c r="G197" s="65"/>
      <c r="H197" s="69"/>
      <c r="I197" s="70"/>
      <c r="J197" s="70"/>
      <c r="K197" s="34" t="s">
        <v>65</v>
      </c>
      <c r="L197" s="77">
        <v>214</v>
      </c>
      <c r="M197" s="77"/>
      <c r="N197" s="72"/>
      <c r="O197" s="79" t="s">
        <v>176</v>
      </c>
      <c r="P197" s="81">
        <v>43509.85271990741</v>
      </c>
      <c r="Q197" s="79" t="s">
        <v>611</v>
      </c>
      <c r="R197" s="79"/>
      <c r="S197" s="79"/>
      <c r="T197" s="79" t="s">
        <v>833</v>
      </c>
      <c r="U197" s="79"/>
      <c r="V197" s="83" t="s">
        <v>1152</v>
      </c>
      <c r="W197" s="81">
        <v>43509.85271990741</v>
      </c>
      <c r="X197" s="83" t="s">
        <v>1423</v>
      </c>
      <c r="Y197" s="79"/>
      <c r="Z197" s="79"/>
      <c r="AA197" s="85" t="s">
        <v>1788</v>
      </c>
      <c r="AB197" s="79"/>
      <c r="AC197" s="79" t="b">
        <v>0</v>
      </c>
      <c r="AD197" s="79">
        <v>2</v>
      </c>
      <c r="AE197" s="85" t="s">
        <v>1963</v>
      </c>
      <c r="AF197" s="79" t="b">
        <v>0</v>
      </c>
      <c r="AG197" s="79" t="s">
        <v>1973</v>
      </c>
      <c r="AH197" s="79"/>
      <c r="AI197" s="85" t="s">
        <v>1963</v>
      </c>
      <c r="AJ197" s="79" t="b">
        <v>0</v>
      </c>
      <c r="AK197" s="79">
        <v>1</v>
      </c>
      <c r="AL197" s="85" t="s">
        <v>1963</v>
      </c>
      <c r="AM197" s="79" t="s">
        <v>2003</v>
      </c>
      <c r="AN197" s="79" t="b">
        <v>0</v>
      </c>
      <c r="AO197" s="85" t="s">
        <v>1788</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29</v>
      </c>
      <c r="BC197" s="78" t="str">
        <f>REPLACE(INDEX(GroupVertices[Group],MATCH(Edges24[[#This Row],[Vertex 2]],GroupVertices[Vertex],0)),1,1,"")</f>
        <v>29</v>
      </c>
      <c r="BD197" s="48">
        <v>0</v>
      </c>
      <c r="BE197" s="49">
        <v>0</v>
      </c>
      <c r="BF197" s="48">
        <v>0</v>
      </c>
      <c r="BG197" s="49">
        <v>0</v>
      </c>
      <c r="BH197" s="48">
        <v>0</v>
      </c>
      <c r="BI197" s="49">
        <v>0</v>
      </c>
      <c r="BJ197" s="48">
        <v>19</v>
      </c>
      <c r="BK197" s="49">
        <v>100</v>
      </c>
      <c r="BL197" s="48">
        <v>19</v>
      </c>
    </row>
    <row r="198" spans="1:64" ht="15">
      <c r="A198" s="64" t="s">
        <v>397</v>
      </c>
      <c r="B198" s="64" t="s">
        <v>396</v>
      </c>
      <c r="C198" s="65"/>
      <c r="D198" s="66"/>
      <c r="E198" s="67"/>
      <c r="F198" s="68"/>
      <c r="G198" s="65"/>
      <c r="H198" s="69"/>
      <c r="I198" s="70"/>
      <c r="J198" s="70"/>
      <c r="K198" s="34" t="s">
        <v>65</v>
      </c>
      <c r="L198" s="77">
        <v>215</v>
      </c>
      <c r="M198" s="77"/>
      <c r="N198" s="72"/>
      <c r="O198" s="79" t="s">
        <v>544</v>
      </c>
      <c r="P198" s="81">
        <v>43509.855891203704</v>
      </c>
      <c r="Q198" s="79" t="s">
        <v>612</v>
      </c>
      <c r="R198" s="79"/>
      <c r="S198" s="79"/>
      <c r="T198" s="79" t="s">
        <v>833</v>
      </c>
      <c r="U198" s="79"/>
      <c r="V198" s="83" t="s">
        <v>1153</v>
      </c>
      <c r="W198" s="81">
        <v>43509.855891203704</v>
      </c>
      <c r="X198" s="83" t="s">
        <v>1424</v>
      </c>
      <c r="Y198" s="79"/>
      <c r="Z198" s="79"/>
      <c r="AA198" s="85" t="s">
        <v>1789</v>
      </c>
      <c r="AB198" s="79"/>
      <c r="AC198" s="79" t="b">
        <v>0</v>
      </c>
      <c r="AD198" s="79">
        <v>0</v>
      </c>
      <c r="AE198" s="85" t="s">
        <v>1963</v>
      </c>
      <c r="AF198" s="79" t="b">
        <v>0</v>
      </c>
      <c r="AG198" s="79" t="s">
        <v>1973</v>
      </c>
      <c r="AH198" s="79"/>
      <c r="AI198" s="85" t="s">
        <v>1963</v>
      </c>
      <c r="AJ198" s="79" t="b">
        <v>0</v>
      </c>
      <c r="AK198" s="79">
        <v>1</v>
      </c>
      <c r="AL198" s="85" t="s">
        <v>1788</v>
      </c>
      <c r="AM198" s="79" t="s">
        <v>2003</v>
      </c>
      <c r="AN198" s="79" t="b">
        <v>0</v>
      </c>
      <c r="AO198" s="85" t="s">
        <v>1788</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29</v>
      </c>
      <c r="BC198" s="78" t="str">
        <f>REPLACE(INDEX(GroupVertices[Group],MATCH(Edges24[[#This Row],[Vertex 2]],GroupVertices[Vertex],0)),1,1,"")</f>
        <v>29</v>
      </c>
      <c r="BD198" s="48">
        <v>0</v>
      </c>
      <c r="BE198" s="49">
        <v>0</v>
      </c>
      <c r="BF198" s="48">
        <v>0</v>
      </c>
      <c r="BG198" s="49">
        <v>0</v>
      </c>
      <c r="BH198" s="48">
        <v>0</v>
      </c>
      <c r="BI198" s="49">
        <v>0</v>
      </c>
      <c r="BJ198" s="48">
        <v>21</v>
      </c>
      <c r="BK198" s="49">
        <v>100</v>
      </c>
      <c r="BL198" s="48">
        <v>21</v>
      </c>
    </row>
    <row r="199" spans="1:64" ht="15">
      <c r="A199" s="64" t="s">
        <v>398</v>
      </c>
      <c r="B199" s="64" t="s">
        <v>403</v>
      </c>
      <c r="C199" s="65"/>
      <c r="D199" s="66"/>
      <c r="E199" s="67"/>
      <c r="F199" s="68"/>
      <c r="G199" s="65"/>
      <c r="H199" s="69"/>
      <c r="I199" s="70"/>
      <c r="J199" s="70"/>
      <c r="K199" s="34" t="s">
        <v>65</v>
      </c>
      <c r="L199" s="77">
        <v>216</v>
      </c>
      <c r="M199" s="77"/>
      <c r="N199" s="72"/>
      <c r="O199" s="79" t="s">
        <v>544</v>
      </c>
      <c r="P199" s="81">
        <v>43509.882789351854</v>
      </c>
      <c r="Q199" s="79" t="s">
        <v>613</v>
      </c>
      <c r="R199" s="79"/>
      <c r="S199" s="79"/>
      <c r="T199" s="79"/>
      <c r="U199" s="79"/>
      <c r="V199" s="83" t="s">
        <v>1154</v>
      </c>
      <c r="W199" s="81">
        <v>43509.882789351854</v>
      </c>
      <c r="X199" s="83" t="s">
        <v>1425</v>
      </c>
      <c r="Y199" s="79"/>
      <c r="Z199" s="79"/>
      <c r="AA199" s="85" t="s">
        <v>1790</v>
      </c>
      <c r="AB199" s="79"/>
      <c r="AC199" s="79" t="b">
        <v>0</v>
      </c>
      <c r="AD199" s="79">
        <v>0</v>
      </c>
      <c r="AE199" s="85" t="s">
        <v>1963</v>
      </c>
      <c r="AF199" s="79" t="b">
        <v>0</v>
      </c>
      <c r="AG199" s="79" t="s">
        <v>1973</v>
      </c>
      <c r="AH199" s="79"/>
      <c r="AI199" s="85" t="s">
        <v>1963</v>
      </c>
      <c r="AJ199" s="79" t="b">
        <v>0</v>
      </c>
      <c r="AK199" s="79">
        <v>3</v>
      </c>
      <c r="AL199" s="85" t="s">
        <v>1795</v>
      </c>
      <c r="AM199" s="79" t="s">
        <v>2002</v>
      </c>
      <c r="AN199" s="79" t="b">
        <v>0</v>
      </c>
      <c r="AO199" s="85" t="s">
        <v>1795</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12</v>
      </c>
      <c r="BC199" s="78" t="str">
        <f>REPLACE(INDEX(GroupVertices[Group],MATCH(Edges24[[#This Row],[Vertex 2]],GroupVertices[Vertex],0)),1,1,"")</f>
        <v>12</v>
      </c>
      <c r="BD199" s="48">
        <v>0</v>
      </c>
      <c r="BE199" s="49">
        <v>0</v>
      </c>
      <c r="BF199" s="48">
        <v>0</v>
      </c>
      <c r="BG199" s="49">
        <v>0</v>
      </c>
      <c r="BH199" s="48">
        <v>0</v>
      </c>
      <c r="BI199" s="49">
        <v>0</v>
      </c>
      <c r="BJ199" s="48">
        <v>25</v>
      </c>
      <c r="BK199" s="49">
        <v>100</v>
      </c>
      <c r="BL199" s="48">
        <v>25</v>
      </c>
    </row>
    <row r="200" spans="1:64" ht="15">
      <c r="A200" s="64" t="s">
        <v>399</v>
      </c>
      <c r="B200" s="64" t="s">
        <v>485</v>
      </c>
      <c r="C200" s="65"/>
      <c r="D200" s="66"/>
      <c r="E200" s="67"/>
      <c r="F200" s="68"/>
      <c r="G200" s="65"/>
      <c r="H200" s="69"/>
      <c r="I200" s="70"/>
      <c r="J200" s="70"/>
      <c r="K200" s="34" t="s">
        <v>65</v>
      </c>
      <c r="L200" s="77">
        <v>217</v>
      </c>
      <c r="M200" s="77"/>
      <c r="N200" s="72"/>
      <c r="O200" s="79" t="s">
        <v>544</v>
      </c>
      <c r="P200" s="81">
        <v>43509.89030092592</v>
      </c>
      <c r="Q200" s="79" t="s">
        <v>614</v>
      </c>
      <c r="R200" s="79"/>
      <c r="S200" s="79"/>
      <c r="T200" s="79" t="s">
        <v>877</v>
      </c>
      <c r="U200" s="79"/>
      <c r="V200" s="83" t="s">
        <v>1155</v>
      </c>
      <c r="W200" s="81">
        <v>43509.89030092592</v>
      </c>
      <c r="X200" s="83" t="s">
        <v>1426</v>
      </c>
      <c r="Y200" s="79"/>
      <c r="Z200" s="79"/>
      <c r="AA200" s="85" t="s">
        <v>1791</v>
      </c>
      <c r="AB200" s="79"/>
      <c r="AC200" s="79" t="b">
        <v>0</v>
      </c>
      <c r="AD200" s="79">
        <v>0</v>
      </c>
      <c r="AE200" s="85" t="s">
        <v>1963</v>
      </c>
      <c r="AF200" s="79" t="b">
        <v>0</v>
      </c>
      <c r="AG200" s="79" t="s">
        <v>1973</v>
      </c>
      <c r="AH200" s="79"/>
      <c r="AI200" s="85" t="s">
        <v>1963</v>
      </c>
      <c r="AJ200" s="79" t="b">
        <v>0</v>
      </c>
      <c r="AK200" s="79">
        <v>2</v>
      </c>
      <c r="AL200" s="85" t="s">
        <v>1950</v>
      </c>
      <c r="AM200" s="79" t="s">
        <v>2011</v>
      </c>
      <c r="AN200" s="79" t="b">
        <v>0</v>
      </c>
      <c r="AO200" s="85" t="s">
        <v>1950</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11</v>
      </c>
      <c r="BC200" s="78" t="str">
        <f>REPLACE(INDEX(GroupVertices[Group],MATCH(Edges24[[#This Row],[Vertex 2]],GroupVertices[Vertex],0)),1,1,"")</f>
        <v>11</v>
      </c>
      <c r="BD200" s="48">
        <v>0</v>
      </c>
      <c r="BE200" s="49">
        <v>0</v>
      </c>
      <c r="BF200" s="48">
        <v>0</v>
      </c>
      <c r="BG200" s="49">
        <v>0</v>
      </c>
      <c r="BH200" s="48">
        <v>0</v>
      </c>
      <c r="BI200" s="49">
        <v>0</v>
      </c>
      <c r="BJ200" s="48">
        <v>19</v>
      </c>
      <c r="BK200" s="49">
        <v>100</v>
      </c>
      <c r="BL200" s="48">
        <v>19</v>
      </c>
    </row>
    <row r="201" spans="1:64" ht="15">
      <c r="A201" s="64" t="s">
        <v>400</v>
      </c>
      <c r="B201" s="64" t="s">
        <v>403</v>
      </c>
      <c r="C201" s="65"/>
      <c r="D201" s="66"/>
      <c r="E201" s="67"/>
      <c r="F201" s="68"/>
      <c r="G201" s="65"/>
      <c r="H201" s="69"/>
      <c r="I201" s="70"/>
      <c r="J201" s="70"/>
      <c r="K201" s="34" t="s">
        <v>65</v>
      </c>
      <c r="L201" s="77">
        <v>218</v>
      </c>
      <c r="M201" s="77"/>
      <c r="N201" s="72"/>
      <c r="O201" s="79" t="s">
        <v>544</v>
      </c>
      <c r="P201" s="81">
        <v>43509.909050925926</v>
      </c>
      <c r="Q201" s="79" t="s">
        <v>615</v>
      </c>
      <c r="R201" s="79"/>
      <c r="S201" s="79"/>
      <c r="T201" s="79" t="s">
        <v>833</v>
      </c>
      <c r="U201" s="83" t="s">
        <v>937</v>
      </c>
      <c r="V201" s="83" t="s">
        <v>937</v>
      </c>
      <c r="W201" s="81">
        <v>43509.909050925926</v>
      </c>
      <c r="X201" s="83" t="s">
        <v>1427</v>
      </c>
      <c r="Y201" s="79"/>
      <c r="Z201" s="79"/>
      <c r="AA201" s="85" t="s">
        <v>1792</v>
      </c>
      <c r="AB201" s="79"/>
      <c r="AC201" s="79" t="b">
        <v>0</v>
      </c>
      <c r="AD201" s="79">
        <v>0</v>
      </c>
      <c r="AE201" s="85" t="s">
        <v>1963</v>
      </c>
      <c r="AF201" s="79" t="b">
        <v>0</v>
      </c>
      <c r="AG201" s="79" t="s">
        <v>1973</v>
      </c>
      <c r="AH201" s="79"/>
      <c r="AI201" s="85" t="s">
        <v>1963</v>
      </c>
      <c r="AJ201" s="79" t="b">
        <v>0</v>
      </c>
      <c r="AK201" s="79">
        <v>2</v>
      </c>
      <c r="AL201" s="85" t="s">
        <v>1805</v>
      </c>
      <c r="AM201" s="79" t="s">
        <v>2002</v>
      </c>
      <c r="AN201" s="79" t="b">
        <v>0</v>
      </c>
      <c r="AO201" s="85" t="s">
        <v>1805</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12</v>
      </c>
      <c r="BC201" s="78" t="str">
        <f>REPLACE(INDEX(GroupVertices[Group],MATCH(Edges24[[#This Row],[Vertex 2]],GroupVertices[Vertex],0)),1,1,"")</f>
        <v>12</v>
      </c>
      <c r="BD201" s="48">
        <v>1</v>
      </c>
      <c r="BE201" s="49">
        <v>6.666666666666667</v>
      </c>
      <c r="BF201" s="48">
        <v>1</v>
      </c>
      <c r="BG201" s="49">
        <v>6.666666666666667</v>
      </c>
      <c r="BH201" s="48">
        <v>0</v>
      </c>
      <c r="BI201" s="49">
        <v>0</v>
      </c>
      <c r="BJ201" s="48">
        <v>13</v>
      </c>
      <c r="BK201" s="49">
        <v>86.66666666666667</v>
      </c>
      <c r="BL201" s="48">
        <v>15</v>
      </c>
    </row>
    <row r="202" spans="1:64" ht="15">
      <c r="A202" s="64" t="s">
        <v>401</v>
      </c>
      <c r="B202" s="64" t="s">
        <v>401</v>
      </c>
      <c r="C202" s="65"/>
      <c r="D202" s="66"/>
      <c r="E202" s="67"/>
      <c r="F202" s="68"/>
      <c r="G202" s="65"/>
      <c r="H202" s="69"/>
      <c r="I202" s="70"/>
      <c r="J202" s="70"/>
      <c r="K202" s="34" t="s">
        <v>65</v>
      </c>
      <c r="L202" s="77">
        <v>219</v>
      </c>
      <c r="M202" s="77"/>
      <c r="N202" s="72"/>
      <c r="O202" s="79" t="s">
        <v>176</v>
      </c>
      <c r="P202" s="81">
        <v>43509.9121875</v>
      </c>
      <c r="Q202" s="79" t="s">
        <v>616</v>
      </c>
      <c r="R202" s="79"/>
      <c r="S202" s="79"/>
      <c r="T202" s="79" t="s">
        <v>878</v>
      </c>
      <c r="U202" s="79"/>
      <c r="V202" s="83" t="s">
        <v>1156</v>
      </c>
      <c r="W202" s="81">
        <v>43509.9121875</v>
      </c>
      <c r="X202" s="83" t="s">
        <v>1428</v>
      </c>
      <c r="Y202" s="79"/>
      <c r="Z202" s="79"/>
      <c r="AA202" s="85" t="s">
        <v>1793</v>
      </c>
      <c r="AB202" s="79"/>
      <c r="AC202" s="79" t="b">
        <v>0</v>
      </c>
      <c r="AD202" s="79">
        <v>4</v>
      </c>
      <c r="AE202" s="85" t="s">
        <v>1963</v>
      </c>
      <c r="AF202" s="79" t="b">
        <v>0</v>
      </c>
      <c r="AG202" s="79" t="s">
        <v>1973</v>
      </c>
      <c r="AH202" s="79"/>
      <c r="AI202" s="85" t="s">
        <v>1963</v>
      </c>
      <c r="AJ202" s="79" t="b">
        <v>0</v>
      </c>
      <c r="AK202" s="79">
        <v>0</v>
      </c>
      <c r="AL202" s="85" t="s">
        <v>1963</v>
      </c>
      <c r="AM202" s="79" t="s">
        <v>2002</v>
      </c>
      <c r="AN202" s="79" t="b">
        <v>0</v>
      </c>
      <c r="AO202" s="85" t="s">
        <v>1793</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3</v>
      </c>
      <c r="BC202" s="78" t="str">
        <f>REPLACE(INDEX(GroupVertices[Group],MATCH(Edges24[[#This Row],[Vertex 2]],GroupVertices[Vertex],0)),1,1,"")</f>
        <v>3</v>
      </c>
      <c r="BD202" s="48">
        <v>1</v>
      </c>
      <c r="BE202" s="49">
        <v>6.25</v>
      </c>
      <c r="BF202" s="48">
        <v>0</v>
      </c>
      <c r="BG202" s="49">
        <v>0</v>
      </c>
      <c r="BH202" s="48">
        <v>0</v>
      </c>
      <c r="BI202" s="49">
        <v>0</v>
      </c>
      <c r="BJ202" s="48">
        <v>15</v>
      </c>
      <c r="BK202" s="49">
        <v>93.75</v>
      </c>
      <c r="BL202" s="48">
        <v>16</v>
      </c>
    </row>
    <row r="203" spans="1:64" ht="15">
      <c r="A203" s="64" t="s">
        <v>402</v>
      </c>
      <c r="B203" s="64" t="s">
        <v>485</v>
      </c>
      <c r="C203" s="65"/>
      <c r="D203" s="66"/>
      <c r="E203" s="67"/>
      <c r="F203" s="68"/>
      <c r="G203" s="65"/>
      <c r="H203" s="69"/>
      <c r="I203" s="70"/>
      <c r="J203" s="70"/>
      <c r="K203" s="34" t="s">
        <v>65</v>
      </c>
      <c r="L203" s="77">
        <v>220</v>
      </c>
      <c r="M203" s="77"/>
      <c r="N203" s="72"/>
      <c r="O203" s="79" t="s">
        <v>544</v>
      </c>
      <c r="P203" s="81">
        <v>43509.96145833333</v>
      </c>
      <c r="Q203" s="79" t="s">
        <v>614</v>
      </c>
      <c r="R203" s="79"/>
      <c r="S203" s="79"/>
      <c r="T203" s="79" t="s">
        <v>877</v>
      </c>
      <c r="U203" s="79"/>
      <c r="V203" s="83" t="s">
        <v>1157</v>
      </c>
      <c r="W203" s="81">
        <v>43509.96145833333</v>
      </c>
      <c r="X203" s="83" t="s">
        <v>1429</v>
      </c>
      <c r="Y203" s="79"/>
      <c r="Z203" s="79"/>
      <c r="AA203" s="85" t="s">
        <v>1794</v>
      </c>
      <c r="AB203" s="79"/>
      <c r="AC203" s="79" t="b">
        <v>0</v>
      </c>
      <c r="AD203" s="79">
        <v>0</v>
      </c>
      <c r="AE203" s="85" t="s">
        <v>1963</v>
      </c>
      <c r="AF203" s="79" t="b">
        <v>0</v>
      </c>
      <c r="AG203" s="79" t="s">
        <v>1973</v>
      </c>
      <c r="AH203" s="79"/>
      <c r="AI203" s="85" t="s">
        <v>1963</v>
      </c>
      <c r="AJ203" s="79" t="b">
        <v>0</v>
      </c>
      <c r="AK203" s="79">
        <v>2</v>
      </c>
      <c r="AL203" s="85" t="s">
        <v>1950</v>
      </c>
      <c r="AM203" s="79" t="s">
        <v>1999</v>
      </c>
      <c r="AN203" s="79" t="b">
        <v>0</v>
      </c>
      <c r="AO203" s="85" t="s">
        <v>1950</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11</v>
      </c>
      <c r="BC203" s="78" t="str">
        <f>REPLACE(INDEX(GroupVertices[Group],MATCH(Edges24[[#This Row],[Vertex 2]],GroupVertices[Vertex],0)),1,1,"")</f>
        <v>11</v>
      </c>
      <c r="BD203" s="48">
        <v>0</v>
      </c>
      <c r="BE203" s="49">
        <v>0</v>
      </c>
      <c r="BF203" s="48">
        <v>0</v>
      </c>
      <c r="BG203" s="49">
        <v>0</v>
      </c>
      <c r="BH203" s="48">
        <v>0</v>
      </c>
      <c r="BI203" s="49">
        <v>0</v>
      </c>
      <c r="BJ203" s="48">
        <v>19</v>
      </c>
      <c r="BK203" s="49">
        <v>100</v>
      </c>
      <c r="BL203" s="48">
        <v>19</v>
      </c>
    </row>
    <row r="204" spans="1:64" ht="15">
      <c r="A204" s="64" t="s">
        <v>403</v>
      </c>
      <c r="B204" s="64" t="s">
        <v>507</v>
      </c>
      <c r="C204" s="65"/>
      <c r="D204" s="66"/>
      <c r="E204" s="67"/>
      <c r="F204" s="68"/>
      <c r="G204" s="65"/>
      <c r="H204" s="69"/>
      <c r="I204" s="70"/>
      <c r="J204" s="70"/>
      <c r="K204" s="34" t="s">
        <v>65</v>
      </c>
      <c r="L204" s="77">
        <v>221</v>
      </c>
      <c r="M204" s="77"/>
      <c r="N204" s="72"/>
      <c r="O204" s="79" t="s">
        <v>544</v>
      </c>
      <c r="P204" s="81">
        <v>43509.6847337963</v>
      </c>
      <c r="Q204" s="79" t="s">
        <v>617</v>
      </c>
      <c r="R204" s="79"/>
      <c r="S204" s="79"/>
      <c r="T204" s="79" t="s">
        <v>833</v>
      </c>
      <c r="U204" s="83" t="s">
        <v>938</v>
      </c>
      <c r="V204" s="83" t="s">
        <v>938</v>
      </c>
      <c r="W204" s="81">
        <v>43509.6847337963</v>
      </c>
      <c r="X204" s="83" t="s">
        <v>1430</v>
      </c>
      <c r="Y204" s="79"/>
      <c r="Z204" s="79"/>
      <c r="AA204" s="85" t="s">
        <v>1795</v>
      </c>
      <c r="AB204" s="79"/>
      <c r="AC204" s="79" t="b">
        <v>0</v>
      </c>
      <c r="AD204" s="79">
        <v>82</v>
      </c>
      <c r="AE204" s="85" t="s">
        <v>1963</v>
      </c>
      <c r="AF204" s="79" t="b">
        <v>0</v>
      </c>
      <c r="AG204" s="79" t="s">
        <v>1973</v>
      </c>
      <c r="AH204" s="79"/>
      <c r="AI204" s="85" t="s">
        <v>1963</v>
      </c>
      <c r="AJ204" s="79" t="b">
        <v>0</v>
      </c>
      <c r="AK204" s="79">
        <v>3</v>
      </c>
      <c r="AL204" s="85" t="s">
        <v>1963</v>
      </c>
      <c r="AM204" s="79" t="s">
        <v>1999</v>
      </c>
      <c r="AN204" s="79" t="b">
        <v>0</v>
      </c>
      <c r="AO204" s="85" t="s">
        <v>1795</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12</v>
      </c>
      <c r="BC204" s="78" t="str">
        <f>REPLACE(INDEX(GroupVertices[Group],MATCH(Edges24[[#This Row],[Vertex 2]],GroupVertices[Vertex],0)),1,1,"")</f>
        <v>12</v>
      </c>
      <c r="BD204" s="48">
        <v>1</v>
      </c>
      <c r="BE204" s="49">
        <v>2.9411764705882355</v>
      </c>
      <c r="BF204" s="48">
        <v>0</v>
      </c>
      <c r="BG204" s="49">
        <v>0</v>
      </c>
      <c r="BH204" s="48">
        <v>0</v>
      </c>
      <c r="BI204" s="49">
        <v>0</v>
      </c>
      <c r="BJ204" s="48">
        <v>33</v>
      </c>
      <c r="BK204" s="49">
        <v>97.05882352941177</v>
      </c>
      <c r="BL204" s="48">
        <v>34</v>
      </c>
    </row>
    <row r="205" spans="1:64" ht="15">
      <c r="A205" s="64" t="s">
        <v>404</v>
      </c>
      <c r="B205" s="64" t="s">
        <v>403</v>
      </c>
      <c r="C205" s="65"/>
      <c r="D205" s="66"/>
      <c r="E205" s="67"/>
      <c r="F205" s="68"/>
      <c r="G205" s="65"/>
      <c r="H205" s="69"/>
      <c r="I205" s="70"/>
      <c r="J205" s="70"/>
      <c r="K205" s="34" t="s">
        <v>66</v>
      </c>
      <c r="L205" s="77">
        <v>222</v>
      </c>
      <c r="M205" s="77"/>
      <c r="N205" s="72"/>
      <c r="O205" s="79" t="s">
        <v>544</v>
      </c>
      <c r="P205" s="81">
        <v>43509.92974537037</v>
      </c>
      <c r="Q205" s="79" t="s">
        <v>613</v>
      </c>
      <c r="R205" s="79"/>
      <c r="S205" s="79"/>
      <c r="T205" s="79"/>
      <c r="U205" s="79"/>
      <c r="V205" s="83" t="s">
        <v>999</v>
      </c>
      <c r="W205" s="81">
        <v>43509.92974537037</v>
      </c>
      <c r="X205" s="83" t="s">
        <v>1431</v>
      </c>
      <c r="Y205" s="79"/>
      <c r="Z205" s="79"/>
      <c r="AA205" s="85" t="s">
        <v>1796</v>
      </c>
      <c r="AB205" s="79"/>
      <c r="AC205" s="79" t="b">
        <v>0</v>
      </c>
      <c r="AD205" s="79">
        <v>0</v>
      </c>
      <c r="AE205" s="85" t="s">
        <v>1963</v>
      </c>
      <c r="AF205" s="79" t="b">
        <v>0</v>
      </c>
      <c r="AG205" s="79" t="s">
        <v>1973</v>
      </c>
      <c r="AH205" s="79"/>
      <c r="AI205" s="85" t="s">
        <v>1963</v>
      </c>
      <c r="AJ205" s="79" t="b">
        <v>0</v>
      </c>
      <c r="AK205" s="79">
        <v>3</v>
      </c>
      <c r="AL205" s="85" t="s">
        <v>1795</v>
      </c>
      <c r="AM205" s="79" t="s">
        <v>2002</v>
      </c>
      <c r="AN205" s="79" t="b">
        <v>0</v>
      </c>
      <c r="AO205" s="85" t="s">
        <v>1795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12</v>
      </c>
      <c r="BC205" s="78" t="str">
        <f>REPLACE(INDEX(GroupVertices[Group],MATCH(Edges24[[#This Row],[Vertex 2]],GroupVertices[Vertex],0)),1,1,"")</f>
        <v>12</v>
      </c>
      <c r="BD205" s="48">
        <v>0</v>
      </c>
      <c r="BE205" s="49">
        <v>0</v>
      </c>
      <c r="BF205" s="48">
        <v>0</v>
      </c>
      <c r="BG205" s="49">
        <v>0</v>
      </c>
      <c r="BH205" s="48">
        <v>0</v>
      </c>
      <c r="BI205" s="49">
        <v>0</v>
      </c>
      <c r="BJ205" s="48">
        <v>25</v>
      </c>
      <c r="BK205" s="49">
        <v>100</v>
      </c>
      <c r="BL205" s="48">
        <v>25</v>
      </c>
    </row>
    <row r="206" spans="1:64" ht="15">
      <c r="A206" s="64" t="s">
        <v>403</v>
      </c>
      <c r="B206" s="64" t="s">
        <v>404</v>
      </c>
      <c r="C206" s="65"/>
      <c r="D206" s="66"/>
      <c r="E206" s="67"/>
      <c r="F206" s="68"/>
      <c r="G206" s="65"/>
      <c r="H206" s="69"/>
      <c r="I206" s="70"/>
      <c r="J206" s="70"/>
      <c r="K206" s="34" t="s">
        <v>66</v>
      </c>
      <c r="L206" s="77">
        <v>223</v>
      </c>
      <c r="M206" s="77"/>
      <c r="N206" s="72"/>
      <c r="O206" s="79" t="s">
        <v>544</v>
      </c>
      <c r="P206" s="81">
        <v>43509.85434027778</v>
      </c>
      <c r="Q206" s="79" t="s">
        <v>618</v>
      </c>
      <c r="R206" s="79"/>
      <c r="S206" s="79"/>
      <c r="T206" s="79" t="s">
        <v>833</v>
      </c>
      <c r="U206" s="83" t="s">
        <v>939</v>
      </c>
      <c r="V206" s="83" t="s">
        <v>939</v>
      </c>
      <c r="W206" s="81">
        <v>43509.85434027778</v>
      </c>
      <c r="X206" s="83" t="s">
        <v>1432</v>
      </c>
      <c r="Y206" s="79"/>
      <c r="Z206" s="79"/>
      <c r="AA206" s="85" t="s">
        <v>1797</v>
      </c>
      <c r="AB206" s="79"/>
      <c r="AC206" s="79" t="b">
        <v>0</v>
      </c>
      <c r="AD206" s="79">
        <v>16</v>
      </c>
      <c r="AE206" s="85" t="s">
        <v>1963</v>
      </c>
      <c r="AF206" s="79" t="b">
        <v>0</v>
      </c>
      <c r="AG206" s="79" t="s">
        <v>1973</v>
      </c>
      <c r="AH206" s="79"/>
      <c r="AI206" s="85" t="s">
        <v>1963</v>
      </c>
      <c r="AJ206" s="79" t="b">
        <v>0</v>
      </c>
      <c r="AK206" s="79">
        <v>0</v>
      </c>
      <c r="AL206" s="85" t="s">
        <v>1963</v>
      </c>
      <c r="AM206" s="79" t="s">
        <v>1999</v>
      </c>
      <c r="AN206" s="79" t="b">
        <v>0</v>
      </c>
      <c r="AO206" s="85" t="s">
        <v>1797</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12</v>
      </c>
      <c r="BC206" s="78" t="str">
        <f>REPLACE(INDEX(GroupVertices[Group],MATCH(Edges24[[#This Row],[Vertex 2]],GroupVertices[Vertex],0)),1,1,"")</f>
        <v>12</v>
      </c>
      <c r="BD206" s="48">
        <v>0</v>
      </c>
      <c r="BE206" s="49">
        <v>0</v>
      </c>
      <c r="BF206" s="48">
        <v>0</v>
      </c>
      <c r="BG206" s="49">
        <v>0</v>
      </c>
      <c r="BH206" s="48">
        <v>0</v>
      </c>
      <c r="BI206" s="49">
        <v>0</v>
      </c>
      <c r="BJ206" s="48">
        <v>25</v>
      </c>
      <c r="BK206" s="49">
        <v>100</v>
      </c>
      <c r="BL206" s="48">
        <v>25</v>
      </c>
    </row>
    <row r="207" spans="1:64" ht="15">
      <c r="A207" s="64" t="s">
        <v>405</v>
      </c>
      <c r="B207" s="64" t="s">
        <v>403</v>
      </c>
      <c r="C207" s="65"/>
      <c r="D207" s="66"/>
      <c r="E207" s="67"/>
      <c r="F207" s="68"/>
      <c r="G207" s="65"/>
      <c r="H207" s="69"/>
      <c r="I207" s="70"/>
      <c r="J207" s="70"/>
      <c r="K207" s="34" t="s">
        <v>65</v>
      </c>
      <c r="L207" s="77">
        <v>224</v>
      </c>
      <c r="M207" s="77"/>
      <c r="N207" s="72"/>
      <c r="O207" s="79" t="s">
        <v>544</v>
      </c>
      <c r="P207" s="81">
        <v>43509.770416666666</v>
      </c>
      <c r="Q207" s="79" t="s">
        <v>613</v>
      </c>
      <c r="R207" s="79"/>
      <c r="S207" s="79"/>
      <c r="T207" s="79"/>
      <c r="U207" s="79"/>
      <c r="V207" s="83" t="s">
        <v>1158</v>
      </c>
      <c r="W207" s="81">
        <v>43509.770416666666</v>
      </c>
      <c r="X207" s="83" t="s">
        <v>1433</v>
      </c>
      <c r="Y207" s="79"/>
      <c r="Z207" s="79"/>
      <c r="AA207" s="85" t="s">
        <v>1798</v>
      </c>
      <c r="AB207" s="79"/>
      <c r="AC207" s="79" t="b">
        <v>0</v>
      </c>
      <c r="AD207" s="79">
        <v>0</v>
      </c>
      <c r="AE207" s="85" t="s">
        <v>1963</v>
      </c>
      <c r="AF207" s="79" t="b">
        <v>0</v>
      </c>
      <c r="AG207" s="79" t="s">
        <v>1973</v>
      </c>
      <c r="AH207" s="79"/>
      <c r="AI207" s="85" t="s">
        <v>1963</v>
      </c>
      <c r="AJ207" s="79" t="b">
        <v>0</v>
      </c>
      <c r="AK207" s="79">
        <v>3</v>
      </c>
      <c r="AL207" s="85" t="s">
        <v>1795</v>
      </c>
      <c r="AM207" s="79" t="s">
        <v>2002</v>
      </c>
      <c r="AN207" s="79" t="b">
        <v>0</v>
      </c>
      <c r="AO207" s="85" t="s">
        <v>1795</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12</v>
      </c>
      <c r="BC207" s="78" t="str">
        <f>REPLACE(INDEX(GroupVertices[Group],MATCH(Edges24[[#This Row],[Vertex 2]],GroupVertices[Vertex],0)),1,1,"")</f>
        <v>12</v>
      </c>
      <c r="BD207" s="48">
        <v>0</v>
      </c>
      <c r="BE207" s="49">
        <v>0</v>
      </c>
      <c r="BF207" s="48">
        <v>0</v>
      </c>
      <c r="BG207" s="49">
        <v>0</v>
      </c>
      <c r="BH207" s="48">
        <v>0</v>
      </c>
      <c r="BI207" s="49">
        <v>0</v>
      </c>
      <c r="BJ207" s="48">
        <v>25</v>
      </c>
      <c r="BK207" s="49">
        <v>100</v>
      </c>
      <c r="BL207" s="48">
        <v>25</v>
      </c>
    </row>
    <row r="208" spans="1:64" ht="15">
      <c r="A208" s="64" t="s">
        <v>403</v>
      </c>
      <c r="B208" s="64" t="s">
        <v>403</v>
      </c>
      <c r="C208" s="65"/>
      <c r="D208" s="66"/>
      <c r="E208" s="67"/>
      <c r="F208" s="68"/>
      <c r="G208" s="65"/>
      <c r="H208" s="69"/>
      <c r="I208" s="70"/>
      <c r="J208" s="70"/>
      <c r="K208" s="34" t="s">
        <v>65</v>
      </c>
      <c r="L208" s="77">
        <v>225</v>
      </c>
      <c r="M208" s="77"/>
      <c r="N208" s="72"/>
      <c r="O208" s="79" t="s">
        <v>176</v>
      </c>
      <c r="P208" s="81">
        <v>43509.63353009259</v>
      </c>
      <c r="Q208" s="79" t="s">
        <v>619</v>
      </c>
      <c r="R208" s="79"/>
      <c r="S208" s="79"/>
      <c r="T208" s="79" t="s">
        <v>833</v>
      </c>
      <c r="U208" s="83" t="s">
        <v>935</v>
      </c>
      <c r="V208" s="83" t="s">
        <v>935</v>
      </c>
      <c r="W208" s="81">
        <v>43509.63353009259</v>
      </c>
      <c r="X208" s="83" t="s">
        <v>1434</v>
      </c>
      <c r="Y208" s="79"/>
      <c r="Z208" s="79"/>
      <c r="AA208" s="85" t="s">
        <v>1799</v>
      </c>
      <c r="AB208" s="79"/>
      <c r="AC208" s="79" t="b">
        <v>0</v>
      </c>
      <c r="AD208" s="79">
        <v>16</v>
      </c>
      <c r="AE208" s="85" t="s">
        <v>1963</v>
      </c>
      <c r="AF208" s="79" t="b">
        <v>0</v>
      </c>
      <c r="AG208" s="79" t="s">
        <v>1973</v>
      </c>
      <c r="AH208" s="79"/>
      <c r="AI208" s="85" t="s">
        <v>1963</v>
      </c>
      <c r="AJ208" s="79" t="b">
        <v>0</v>
      </c>
      <c r="AK208" s="79">
        <v>2</v>
      </c>
      <c r="AL208" s="85" t="s">
        <v>1963</v>
      </c>
      <c r="AM208" s="79" t="s">
        <v>1999</v>
      </c>
      <c r="AN208" s="79" t="b">
        <v>0</v>
      </c>
      <c r="AO208" s="85" t="s">
        <v>1799</v>
      </c>
      <c r="AP208" s="79" t="s">
        <v>176</v>
      </c>
      <c r="AQ208" s="79">
        <v>0</v>
      </c>
      <c r="AR208" s="79">
        <v>0</v>
      </c>
      <c r="AS208" s="79"/>
      <c r="AT208" s="79"/>
      <c r="AU208" s="79"/>
      <c r="AV208" s="79"/>
      <c r="AW208" s="79"/>
      <c r="AX208" s="79"/>
      <c r="AY208" s="79"/>
      <c r="AZ208" s="79"/>
      <c r="BA208">
        <v>8</v>
      </c>
      <c r="BB208" s="78" t="str">
        <f>REPLACE(INDEX(GroupVertices[Group],MATCH(Edges24[[#This Row],[Vertex 1]],GroupVertices[Vertex],0)),1,1,"")</f>
        <v>12</v>
      </c>
      <c r="BC208" s="78" t="str">
        <f>REPLACE(INDEX(GroupVertices[Group],MATCH(Edges24[[#This Row],[Vertex 2]],GroupVertices[Vertex],0)),1,1,"")</f>
        <v>12</v>
      </c>
      <c r="BD208" s="48">
        <v>1</v>
      </c>
      <c r="BE208" s="49">
        <v>14.285714285714286</v>
      </c>
      <c r="BF208" s="48">
        <v>0</v>
      </c>
      <c r="BG208" s="49">
        <v>0</v>
      </c>
      <c r="BH208" s="48">
        <v>0</v>
      </c>
      <c r="BI208" s="49">
        <v>0</v>
      </c>
      <c r="BJ208" s="48">
        <v>6</v>
      </c>
      <c r="BK208" s="49">
        <v>85.71428571428571</v>
      </c>
      <c r="BL208" s="48">
        <v>7</v>
      </c>
    </row>
    <row r="209" spans="1:64" ht="15">
      <c r="A209" s="64" t="s">
        <v>403</v>
      </c>
      <c r="B209" s="64" t="s">
        <v>403</v>
      </c>
      <c r="C209" s="65"/>
      <c r="D209" s="66"/>
      <c r="E209" s="67"/>
      <c r="F209" s="68"/>
      <c r="G209" s="65"/>
      <c r="H209" s="69"/>
      <c r="I209" s="70"/>
      <c r="J209" s="70"/>
      <c r="K209" s="34" t="s">
        <v>65</v>
      </c>
      <c r="L209" s="77">
        <v>226</v>
      </c>
      <c r="M209" s="77"/>
      <c r="N209" s="72"/>
      <c r="O209" s="79" t="s">
        <v>176</v>
      </c>
      <c r="P209" s="81">
        <v>43509.70322916667</v>
      </c>
      <c r="Q209" s="79" t="s">
        <v>620</v>
      </c>
      <c r="R209" s="83" t="s">
        <v>768</v>
      </c>
      <c r="S209" s="79" t="s">
        <v>807</v>
      </c>
      <c r="T209" s="79" t="s">
        <v>833</v>
      </c>
      <c r="U209" s="79"/>
      <c r="V209" s="83" t="s">
        <v>1159</v>
      </c>
      <c r="W209" s="81">
        <v>43509.70322916667</v>
      </c>
      <c r="X209" s="83" t="s">
        <v>1435</v>
      </c>
      <c r="Y209" s="79"/>
      <c r="Z209" s="79"/>
      <c r="AA209" s="85" t="s">
        <v>1800</v>
      </c>
      <c r="AB209" s="79"/>
      <c r="AC209" s="79" t="b">
        <v>0</v>
      </c>
      <c r="AD209" s="79">
        <v>6</v>
      </c>
      <c r="AE209" s="85" t="s">
        <v>1963</v>
      </c>
      <c r="AF209" s="79" t="b">
        <v>1</v>
      </c>
      <c r="AG209" s="79" t="s">
        <v>1973</v>
      </c>
      <c r="AH209" s="79"/>
      <c r="AI209" s="85" t="s">
        <v>1849</v>
      </c>
      <c r="AJ209" s="79" t="b">
        <v>0</v>
      </c>
      <c r="AK209" s="79">
        <v>0</v>
      </c>
      <c r="AL209" s="85" t="s">
        <v>1963</v>
      </c>
      <c r="AM209" s="79" t="s">
        <v>2001</v>
      </c>
      <c r="AN209" s="79" t="b">
        <v>0</v>
      </c>
      <c r="AO209" s="85" t="s">
        <v>1800</v>
      </c>
      <c r="AP209" s="79" t="s">
        <v>176</v>
      </c>
      <c r="AQ209" s="79">
        <v>0</v>
      </c>
      <c r="AR209" s="79">
        <v>0</v>
      </c>
      <c r="AS209" s="79"/>
      <c r="AT209" s="79"/>
      <c r="AU209" s="79"/>
      <c r="AV209" s="79"/>
      <c r="AW209" s="79"/>
      <c r="AX209" s="79"/>
      <c r="AY209" s="79"/>
      <c r="AZ209" s="79"/>
      <c r="BA209">
        <v>8</v>
      </c>
      <c r="BB209" s="78" t="str">
        <f>REPLACE(INDEX(GroupVertices[Group],MATCH(Edges24[[#This Row],[Vertex 1]],GroupVertices[Vertex],0)),1,1,"")</f>
        <v>12</v>
      </c>
      <c r="BC209" s="78" t="str">
        <f>REPLACE(INDEX(GroupVertices[Group],MATCH(Edges24[[#This Row],[Vertex 2]],GroupVertices[Vertex],0)),1,1,"")</f>
        <v>12</v>
      </c>
      <c r="BD209" s="48">
        <v>0</v>
      </c>
      <c r="BE209" s="49">
        <v>0</v>
      </c>
      <c r="BF209" s="48">
        <v>0</v>
      </c>
      <c r="BG209" s="49">
        <v>0</v>
      </c>
      <c r="BH209" s="48">
        <v>0</v>
      </c>
      <c r="BI209" s="49">
        <v>0</v>
      </c>
      <c r="BJ209" s="48">
        <v>19</v>
      </c>
      <c r="BK209" s="49">
        <v>100</v>
      </c>
      <c r="BL209" s="48">
        <v>19</v>
      </c>
    </row>
    <row r="210" spans="1:64" ht="15">
      <c r="A210" s="64" t="s">
        <v>403</v>
      </c>
      <c r="B210" s="64" t="s">
        <v>403</v>
      </c>
      <c r="C210" s="65"/>
      <c r="D210" s="66"/>
      <c r="E210" s="67"/>
      <c r="F210" s="68"/>
      <c r="G210" s="65"/>
      <c r="H210" s="69"/>
      <c r="I210" s="70"/>
      <c r="J210" s="70"/>
      <c r="K210" s="34" t="s">
        <v>65</v>
      </c>
      <c r="L210" s="77">
        <v>227</v>
      </c>
      <c r="M210" s="77"/>
      <c r="N210" s="72"/>
      <c r="O210" s="79" t="s">
        <v>176</v>
      </c>
      <c r="P210" s="81">
        <v>43509.73972222222</v>
      </c>
      <c r="Q210" s="79" t="s">
        <v>621</v>
      </c>
      <c r="R210" s="79"/>
      <c r="S210" s="79"/>
      <c r="T210" s="79" t="s">
        <v>833</v>
      </c>
      <c r="U210" s="79"/>
      <c r="V210" s="83" t="s">
        <v>1159</v>
      </c>
      <c r="W210" s="81">
        <v>43509.73972222222</v>
      </c>
      <c r="X210" s="83" t="s">
        <v>1436</v>
      </c>
      <c r="Y210" s="79"/>
      <c r="Z210" s="79"/>
      <c r="AA210" s="85" t="s">
        <v>1801</v>
      </c>
      <c r="AB210" s="79"/>
      <c r="AC210" s="79" t="b">
        <v>0</v>
      </c>
      <c r="AD210" s="79">
        <v>13</v>
      </c>
      <c r="AE210" s="85" t="s">
        <v>1963</v>
      </c>
      <c r="AF210" s="79" t="b">
        <v>0</v>
      </c>
      <c r="AG210" s="79" t="s">
        <v>1973</v>
      </c>
      <c r="AH210" s="79"/>
      <c r="AI210" s="85" t="s">
        <v>1963</v>
      </c>
      <c r="AJ210" s="79" t="b">
        <v>0</v>
      </c>
      <c r="AK210" s="79">
        <v>0</v>
      </c>
      <c r="AL210" s="85" t="s">
        <v>1963</v>
      </c>
      <c r="AM210" s="79" t="s">
        <v>2001</v>
      </c>
      <c r="AN210" s="79" t="b">
        <v>0</v>
      </c>
      <c r="AO210" s="85" t="s">
        <v>1801</v>
      </c>
      <c r="AP210" s="79" t="s">
        <v>176</v>
      </c>
      <c r="AQ210" s="79">
        <v>0</v>
      </c>
      <c r="AR210" s="79">
        <v>0</v>
      </c>
      <c r="AS210" s="79"/>
      <c r="AT210" s="79"/>
      <c r="AU210" s="79"/>
      <c r="AV210" s="79"/>
      <c r="AW210" s="79"/>
      <c r="AX210" s="79"/>
      <c r="AY210" s="79"/>
      <c r="AZ210" s="79"/>
      <c r="BA210">
        <v>8</v>
      </c>
      <c r="BB210" s="78" t="str">
        <f>REPLACE(INDEX(GroupVertices[Group],MATCH(Edges24[[#This Row],[Vertex 1]],GroupVertices[Vertex],0)),1,1,"")</f>
        <v>12</v>
      </c>
      <c r="BC210" s="78" t="str">
        <f>REPLACE(INDEX(GroupVertices[Group],MATCH(Edges24[[#This Row],[Vertex 2]],GroupVertices[Vertex],0)),1,1,"")</f>
        <v>12</v>
      </c>
      <c r="BD210" s="48">
        <v>0</v>
      </c>
      <c r="BE210" s="49">
        <v>0</v>
      </c>
      <c r="BF210" s="48">
        <v>1</v>
      </c>
      <c r="BG210" s="49">
        <v>3.7037037037037037</v>
      </c>
      <c r="BH210" s="48">
        <v>0</v>
      </c>
      <c r="BI210" s="49">
        <v>0</v>
      </c>
      <c r="BJ210" s="48">
        <v>26</v>
      </c>
      <c r="BK210" s="49">
        <v>96.29629629629629</v>
      </c>
      <c r="BL210" s="48">
        <v>27</v>
      </c>
    </row>
    <row r="211" spans="1:64" ht="15">
      <c r="A211" s="64" t="s">
        <v>403</v>
      </c>
      <c r="B211" s="64" t="s">
        <v>403</v>
      </c>
      <c r="C211" s="65"/>
      <c r="D211" s="66"/>
      <c r="E211" s="67"/>
      <c r="F211" s="68"/>
      <c r="G211" s="65"/>
      <c r="H211" s="69"/>
      <c r="I211" s="70"/>
      <c r="J211" s="70"/>
      <c r="K211" s="34" t="s">
        <v>65</v>
      </c>
      <c r="L211" s="77">
        <v>228</v>
      </c>
      <c r="M211" s="77"/>
      <c r="N211" s="72"/>
      <c r="O211" s="79" t="s">
        <v>176</v>
      </c>
      <c r="P211" s="81">
        <v>43509.7671875</v>
      </c>
      <c r="Q211" s="79" t="s">
        <v>622</v>
      </c>
      <c r="R211" s="79"/>
      <c r="S211" s="79"/>
      <c r="T211" s="79" t="s">
        <v>833</v>
      </c>
      <c r="U211" s="79"/>
      <c r="V211" s="83" t="s">
        <v>1159</v>
      </c>
      <c r="W211" s="81">
        <v>43509.7671875</v>
      </c>
      <c r="X211" s="83" t="s">
        <v>1437</v>
      </c>
      <c r="Y211" s="79"/>
      <c r="Z211" s="79"/>
      <c r="AA211" s="85" t="s">
        <v>1802</v>
      </c>
      <c r="AB211" s="79"/>
      <c r="AC211" s="79" t="b">
        <v>0</v>
      </c>
      <c r="AD211" s="79">
        <v>19</v>
      </c>
      <c r="AE211" s="85" t="s">
        <v>1963</v>
      </c>
      <c r="AF211" s="79" t="b">
        <v>0</v>
      </c>
      <c r="AG211" s="79" t="s">
        <v>1973</v>
      </c>
      <c r="AH211" s="79"/>
      <c r="AI211" s="85" t="s">
        <v>1963</v>
      </c>
      <c r="AJ211" s="79" t="b">
        <v>0</v>
      </c>
      <c r="AK211" s="79">
        <v>0</v>
      </c>
      <c r="AL211" s="85" t="s">
        <v>1963</v>
      </c>
      <c r="AM211" s="79" t="s">
        <v>2001</v>
      </c>
      <c r="AN211" s="79" t="b">
        <v>0</v>
      </c>
      <c r="AO211" s="85" t="s">
        <v>1802</v>
      </c>
      <c r="AP211" s="79" t="s">
        <v>176</v>
      </c>
      <c r="AQ211" s="79">
        <v>0</v>
      </c>
      <c r="AR211" s="79">
        <v>0</v>
      </c>
      <c r="AS211" s="79"/>
      <c r="AT211" s="79"/>
      <c r="AU211" s="79"/>
      <c r="AV211" s="79"/>
      <c r="AW211" s="79"/>
      <c r="AX211" s="79"/>
      <c r="AY211" s="79"/>
      <c r="AZ211" s="79"/>
      <c r="BA211">
        <v>8</v>
      </c>
      <c r="BB211" s="78" t="str">
        <f>REPLACE(INDEX(GroupVertices[Group],MATCH(Edges24[[#This Row],[Vertex 1]],GroupVertices[Vertex],0)),1,1,"")</f>
        <v>12</v>
      </c>
      <c r="BC211" s="78" t="str">
        <f>REPLACE(INDEX(GroupVertices[Group],MATCH(Edges24[[#This Row],[Vertex 2]],GroupVertices[Vertex],0)),1,1,"")</f>
        <v>12</v>
      </c>
      <c r="BD211" s="48">
        <v>0</v>
      </c>
      <c r="BE211" s="49">
        <v>0</v>
      </c>
      <c r="BF211" s="48">
        <v>2</v>
      </c>
      <c r="BG211" s="49">
        <v>9.523809523809524</v>
      </c>
      <c r="BH211" s="48">
        <v>0</v>
      </c>
      <c r="BI211" s="49">
        <v>0</v>
      </c>
      <c r="BJ211" s="48">
        <v>19</v>
      </c>
      <c r="BK211" s="49">
        <v>90.47619047619048</v>
      </c>
      <c r="BL211" s="48">
        <v>21</v>
      </c>
    </row>
    <row r="212" spans="1:64" ht="15">
      <c r="A212" s="64" t="s">
        <v>403</v>
      </c>
      <c r="B212" s="64" t="s">
        <v>403</v>
      </c>
      <c r="C212" s="65"/>
      <c r="D212" s="66"/>
      <c r="E212" s="67"/>
      <c r="F212" s="68"/>
      <c r="G212" s="65"/>
      <c r="H212" s="69"/>
      <c r="I212" s="70"/>
      <c r="J212" s="70"/>
      <c r="K212" s="34" t="s">
        <v>65</v>
      </c>
      <c r="L212" s="77">
        <v>229</v>
      </c>
      <c r="M212" s="77"/>
      <c r="N212" s="72"/>
      <c r="O212" s="79" t="s">
        <v>176</v>
      </c>
      <c r="P212" s="81">
        <v>43509.82266203704</v>
      </c>
      <c r="Q212" s="79" t="s">
        <v>623</v>
      </c>
      <c r="R212" s="79"/>
      <c r="S212" s="79"/>
      <c r="T212" s="79" t="s">
        <v>833</v>
      </c>
      <c r="U212" s="79"/>
      <c r="V212" s="83" t="s">
        <v>1159</v>
      </c>
      <c r="W212" s="81">
        <v>43509.82266203704</v>
      </c>
      <c r="X212" s="83" t="s">
        <v>1438</v>
      </c>
      <c r="Y212" s="79"/>
      <c r="Z212" s="79"/>
      <c r="AA212" s="85" t="s">
        <v>1803</v>
      </c>
      <c r="AB212" s="79"/>
      <c r="AC212" s="79" t="b">
        <v>0</v>
      </c>
      <c r="AD212" s="79">
        <v>5</v>
      </c>
      <c r="AE212" s="85" t="s">
        <v>1963</v>
      </c>
      <c r="AF212" s="79" t="b">
        <v>0</v>
      </c>
      <c r="AG212" s="79" t="s">
        <v>1973</v>
      </c>
      <c r="AH212" s="79"/>
      <c r="AI212" s="85" t="s">
        <v>1963</v>
      </c>
      <c r="AJ212" s="79" t="b">
        <v>0</v>
      </c>
      <c r="AK212" s="79">
        <v>0</v>
      </c>
      <c r="AL212" s="85" t="s">
        <v>1963</v>
      </c>
      <c r="AM212" s="79" t="s">
        <v>2001</v>
      </c>
      <c r="AN212" s="79" t="b">
        <v>0</v>
      </c>
      <c r="AO212" s="85" t="s">
        <v>1803</v>
      </c>
      <c r="AP212" s="79" t="s">
        <v>176</v>
      </c>
      <c r="AQ212" s="79">
        <v>0</v>
      </c>
      <c r="AR212" s="79">
        <v>0</v>
      </c>
      <c r="AS212" s="79"/>
      <c r="AT212" s="79"/>
      <c r="AU212" s="79"/>
      <c r="AV212" s="79"/>
      <c r="AW212" s="79"/>
      <c r="AX212" s="79"/>
      <c r="AY212" s="79"/>
      <c r="AZ212" s="79"/>
      <c r="BA212">
        <v>8</v>
      </c>
      <c r="BB212" s="78" t="str">
        <f>REPLACE(INDEX(GroupVertices[Group],MATCH(Edges24[[#This Row],[Vertex 1]],GroupVertices[Vertex],0)),1,1,"")</f>
        <v>12</v>
      </c>
      <c r="BC212" s="78" t="str">
        <f>REPLACE(INDEX(GroupVertices[Group],MATCH(Edges24[[#This Row],[Vertex 2]],GroupVertices[Vertex],0)),1,1,"")</f>
        <v>12</v>
      </c>
      <c r="BD212" s="48">
        <v>0</v>
      </c>
      <c r="BE212" s="49">
        <v>0</v>
      </c>
      <c r="BF212" s="48">
        <v>2</v>
      </c>
      <c r="BG212" s="49">
        <v>6.451612903225806</v>
      </c>
      <c r="BH212" s="48">
        <v>0</v>
      </c>
      <c r="BI212" s="49">
        <v>0</v>
      </c>
      <c r="BJ212" s="48">
        <v>29</v>
      </c>
      <c r="BK212" s="49">
        <v>93.54838709677419</v>
      </c>
      <c r="BL212" s="48">
        <v>31</v>
      </c>
    </row>
    <row r="213" spans="1:64" ht="15">
      <c r="A213" s="64" t="s">
        <v>403</v>
      </c>
      <c r="B213" s="64" t="s">
        <v>403</v>
      </c>
      <c r="C213" s="65"/>
      <c r="D213" s="66"/>
      <c r="E213" s="67"/>
      <c r="F213" s="68"/>
      <c r="G213" s="65"/>
      <c r="H213" s="69"/>
      <c r="I213" s="70"/>
      <c r="J213" s="70"/>
      <c r="K213" s="34" t="s">
        <v>65</v>
      </c>
      <c r="L213" s="77">
        <v>230</v>
      </c>
      <c r="M213" s="77"/>
      <c r="N213" s="72"/>
      <c r="O213" s="79" t="s">
        <v>176</v>
      </c>
      <c r="P213" s="81">
        <v>43509.888391203705</v>
      </c>
      <c r="Q213" s="79" t="s">
        <v>624</v>
      </c>
      <c r="R213" s="79"/>
      <c r="S213" s="79"/>
      <c r="T213" s="79" t="s">
        <v>833</v>
      </c>
      <c r="U213" s="79"/>
      <c r="V213" s="83" t="s">
        <v>1159</v>
      </c>
      <c r="W213" s="81">
        <v>43509.888391203705</v>
      </c>
      <c r="X213" s="83" t="s">
        <v>1439</v>
      </c>
      <c r="Y213" s="79"/>
      <c r="Z213" s="79"/>
      <c r="AA213" s="85" t="s">
        <v>1804</v>
      </c>
      <c r="AB213" s="79"/>
      <c r="AC213" s="79" t="b">
        <v>0</v>
      </c>
      <c r="AD213" s="79">
        <v>6</v>
      </c>
      <c r="AE213" s="85" t="s">
        <v>1963</v>
      </c>
      <c r="AF213" s="79" t="b">
        <v>0</v>
      </c>
      <c r="AG213" s="79" t="s">
        <v>1973</v>
      </c>
      <c r="AH213" s="79"/>
      <c r="AI213" s="85" t="s">
        <v>1963</v>
      </c>
      <c r="AJ213" s="79" t="b">
        <v>0</v>
      </c>
      <c r="AK213" s="79">
        <v>0</v>
      </c>
      <c r="AL213" s="85" t="s">
        <v>1963</v>
      </c>
      <c r="AM213" s="79" t="s">
        <v>2001</v>
      </c>
      <c r="AN213" s="79" t="b">
        <v>0</v>
      </c>
      <c r="AO213" s="85" t="s">
        <v>1804</v>
      </c>
      <c r="AP213" s="79" t="s">
        <v>176</v>
      </c>
      <c r="AQ213" s="79">
        <v>0</v>
      </c>
      <c r="AR213" s="79">
        <v>0</v>
      </c>
      <c r="AS213" s="79"/>
      <c r="AT213" s="79"/>
      <c r="AU213" s="79"/>
      <c r="AV213" s="79"/>
      <c r="AW213" s="79"/>
      <c r="AX213" s="79"/>
      <c r="AY213" s="79"/>
      <c r="AZ213" s="79"/>
      <c r="BA213">
        <v>8</v>
      </c>
      <c r="BB213" s="78" t="str">
        <f>REPLACE(INDEX(GroupVertices[Group],MATCH(Edges24[[#This Row],[Vertex 1]],GroupVertices[Vertex],0)),1,1,"")</f>
        <v>12</v>
      </c>
      <c r="BC213" s="78" t="str">
        <f>REPLACE(INDEX(GroupVertices[Group],MATCH(Edges24[[#This Row],[Vertex 2]],GroupVertices[Vertex],0)),1,1,"")</f>
        <v>12</v>
      </c>
      <c r="BD213" s="48">
        <v>1</v>
      </c>
      <c r="BE213" s="49">
        <v>3.5714285714285716</v>
      </c>
      <c r="BF213" s="48">
        <v>0</v>
      </c>
      <c r="BG213" s="49">
        <v>0</v>
      </c>
      <c r="BH213" s="48">
        <v>0</v>
      </c>
      <c r="BI213" s="49">
        <v>0</v>
      </c>
      <c r="BJ213" s="48">
        <v>27</v>
      </c>
      <c r="BK213" s="49">
        <v>96.42857142857143</v>
      </c>
      <c r="BL213" s="48">
        <v>28</v>
      </c>
    </row>
    <row r="214" spans="1:64" ht="15">
      <c r="A214" s="64" t="s">
        <v>403</v>
      </c>
      <c r="B214" s="64" t="s">
        <v>403</v>
      </c>
      <c r="C214" s="65"/>
      <c r="D214" s="66"/>
      <c r="E214" s="67"/>
      <c r="F214" s="68"/>
      <c r="G214" s="65"/>
      <c r="H214" s="69"/>
      <c r="I214" s="70"/>
      <c r="J214" s="70"/>
      <c r="K214" s="34" t="s">
        <v>65</v>
      </c>
      <c r="L214" s="77">
        <v>231</v>
      </c>
      <c r="M214" s="77"/>
      <c r="N214" s="72"/>
      <c r="O214" s="79" t="s">
        <v>176</v>
      </c>
      <c r="P214" s="81">
        <v>43509.90702546296</v>
      </c>
      <c r="Q214" s="79" t="s">
        <v>625</v>
      </c>
      <c r="R214" s="79"/>
      <c r="S214" s="79"/>
      <c r="T214" s="79" t="s">
        <v>833</v>
      </c>
      <c r="U214" s="83" t="s">
        <v>937</v>
      </c>
      <c r="V214" s="83" t="s">
        <v>937</v>
      </c>
      <c r="W214" s="81">
        <v>43509.90702546296</v>
      </c>
      <c r="X214" s="83" t="s">
        <v>1440</v>
      </c>
      <c r="Y214" s="79"/>
      <c r="Z214" s="79"/>
      <c r="AA214" s="85" t="s">
        <v>1805</v>
      </c>
      <c r="AB214" s="79"/>
      <c r="AC214" s="79" t="b">
        <v>0</v>
      </c>
      <c r="AD214" s="79">
        <v>13</v>
      </c>
      <c r="AE214" s="85" t="s">
        <v>1963</v>
      </c>
      <c r="AF214" s="79" t="b">
        <v>0</v>
      </c>
      <c r="AG214" s="79" t="s">
        <v>1973</v>
      </c>
      <c r="AH214" s="79"/>
      <c r="AI214" s="85" t="s">
        <v>1963</v>
      </c>
      <c r="AJ214" s="79" t="b">
        <v>0</v>
      </c>
      <c r="AK214" s="79">
        <v>2</v>
      </c>
      <c r="AL214" s="85" t="s">
        <v>1963</v>
      </c>
      <c r="AM214" s="79" t="s">
        <v>1999</v>
      </c>
      <c r="AN214" s="79" t="b">
        <v>0</v>
      </c>
      <c r="AO214" s="85" t="s">
        <v>1805</v>
      </c>
      <c r="AP214" s="79" t="s">
        <v>176</v>
      </c>
      <c r="AQ214" s="79">
        <v>0</v>
      </c>
      <c r="AR214" s="79">
        <v>0</v>
      </c>
      <c r="AS214" s="79"/>
      <c r="AT214" s="79"/>
      <c r="AU214" s="79"/>
      <c r="AV214" s="79"/>
      <c r="AW214" s="79"/>
      <c r="AX214" s="79"/>
      <c r="AY214" s="79"/>
      <c r="AZ214" s="79"/>
      <c r="BA214">
        <v>8</v>
      </c>
      <c r="BB214" s="78" t="str">
        <f>REPLACE(INDEX(GroupVertices[Group],MATCH(Edges24[[#This Row],[Vertex 1]],GroupVertices[Vertex],0)),1,1,"")</f>
        <v>12</v>
      </c>
      <c r="BC214" s="78" t="str">
        <f>REPLACE(INDEX(GroupVertices[Group],MATCH(Edges24[[#This Row],[Vertex 2]],GroupVertices[Vertex],0)),1,1,"")</f>
        <v>12</v>
      </c>
      <c r="BD214" s="48">
        <v>1</v>
      </c>
      <c r="BE214" s="49">
        <v>7.6923076923076925</v>
      </c>
      <c r="BF214" s="48">
        <v>1</v>
      </c>
      <c r="BG214" s="49">
        <v>7.6923076923076925</v>
      </c>
      <c r="BH214" s="48">
        <v>0</v>
      </c>
      <c r="BI214" s="49">
        <v>0</v>
      </c>
      <c r="BJ214" s="48">
        <v>11</v>
      </c>
      <c r="BK214" s="49">
        <v>84.61538461538461</v>
      </c>
      <c r="BL214" s="48">
        <v>13</v>
      </c>
    </row>
    <row r="215" spans="1:64" ht="15">
      <c r="A215" s="64" t="s">
        <v>403</v>
      </c>
      <c r="B215" s="64" t="s">
        <v>403</v>
      </c>
      <c r="C215" s="65"/>
      <c r="D215" s="66"/>
      <c r="E215" s="67"/>
      <c r="F215" s="68"/>
      <c r="G215" s="65"/>
      <c r="H215" s="69"/>
      <c r="I215" s="70"/>
      <c r="J215" s="70"/>
      <c r="K215" s="34" t="s">
        <v>65</v>
      </c>
      <c r="L215" s="77">
        <v>232</v>
      </c>
      <c r="M215" s="77"/>
      <c r="N215" s="72"/>
      <c r="O215" s="79" t="s">
        <v>176</v>
      </c>
      <c r="P215" s="81">
        <v>43509.97875</v>
      </c>
      <c r="Q215" s="79" t="s">
        <v>626</v>
      </c>
      <c r="R215" s="79"/>
      <c r="S215" s="79"/>
      <c r="T215" s="79" t="s">
        <v>833</v>
      </c>
      <c r="U215" s="83" t="s">
        <v>940</v>
      </c>
      <c r="V215" s="83" t="s">
        <v>940</v>
      </c>
      <c r="W215" s="81">
        <v>43509.97875</v>
      </c>
      <c r="X215" s="83" t="s">
        <v>1441</v>
      </c>
      <c r="Y215" s="79"/>
      <c r="Z215" s="79"/>
      <c r="AA215" s="85" t="s">
        <v>1806</v>
      </c>
      <c r="AB215" s="79"/>
      <c r="AC215" s="79" t="b">
        <v>0</v>
      </c>
      <c r="AD215" s="79">
        <v>7</v>
      </c>
      <c r="AE215" s="85" t="s">
        <v>1963</v>
      </c>
      <c r="AF215" s="79" t="b">
        <v>0</v>
      </c>
      <c r="AG215" s="79" t="s">
        <v>1973</v>
      </c>
      <c r="AH215" s="79"/>
      <c r="AI215" s="85" t="s">
        <v>1963</v>
      </c>
      <c r="AJ215" s="79" t="b">
        <v>0</v>
      </c>
      <c r="AK215" s="79">
        <v>1</v>
      </c>
      <c r="AL215" s="85" t="s">
        <v>1963</v>
      </c>
      <c r="AM215" s="79" t="s">
        <v>1999</v>
      </c>
      <c r="AN215" s="79" t="b">
        <v>0</v>
      </c>
      <c r="AO215" s="85" t="s">
        <v>1806</v>
      </c>
      <c r="AP215" s="79" t="s">
        <v>176</v>
      </c>
      <c r="AQ215" s="79">
        <v>0</v>
      </c>
      <c r="AR215" s="79">
        <v>0</v>
      </c>
      <c r="AS215" s="79"/>
      <c r="AT215" s="79"/>
      <c r="AU215" s="79"/>
      <c r="AV215" s="79"/>
      <c r="AW215" s="79"/>
      <c r="AX215" s="79"/>
      <c r="AY215" s="79"/>
      <c r="AZ215" s="79"/>
      <c r="BA215">
        <v>8</v>
      </c>
      <c r="BB215" s="78" t="str">
        <f>REPLACE(INDEX(GroupVertices[Group],MATCH(Edges24[[#This Row],[Vertex 1]],GroupVertices[Vertex],0)),1,1,"")</f>
        <v>12</v>
      </c>
      <c r="BC215" s="78" t="str">
        <f>REPLACE(INDEX(GroupVertices[Group],MATCH(Edges24[[#This Row],[Vertex 2]],GroupVertices[Vertex],0)),1,1,"")</f>
        <v>12</v>
      </c>
      <c r="BD215" s="48">
        <v>1</v>
      </c>
      <c r="BE215" s="49">
        <v>2.9411764705882355</v>
      </c>
      <c r="BF215" s="48">
        <v>1</v>
      </c>
      <c r="BG215" s="49">
        <v>2.9411764705882355</v>
      </c>
      <c r="BH215" s="48">
        <v>0</v>
      </c>
      <c r="BI215" s="49">
        <v>0</v>
      </c>
      <c r="BJ215" s="48">
        <v>32</v>
      </c>
      <c r="BK215" s="49">
        <v>94.11764705882354</v>
      </c>
      <c r="BL215" s="48">
        <v>34</v>
      </c>
    </row>
    <row r="216" spans="1:64" ht="15">
      <c r="A216" s="64" t="s">
        <v>406</v>
      </c>
      <c r="B216" s="64" t="s">
        <v>403</v>
      </c>
      <c r="C216" s="65"/>
      <c r="D216" s="66"/>
      <c r="E216" s="67"/>
      <c r="F216" s="68"/>
      <c r="G216" s="65"/>
      <c r="H216" s="69"/>
      <c r="I216" s="70"/>
      <c r="J216" s="70"/>
      <c r="K216" s="34" t="s">
        <v>65</v>
      </c>
      <c r="L216" s="77">
        <v>233</v>
      </c>
      <c r="M216" s="77"/>
      <c r="N216" s="72"/>
      <c r="O216" s="79" t="s">
        <v>544</v>
      </c>
      <c r="P216" s="81">
        <v>43509.98017361111</v>
      </c>
      <c r="Q216" s="79" t="s">
        <v>627</v>
      </c>
      <c r="R216" s="79"/>
      <c r="S216" s="79"/>
      <c r="T216" s="79"/>
      <c r="U216" s="79"/>
      <c r="V216" s="83" t="s">
        <v>1160</v>
      </c>
      <c r="W216" s="81">
        <v>43509.98017361111</v>
      </c>
      <c r="X216" s="83" t="s">
        <v>1442</v>
      </c>
      <c r="Y216" s="79"/>
      <c r="Z216" s="79"/>
      <c r="AA216" s="85" t="s">
        <v>1807</v>
      </c>
      <c r="AB216" s="79"/>
      <c r="AC216" s="79" t="b">
        <v>0</v>
      </c>
      <c r="AD216" s="79">
        <v>0</v>
      </c>
      <c r="AE216" s="85" t="s">
        <v>1963</v>
      </c>
      <c r="AF216" s="79" t="b">
        <v>0</v>
      </c>
      <c r="AG216" s="79" t="s">
        <v>1973</v>
      </c>
      <c r="AH216" s="79"/>
      <c r="AI216" s="85" t="s">
        <v>1963</v>
      </c>
      <c r="AJ216" s="79" t="b">
        <v>0</v>
      </c>
      <c r="AK216" s="79">
        <v>1</v>
      </c>
      <c r="AL216" s="85" t="s">
        <v>1806</v>
      </c>
      <c r="AM216" s="79" t="s">
        <v>2002</v>
      </c>
      <c r="AN216" s="79" t="b">
        <v>0</v>
      </c>
      <c r="AO216" s="85" t="s">
        <v>1806</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12</v>
      </c>
      <c r="BC216" s="78" t="str">
        <f>REPLACE(INDEX(GroupVertices[Group],MATCH(Edges24[[#This Row],[Vertex 2]],GroupVertices[Vertex],0)),1,1,"")</f>
        <v>12</v>
      </c>
      <c r="BD216" s="48">
        <v>1</v>
      </c>
      <c r="BE216" s="49">
        <v>4</v>
      </c>
      <c r="BF216" s="48">
        <v>0</v>
      </c>
      <c r="BG216" s="49">
        <v>0</v>
      </c>
      <c r="BH216" s="48">
        <v>0</v>
      </c>
      <c r="BI216" s="49">
        <v>0</v>
      </c>
      <c r="BJ216" s="48">
        <v>24</v>
      </c>
      <c r="BK216" s="49">
        <v>96</v>
      </c>
      <c r="BL216" s="48">
        <v>25</v>
      </c>
    </row>
    <row r="217" spans="1:64" ht="15">
      <c r="A217" s="64" t="s">
        <v>407</v>
      </c>
      <c r="B217" s="64" t="s">
        <v>454</v>
      </c>
      <c r="C217" s="65"/>
      <c r="D217" s="66"/>
      <c r="E217" s="67"/>
      <c r="F217" s="68"/>
      <c r="G217" s="65"/>
      <c r="H217" s="69"/>
      <c r="I217" s="70"/>
      <c r="J217" s="70"/>
      <c r="K217" s="34" t="s">
        <v>65</v>
      </c>
      <c r="L217" s="77">
        <v>234</v>
      </c>
      <c r="M217" s="77"/>
      <c r="N217" s="72"/>
      <c r="O217" s="79" t="s">
        <v>544</v>
      </c>
      <c r="P217" s="81">
        <v>43508.81101851852</v>
      </c>
      <c r="Q217" s="79" t="s">
        <v>595</v>
      </c>
      <c r="R217" s="79"/>
      <c r="S217" s="79"/>
      <c r="T217" s="79" t="s">
        <v>866</v>
      </c>
      <c r="U217" s="79"/>
      <c r="V217" s="83" t="s">
        <v>1161</v>
      </c>
      <c r="W217" s="81">
        <v>43508.81101851852</v>
      </c>
      <c r="X217" s="83" t="s">
        <v>1443</v>
      </c>
      <c r="Y217" s="79"/>
      <c r="Z217" s="79"/>
      <c r="AA217" s="85" t="s">
        <v>1808</v>
      </c>
      <c r="AB217" s="79"/>
      <c r="AC217" s="79" t="b">
        <v>0</v>
      </c>
      <c r="AD217" s="79">
        <v>0</v>
      </c>
      <c r="AE217" s="85" t="s">
        <v>1963</v>
      </c>
      <c r="AF217" s="79" t="b">
        <v>0</v>
      </c>
      <c r="AG217" s="79" t="s">
        <v>1973</v>
      </c>
      <c r="AH217" s="79"/>
      <c r="AI217" s="85" t="s">
        <v>1963</v>
      </c>
      <c r="AJ217" s="79" t="b">
        <v>0</v>
      </c>
      <c r="AK217" s="79">
        <v>4</v>
      </c>
      <c r="AL217" s="85" t="s">
        <v>1874</v>
      </c>
      <c r="AM217" s="79" t="s">
        <v>1999</v>
      </c>
      <c r="AN217" s="79" t="b">
        <v>0</v>
      </c>
      <c r="AO217" s="85" t="s">
        <v>1874</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9</v>
      </c>
      <c r="BC217" s="78" t="str">
        <f>REPLACE(INDEX(GroupVertices[Group],MATCH(Edges24[[#This Row],[Vertex 2]],GroupVertices[Vertex],0)),1,1,"")</f>
        <v>9</v>
      </c>
      <c r="BD217" s="48">
        <v>0</v>
      </c>
      <c r="BE217" s="49">
        <v>0</v>
      </c>
      <c r="BF217" s="48">
        <v>0</v>
      </c>
      <c r="BG217" s="49">
        <v>0</v>
      </c>
      <c r="BH217" s="48">
        <v>0</v>
      </c>
      <c r="BI217" s="49">
        <v>0</v>
      </c>
      <c r="BJ217" s="48">
        <v>22</v>
      </c>
      <c r="BK217" s="49">
        <v>100</v>
      </c>
      <c r="BL217" s="48">
        <v>22</v>
      </c>
    </row>
    <row r="218" spans="1:64" ht="15">
      <c r="A218" s="64" t="s">
        <v>407</v>
      </c>
      <c r="B218" s="64" t="s">
        <v>407</v>
      </c>
      <c r="C218" s="65"/>
      <c r="D218" s="66"/>
      <c r="E218" s="67"/>
      <c r="F218" s="68"/>
      <c r="G218" s="65"/>
      <c r="H218" s="69"/>
      <c r="I218" s="70"/>
      <c r="J218" s="70"/>
      <c r="K218" s="34" t="s">
        <v>65</v>
      </c>
      <c r="L218" s="77">
        <v>235</v>
      </c>
      <c r="M218" s="77"/>
      <c r="N218" s="72"/>
      <c r="O218" s="79" t="s">
        <v>176</v>
      </c>
      <c r="P218" s="81">
        <v>43509.99427083333</v>
      </c>
      <c r="Q218" s="79" t="s">
        <v>628</v>
      </c>
      <c r="R218" s="83" t="s">
        <v>769</v>
      </c>
      <c r="S218" s="79" t="s">
        <v>818</v>
      </c>
      <c r="T218" s="79" t="s">
        <v>879</v>
      </c>
      <c r="U218" s="79"/>
      <c r="V218" s="83" t="s">
        <v>1161</v>
      </c>
      <c r="W218" s="81">
        <v>43509.99427083333</v>
      </c>
      <c r="X218" s="83" t="s">
        <v>1444</v>
      </c>
      <c r="Y218" s="79"/>
      <c r="Z218" s="79"/>
      <c r="AA218" s="85" t="s">
        <v>1809</v>
      </c>
      <c r="AB218" s="79"/>
      <c r="AC218" s="79" t="b">
        <v>0</v>
      </c>
      <c r="AD218" s="79">
        <v>0</v>
      </c>
      <c r="AE218" s="85" t="s">
        <v>1963</v>
      </c>
      <c r="AF218" s="79" t="b">
        <v>0</v>
      </c>
      <c r="AG218" s="79" t="s">
        <v>1973</v>
      </c>
      <c r="AH218" s="79"/>
      <c r="AI218" s="85" t="s">
        <v>1963</v>
      </c>
      <c r="AJ218" s="79" t="b">
        <v>0</v>
      </c>
      <c r="AK218" s="79">
        <v>1</v>
      </c>
      <c r="AL218" s="85" t="s">
        <v>1963</v>
      </c>
      <c r="AM218" s="79" t="s">
        <v>2001</v>
      </c>
      <c r="AN218" s="79" t="b">
        <v>0</v>
      </c>
      <c r="AO218" s="85" t="s">
        <v>1809</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9</v>
      </c>
      <c r="BC218" s="78" t="str">
        <f>REPLACE(INDEX(GroupVertices[Group],MATCH(Edges24[[#This Row],[Vertex 2]],GroupVertices[Vertex],0)),1,1,"")</f>
        <v>9</v>
      </c>
      <c r="BD218" s="48">
        <v>1</v>
      </c>
      <c r="BE218" s="49">
        <v>2.9411764705882355</v>
      </c>
      <c r="BF218" s="48">
        <v>0</v>
      </c>
      <c r="BG218" s="49">
        <v>0</v>
      </c>
      <c r="BH218" s="48">
        <v>0</v>
      </c>
      <c r="BI218" s="49">
        <v>0</v>
      </c>
      <c r="BJ218" s="48">
        <v>33</v>
      </c>
      <c r="BK218" s="49">
        <v>97.05882352941177</v>
      </c>
      <c r="BL218" s="48">
        <v>34</v>
      </c>
    </row>
    <row r="219" spans="1:64" ht="15">
      <c r="A219" s="64" t="s">
        <v>408</v>
      </c>
      <c r="B219" s="64" t="s">
        <v>407</v>
      </c>
      <c r="C219" s="65"/>
      <c r="D219" s="66"/>
      <c r="E219" s="67"/>
      <c r="F219" s="68"/>
      <c r="G219" s="65"/>
      <c r="H219" s="69"/>
      <c r="I219" s="70"/>
      <c r="J219" s="70"/>
      <c r="K219" s="34" t="s">
        <v>65</v>
      </c>
      <c r="L219" s="77">
        <v>236</v>
      </c>
      <c r="M219" s="77"/>
      <c r="N219" s="72"/>
      <c r="O219" s="79" t="s">
        <v>544</v>
      </c>
      <c r="P219" s="81">
        <v>43510.02793981481</v>
      </c>
      <c r="Q219" s="79" t="s">
        <v>629</v>
      </c>
      <c r="R219" s="79"/>
      <c r="S219" s="79"/>
      <c r="T219" s="79" t="s">
        <v>866</v>
      </c>
      <c r="U219" s="79"/>
      <c r="V219" s="83" t="s">
        <v>1162</v>
      </c>
      <c r="W219" s="81">
        <v>43510.02793981481</v>
      </c>
      <c r="X219" s="83" t="s">
        <v>1445</v>
      </c>
      <c r="Y219" s="79"/>
      <c r="Z219" s="79"/>
      <c r="AA219" s="85" t="s">
        <v>1810</v>
      </c>
      <c r="AB219" s="79"/>
      <c r="AC219" s="79" t="b">
        <v>0</v>
      </c>
      <c r="AD219" s="79">
        <v>0</v>
      </c>
      <c r="AE219" s="85" t="s">
        <v>1963</v>
      </c>
      <c r="AF219" s="79" t="b">
        <v>0</v>
      </c>
      <c r="AG219" s="79" t="s">
        <v>1973</v>
      </c>
      <c r="AH219" s="79"/>
      <c r="AI219" s="85" t="s">
        <v>1963</v>
      </c>
      <c r="AJ219" s="79" t="b">
        <v>0</v>
      </c>
      <c r="AK219" s="79">
        <v>1</v>
      </c>
      <c r="AL219" s="85" t="s">
        <v>1809</v>
      </c>
      <c r="AM219" s="79" t="s">
        <v>2016</v>
      </c>
      <c r="AN219" s="79" t="b">
        <v>0</v>
      </c>
      <c r="AO219" s="85" t="s">
        <v>1809</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9</v>
      </c>
      <c r="BC219" s="78" t="str">
        <f>REPLACE(INDEX(GroupVertices[Group],MATCH(Edges24[[#This Row],[Vertex 2]],GroupVertices[Vertex],0)),1,1,"")</f>
        <v>9</v>
      </c>
      <c r="BD219" s="48">
        <v>0</v>
      </c>
      <c r="BE219" s="49">
        <v>0</v>
      </c>
      <c r="BF219" s="48">
        <v>0</v>
      </c>
      <c r="BG219" s="49">
        <v>0</v>
      </c>
      <c r="BH219" s="48">
        <v>0</v>
      </c>
      <c r="BI219" s="49">
        <v>0</v>
      </c>
      <c r="BJ219" s="48">
        <v>22</v>
      </c>
      <c r="BK219" s="49">
        <v>100</v>
      </c>
      <c r="BL219" s="48">
        <v>22</v>
      </c>
    </row>
    <row r="220" spans="1:64" ht="15">
      <c r="A220" s="64" t="s">
        <v>408</v>
      </c>
      <c r="B220" s="64" t="s">
        <v>454</v>
      </c>
      <c r="C220" s="65"/>
      <c r="D220" s="66"/>
      <c r="E220" s="67"/>
      <c r="F220" s="68"/>
      <c r="G220" s="65"/>
      <c r="H220" s="69"/>
      <c r="I220" s="70"/>
      <c r="J220" s="70"/>
      <c r="K220" s="34" t="s">
        <v>65</v>
      </c>
      <c r="L220" s="77">
        <v>237</v>
      </c>
      <c r="M220" s="77"/>
      <c r="N220" s="72"/>
      <c r="O220" s="79" t="s">
        <v>544</v>
      </c>
      <c r="P220" s="81">
        <v>43508.77811342593</v>
      </c>
      <c r="Q220" s="79" t="s">
        <v>595</v>
      </c>
      <c r="R220" s="79"/>
      <c r="S220" s="79"/>
      <c r="T220" s="79" t="s">
        <v>866</v>
      </c>
      <c r="U220" s="79"/>
      <c r="V220" s="83" t="s">
        <v>1162</v>
      </c>
      <c r="W220" s="81">
        <v>43508.77811342593</v>
      </c>
      <c r="X220" s="83" t="s">
        <v>1446</v>
      </c>
      <c r="Y220" s="79"/>
      <c r="Z220" s="79"/>
      <c r="AA220" s="85" t="s">
        <v>1811</v>
      </c>
      <c r="AB220" s="79"/>
      <c r="AC220" s="79" t="b">
        <v>0</v>
      </c>
      <c r="AD220" s="79">
        <v>0</v>
      </c>
      <c r="AE220" s="85" t="s">
        <v>1963</v>
      </c>
      <c r="AF220" s="79" t="b">
        <v>0</v>
      </c>
      <c r="AG220" s="79" t="s">
        <v>1973</v>
      </c>
      <c r="AH220" s="79"/>
      <c r="AI220" s="85" t="s">
        <v>1963</v>
      </c>
      <c r="AJ220" s="79" t="b">
        <v>0</v>
      </c>
      <c r="AK220" s="79">
        <v>4</v>
      </c>
      <c r="AL220" s="85" t="s">
        <v>1874</v>
      </c>
      <c r="AM220" s="79" t="s">
        <v>2016</v>
      </c>
      <c r="AN220" s="79" t="b">
        <v>0</v>
      </c>
      <c r="AO220" s="85" t="s">
        <v>1874</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9</v>
      </c>
      <c r="BC220" s="78" t="str">
        <f>REPLACE(INDEX(GroupVertices[Group],MATCH(Edges24[[#This Row],[Vertex 2]],GroupVertices[Vertex],0)),1,1,"")</f>
        <v>9</v>
      </c>
      <c r="BD220" s="48">
        <v>0</v>
      </c>
      <c r="BE220" s="49">
        <v>0</v>
      </c>
      <c r="BF220" s="48">
        <v>0</v>
      </c>
      <c r="BG220" s="49">
        <v>0</v>
      </c>
      <c r="BH220" s="48">
        <v>0</v>
      </c>
      <c r="BI220" s="49">
        <v>0</v>
      </c>
      <c r="BJ220" s="48">
        <v>22</v>
      </c>
      <c r="BK220" s="49">
        <v>100</v>
      </c>
      <c r="BL220" s="48">
        <v>22</v>
      </c>
    </row>
    <row r="221" spans="1:64" ht="15">
      <c r="A221" s="64" t="s">
        <v>409</v>
      </c>
      <c r="B221" s="64" t="s">
        <v>457</v>
      </c>
      <c r="C221" s="65"/>
      <c r="D221" s="66"/>
      <c r="E221" s="67"/>
      <c r="F221" s="68"/>
      <c r="G221" s="65"/>
      <c r="H221" s="69"/>
      <c r="I221" s="70"/>
      <c r="J221" s="70"/>
      <c r="K221" s="34" t="s">
        <v>65</v>
      </c>
      <c r="L221" s="77">
        <v>238</v>
      </c>
      <c r="M221" s="77"/>
      <c r="N221" s="72"/>
      <c r="O221" s="79" t="s">
        <v>544</v>
      </c>
      <c r="P221" s="81">
        <v>43510.0490162037</v>
      </c>
      <c r="Q221" s="79" t="s">
        <v>630</v>
      </c>
      <c r="R221" s="79"/>
      <c r="S221" s="79"/>
      <c r="T221" s="79"/>
      <c r="U221" s="79"/>
      <c r="V221" s="83" t="s">
        <v>1163</v>
      </c>
      <c r="W221" s="81">
        <v>43510.0490162037</v>
      </c>
      <c r="X221" s="83" t="s">
        <v>1447</v>
      </c>
      <c r="Y221" s="79"/>
      <c r="Z221" s="79"/>
      <c r="AA221" s="85" t="s">
        <v>1812</v>
      </c>
      <c r="AB221" s="79"/>
      <c r="AC221" s="79" t="b">
        <v>0</v>
      </c>
      <c r="AD221" s="79">
        <v>0</v>
      </c>
      <c r="AE221" s="85" t="s">
        <v>1963</v>
      </c>
      <c r="AF221" s="79" t="b">
        <v>0</v>
      </c>
      <c r="AG221" s="79" t="s">
        <v>1973</v>
      </c>
      <c r="AH221" s="79"/>
      <c r="AI221" s="85" t="s">
        <v>1963</v>
      </c>
      <c r="AJ221" s="79" t="b">
        <v>0</v>
      </c>
      <c r="AK221" s="79">
        <v>1</v>
      </c>
      <c r="AL221" s="85" t="s">
        <v>1882</v>
      </c>
      <c r="AM221" s="79" t="s">
        <v>2003</v>
      </c>
      <c r="AN221" s="79" t="b">
        <v>0</v>
      </c>
      <c r="AO221" s="85" t="s">
        <v>1882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8</v>
      </c>
      <c r="BC221" s="78" t="str">
        <f>REPLACE(INDEX(GroupVertices[Group],MATCH(Edges24[[#This Row],[Vertex 2]],GroupVertices[Vertex],0)),1,1,"")</f>
        <v>8</v>
      </c>
      <c r="BD221" s="48">
        <v>3</v>
      </c>
      <c r="BE221" s="49">
        <v>12</v>
      </c>
      <c r="BF221" s="48">
        <v>0</v>
      </c>
      <c r="BG221" s="49">
        <v>0</v>
      </c>
      <c r="BH221" s="48">
        <v>0</v>
      </c>
      <c r="BI221" s="49">
        <v>0</v>
      </c>
      <c r="BJ221" s="48">
        <v>22</v>
      </c>
      <c r="BK221" s="49">
        <v>88</v>
      </c>
      <c r="BL221" s="48">
        <v>25</v>
      </c>
    </row>
    <row r="222" spans="1:64" ht="15">
      <c r="A222" s="64" t="s">
        <v>410</v>
      </c>
      <c r="B222" s="64" t="s">
        <v>487</v>
      </c>
      <c r="C222" s="65"/>
      <c r="D222" s="66"/>
      <c r="E222" s="67"/>
      <c r="F222" s="68"/>
      <c r="G222" s="65"/>
      <c r="H222" s="69"/>
      <c r="I222" s="70"/>
      <c r="J222" s="70"/>
      <c r="K222" s="34" t="s">
        <v>65</v>
      </c>
      <c r="L222" s="77">
        <v>239</v>
      </c>
      <c r="M222" s="77"/>
      <c r="N222" s="72"/>
      <c r="O222" s="79" t="s">
        <v>544</v>
      </c>
      <c r="P222" s="81">
        <v>43510.07517361111</v>
      </c>
      <c r="Q222" s="79" t="s">
        <v>631</v>
      </c>
      <c r="R222" s="79"/>
      <c r="S222" s="79"/>
      <c r="T222" s="79" t="s">
        <v>880</v>
      </c>
      <c r="U222" s="79"/>
      <c r="V222" s="83" t="s">
        <v>1164</v>
      </c>
      <c r="W222" s="81">
        <v>43510.07517361111</v>
      </c>
      <c r="X222" s="83" t="s">
        <v>1448</v>
      </c>
      <c r="Y222" s="79"/>
      <c r="Z222" s="79"/>
      <c r="AA222" s="85" t="s">
        <v>1813</v>
      </c>
      <c r="AB222" s="79"/>
      <c r="AC222" s="79" t="b">
        <v>0</v>
      </c>
      <c r="AD222" s="79">
        <v>0</v>
      </c>
      <c r="AE222" s="85" t="s">
        <v>1963</v>
      </c>
      <c r="AF222" s="79" t="b">
        <v>0</v>
      </c>
      <c r="AG222" s="79" t="s">
        <v>1973</v>
      </c>
      <c r="AH222" s="79"/>
      <c r="AI222" s="85" t="s">
        <v>1963</v>
      </c>
      <c r="AJ222" s="79" t="b">
        <v>0</v>
      </c>
      <c r="AK222" s="79">
        <v>4</v>
      </c>
      <c r="AL222" s="85" t="s">
        <v>1956</v>
      </c>
      <c r="AM222" s="79" t="s">
        <v>2002</v>
      </c>
      <c r="AN222" s="79" t="b">
        <v>0</v>
      </c>
      <c r="AO222" s="85" t="s">
        <v>1956</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5</v>
      </c>
      <c r="BC222" s="78" t="str">
        <f>REPLACE(INDEX(GroupVertices[Group],MATCH(Edges24[[#This Row],[Vertex 2]],GroupVertices[Vertex],0)),1,1,"")</f>
        <v>5</v>
      </c>
      <c r="BD222" s="48">
        <v>1</v>
      </c>
      <c r="BE222" s="49">
        <v>4.545454545454546</v>
      </c>
      <c r="BF222" s="48">
        <v>0</v>
      </c>
      <c r="BG222" s="49">
        <v>0</v>
      </c>
      <c r="BH222" s="48">
        <v>0</v>
      </c>
      <c r="BI222" s="49">
        <v>0</v>
      </c>
      <c r="BJ222" s="48">
        <v>21</v>
      </c>
      <c r="BK222" s="49">
        <v>95.45454545454545</v>
      </c>
      <c r="BL222" s="48">
        <v>22</v>
      </c>
    </row>
    <row r="223" spans="1:64" ht="15">
      <c r="A223" s="64" t="s">
        <v>411</v>
      </c>
      <c r="B223" s="64" t="s">
        <v>440</v>
      </c>
      <c r="C223" s="65"/>
      <c r="D223" s="66"/>
      <c r="E223" s="67"/>
      <c r="F223" s="68"/>
      <c r="G223" s="65"/>
      <c r="H223" s="69"/>
      <c r="I223" s="70"/>
      <c r="J223" s="70"/>
      <c r="K223" s="34" t="s">
        <v>65</v>
      </c>
      <c r="L223" s="77">
        <v>240</v>
      </c>
      <c r="M223" s="77"/>
      <c r="N223" s="72"/>
      <c r="O223" s="79" t="s">
        <v>544</v>
      </c>
      <c r="P223" s="81">
        <v>43510.240960648145</v>
      </c>
      <c r="Q223" s="79" t="s">
        <v>604</v>
      </c>
      <c r="R223" s="79"/>
      <c r="S223" s="79"/>
      <c r="T223" s="79" t="s">
        <v>833</v>
      </c>
      <c r="U223" s="79"/>
      <c r="V223" s="83" t="s">
        <v>1165</v>
      </c>
      <c r="W223" s="81">
        <v>43510.240960648145</v>
      </c>
      <c r="X223" s="83" t="s">
        <v>1449</v>
      </c>
      <c r="Y223" s="79"/>
      <c r="Z223" s="79"/>
      <c r="AA223" s="85" t="s">
        <v>1814</v>
      </c>
      <c r="AB223" s="79"/>
      <c r="AC223" s="79" t="b">
        <v>0</v>
      </c>
      <c r="AD223" s="79">
        <v>0</v>
      </c>
      <c r="AE223" s="85" t="s">
        <v>1963</v>
      </c>
      <c r="AF223" s="79" t="b">
        <v>0</v>
      </c>
      <c r="AG223" s="79" t="s">
        <v>1973</v>
      </c>
      <c r="AH223" s="79"/>
      <c r="AI223" s="85" t="s">
        <v>1963</v>
      </c>
      <c r="AJ223" s="79" t="b">
        <v>0</v>
      </c>
      <c r="AK223" s="79">
        <v>2</v>
      </c>
      <c r="AL223" s="85" t="s">
        <v>1849</v>
      </c>
      <c r="AM223" s="79" t="s">
        <v>1999</v>
      </c>
      <c r="AN223" s="79" t="b">
        <v>0</v>
      </c>
      <c r="AO223" s="85" t="s">
        <v>1849</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4</v>
      </c>
      <c r="BC223" s="78" t="str">
        <f>REPLACE(INDEX(GroupVertices[Group],MATCH(Edges24[[#This Row],[Vertex 2]],GroupVertices[Vertex],0)),1,1,"")</f>
        <v>4</v>
      </c>
      <c r="BD223" s="48">
        <v>0</v>
      </c>
      <c r="BE223" s="49">
        <v>0</v>
      </c>
      <c r="BF223" s="48">
        <v>0</v>
      </c>
      <c r="BG223" s="49">
        <v>0</v>
      </c>
      <c r="BH223" s="48">
        <v>0</v>
      </c>
      <c r="BI223" s="49">
        <v>0</v>
      </c>
      <c r="BJ223" s="48">
        <v>22</v>
      </c>
      <c r="BK223" s="49">
        <v>100</v>
      </c>
      <c r="BL223" s="48">
        <v>22</v>
      </c>
    </row>
    <row r="224" spans="1:64" ht="15">
      <c r="A224" s="64" t="s">
        <v>412</v>
      </c>
      <c r="B224" s="64" t="s">
        <v>412</v>
      </c>
      <c r="C224" s="65"/>
      <c r="D224" s="66"/>
      <c r="E224" s="67"/>
      <c r="F224" s="68"/>
      <c r="G224" s="65"/>
      <c r="H224" s="69"/>
      <c r="I224" s="70"/>
      <c r="J224" s="70"/>
      <c r="K224" s="34" t="s">
        <v>65</v>
      </c>
      <c r="L224" s="77">
        <v>241</v>
      </c>
      <c r="M224" s="77"/>
      <c r="N224" s="72"/>
      <c r="O224" s="79" t="s">
        <v>176</v>
      </c>
      <c r="P224" s="81">
        <v>43510.32759259259</v>
      </c>
      <c r="Q224" s="79" t="s">
        <v>632</v>
      </c>
      <c r="R224" s="83" t="s">
        <v>770</v>
      </c>
      <c r="S224" s="79" t="s">
        <v>807</v>
      </c>
      <c r="T224" s="79" t="s">
        <v>833</v>
      </c>
      <c r="U224" s="79"/>
      <c r="V224" s="83" t="s">
        <v>1166</v>
      </c>
      <c r="W224" s="81">
        <v>43510.32759259259</v>
      </c>
      <c r="X224" s="83" t="s">
        <v>1450</v>
      </c>
      <c r="Y224" s="79"/>
      <c r="Z224" s="79"/>
      <c r="AA224" s="85" t="s">
        <v>1815</v>
      </c>
      <c r="AB224" s="79"/>
      <c r="AC224" s="79" t="b">
        <v>0</v>
      </c>
      <c r="AD224" s="79">
        <v>0</v>
      </c>
      <c r="AE224" s="85" t="s">
        <v>1963</v>
      </c>
      <c r="AF224" s="79" t="b">
        <v>1</v>
      </c>
      <c r="AG224" s="79" t="s">
        <v>1973</v>
      </c>
      <c r="AH224" s="79"/>
      <c r="AI224" s="85" t="s">
        <v>1989</v>
      </c>
      <c r="AJ224" s="79" t="b">
        <v>0</v>
      </c>
      <c r="AK224" s="79">
        <v>0</v>
      </c>
      <c r="AL224" s="85" t="s">
        <v>1963</v>
      </c>
      <c r="AM224" s="79" t="s">
        <v>1999</v>
      </c>
      <c r="AN224" s="79" t="b">
        <v>0</v>
      </c>
      <c r="AO224" s="85" t="s">
        <v>1815</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3</v>
      </c>
      <c r="BC224" s="78" t="str">
        <f>REPLACE(INDEX(GroupVertices[Group],MATCH(Edges24[[#This Row],[Vertex 2]],GroupVertices[Vertex],0)),1,1,"")</f>
        <v>3</v>
      </c>
      <c r="BD224" s="48">
        <v>1</v>
      </c>
      <c r="BE224" s="49">
        <v>10</v>
      </c>
      <c r="BF224" s="48">
        <v>0</v>
      </c>
      <c r="BG224" s="49">
        <v>0</v>
      </c>
      <c r="BH224" s="48">
        <v>0</v>
      </c>
      <c r="BI224" s="49">
        <v>0</v>
      </c>
      <c r="BJ224" s="48">
        <v>9</v>
      </c>
      <c r="BK224" s="49">
        <v>90</v>
      </c>
      <c r="BL224" s="48">
        <v>10</v>
      </c>
    </row>
    <row r="225" spans="1:64" ht="15">
      <c r="A225" s="64" t="s">
        <v>413</v>
      </c>
      <c r="B225" s="64" t="s">
        <v>487</v>
      </c>
      <c r="C225" s="65"/>
      <c r="D225" s="66"/>
      <c r="E225" s="67"/>
      <c r="F225" s="68"/>
      <c r="G225" s="65"/>
      <c r="H225" s="69"/>
      <c r="I225" s="70"/>
      <c r="J225" s="70"/>
      <c r="K225" s="34" t="s">
        <v>65</v>
      </c>
      <c r="L225" s="77">
        <v>242</v>
      </c>
      <c r="M225" s="77"/>
      <c r="N225" s="72"/>
      <c r="O225" s="79" t="s">
        <v>544</v>
      </c>
      <c r="P225" s="81">
        <v>43510.43944444445</v>
      </c>
      <c r="Q225" s="79" t="s">
        <v>633</v>
      </c>
      <c r="R225" s="83" t="s">
        <v>771</v>
      </c>
      <c r="S225" s="79" t="s">
        <v>814</v>
      </c>
      <c r="T225" s="79" t="s">
        <v>881</v>
      </c>
      <c r="U225" s="83" t="s">
        <v>941</v>
      </c>
      <c r="V225" s="83" t="s">
        <v>941</v>
      </c>
      <c r="W225" s="81">
        <v>43510.43944444445</v>
      </c>
      <c r="X225" s="83" t="s">
        <v>1451</v>
      </c>
      <c r="Y225" s="79"/>
      <c r="Z225" s="79"/>
      <c r="AA225" s="85" t="s">
        <v>1816</v>
      </c>
      <c r="AB225" s="79"/>
      <c r="AC225" s="79" t="b">
        <v>0</v>
      </c>
      <c r="AD225" s="79">
        <v>0</v>
      </c>
      <c r="AE225" s="85" t="s">
        <v>1963</v>
      </c>
      <c r="AF225" s="79" t="b">
        <v>0</v>
      </c>
      <c r="AG225" s="79" t="s">
        <v>1973</v>
      </c>
      <c r="AH225" s="79"/>
      <c r="AI225" s="85" t="s">
        <v>1963</v>
      </c>
      <c r="AJ225" s="79" t="b">
        <v>0</v>
      </c>
      <c r="AK225" s="79">
        <v>0</v>
      </c>
      <c r="AL225" s="85" t="s">
        <v>1963</v>
      </c>
      <c r="AM225" s="79" t="s">
        <v>2001</v>
      </c>
      <c r="AN225" s="79" t="b">
        <v>0</v>
      </c>
      <c r="AO225" s="85" t="s">
        <v>1816</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5</v>
      </c>
      <c r="BC225" s="78" t="str">
        <f>REPLACE(INDEX(GroupVertices[Group],MATCH(Edges24[[#This Row],[Vertex 2]],GroupVertices[Vertex],0)),1,1,"")</f>
        <v>5</v>
      </c>
      <c r="BD225" s="48">
        <v>2</v>
      </c>
      <c r="BE225" s="49">
        <v>6.896551724137931</v>
      </c>
      <c r="BF225" s="48">
        <v>1</v>
      </c>
      <c r="BG225" s="49">
        <v>3.4482758620689653</v>
      </c>
      <c r="BH225" s="48">
        <v>0</v>
      </c>
      <c r="BI225" s="49">
        <v>0</v>
      </c>
      <c r="BJ225" s="48">
        <v>26</v>
      </c>
      <c r="BK225" s="49">
        <v>89.65517241379311</v>
      </c>
      <c r="BL225" s="48">
        <v>29</v>
      </c>
    </row>
    <row r="226" spans="1:64" ht="15">
      <c r="A226" s="64" t="s">
        <v>414</v>
      </c>
      <c r="B226" s="64" t="s">
        <v>508</v>
      </c>
      <c r="C226" s="65"/>
      <c r="D226" s="66"/>
      <c r="E226" s="67"/>
      <c r="F226" s="68"/>
      <c r="G226" s="65"/>
      <c r="H226" s="69"/>
      <c r="I226" s="70"/>
      <c r="J226" s="70"/>
      <c r="K226" s="34" t="s">
        <v>65</v>
      </c>
      <c r="L226" s="77">
        <v>243</v>
      </c>
      <c r="M226" s="77"/>
      <c r="N226" s="72"/>
      <c r="O226" s="79" t="s">
        <v>544</v>
      </c>
      <c r="P226" s="81">
        <v>43506.82331018519</v>
      </c>
      <c r="Q226" s="79" t="s">
        <v>634</v>
      </c>
      <c r="R226" s="79"/>
      <c r="S226" s="79"/>
      <c r="T226" s="79" t="s">
        <v>882</v>
      </c>
      <c r="U226" s="79"/>
      <c r="V226" s="83" t="s">
        <v>1167</v>
      </c>
      <c r="W226" s="81">
        <v>43506.82331018519</v>
      </c>
      <c r="X226" s="83" t="s">
        <v>1452</v>
      </c>
      <c r="Y226" s="79"/>
      <c r="Z226" s="79"/>
      <c r="AA226" s="85" t="s">
        <v>1817</v>
      </c>
      <c r="AB226" s="79"/>
      <c r="AC226" s="79" t="b">
        <v>0</v>
      </c>
      <c r="AD226" s="79">
        <v>0</v>
      </c>
      <c r="AE226" s="85" t="s">
        <v>1967</v>
      </c>
      <c r="AF226" s="79" t="b">
        <v>0</v>
      </c>
      <c r="AG226" s="79" t="s">
        <v>1973</v>
      </c>
      <c r="AH226" s="79"/>
      <c r="AI226" s="85" t="s">
        <v>1963</v>
      </c>
      <c r="AJ226" s="79" t="b">
        <v>0</v>
      </c>
      <c r="AK226" s="79">
        <v>0</v>
      </c>
      <c r="AL226" s="85" t="s">
        <v>1963</v>
      </c>
      <c r="AM226" s="79" t="s">
        <v>2001</v>
      </c>
      <c r="AN226" s="79" t="b">
        <v>0</v>
      </c>
      <c r="AO226" s="85" t="s">
        <v>1817</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5</v>
      </c>
      <c r="BC226" s="78" t="str">
        <f>REPLACE(INDEX(GroupVertices[Group],MATCH(Edges24[[#This Row],[Vertex 2]],GroupVertices[Vertex],0)),1,1,"")</f>
        <v>5</v>
      </c>
      <c r="BD226" s="48"/>
      <c r="BE226" s="49"/>
      <c r="BF226" s="48"/>
      <c r="BG226" s="49"/>
      <c r="BH226" s="48"/>
      <c r="BI226" s="49"/>
      <c r="BJ226" s="48"/>
      <c r="BK226" s="49"/>
      <c r="BL226" s="48"/>
    </row>
    <row r="227" spans="1:64" ht="15">
      <c r="A227" s="64" t="s">
        <v>414</v>
      </c>
      <c r="B227" s="64" t="s">
        <v>487</v>
      </c>
      <c r="C227" s="65"/>
      <c r="D227" s="66"/>
      <c r="E227" s="67"/>
      <c r="F227" s="68"/>
      <c r="G227" s="65"/>
      <c r="H227" s="69"/>
      <c r="I227" s="70"/>
      <c r="J227" s="70"/>
      <c r="K227" s="34" t="s">
        <v>65</v>
      </c>
      <c r="L227" s="77">
        <v>245</v>
      </c>
      <c r="M227" s="77"/>
      <c r="N227" s="72"/>
      <c r="O227" s="79" t="s">
        <v>544</v>
      </c>
      <c r="P227" s="81">
        <v>43510.52471064815</v>
      </c>
      <c r="Q227" s="79" t="s">
        <v>631</v>
      </c>
      <c r="R227" s="79"/>
      <c r="S227" s="79"/>
      <c r="T227" s="79" t="s">
        <v>880</v>
      </c>
      <c r="U227" s="79"/>
      <c r="V227" s="83" t="s">
        <v>1167</v>
      </c>
      <c r="W227" s="81">
        <v>43510.52471064815</v>
      </c>
      <c r="X227" s="83" t="s">
        <v>1453</v>
      </c>
      <c r="Y227" s="79"/>
      <c r="Z227" s="79"/>
      <c r="AA227" s="85" t="s">
        <v>1818</v>
      </c>
      <c r="AB227" s="79"/>
      <c r="AC227" s="79" t="b">
        <v>0</v>
      </c>
      <c r="AD227" s="79">
        <v>0</v>
      </c>
      <c r="AE227" s="85" t="s">
        <v>1963</v>
      </c>
      <c r="AF227" s="79" t="b">
        <v>0</v>
      </c>
      <c r="AG227" s="79" t="s">
        <v>1973</v>
      </c>
      <c r="AH227" s="79"/>
      <c r="AI227" s="85" t="s">
        <v>1963</v>
      </c>
      <c r="AJ227" s="79" t="b">
        <v>0</v>
      </c>
      <c r="AK227" s="79">
        <v>4</v>
      </c>
      <c r="AL227" s="85" t="s">
        <v>1956</v>
      </c>
      <c r="AM227" s="79" t="s">
        <v>1999</v>
      </c>
      <c r="AN227" s="79" t="b">
        <v>0</v>
      </c>
      <c r="AO227" s="85" t="s">
        <v>1956</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5</v>
      </c>
      <c r="BC227" s="78" t="str">
        <f>REPLACE(INDEX(GroupVertices[Group],MATCH(Edges24[[#This Row],[Vertex 2]],GroupVertices[Vertex],0)),1,1,"")</f>
        <v>5</v>
      </c>
      <c r="BD227" s="48">
        <v>1</v>
      </c>
      <c r="BE227" s="49">
        <v>4.545454545454546</v>
      </c>
      <c r="BF227" s="48">
        <v>0</v>
      </c>
      <c r="BG227" s="49">
        <v>0</v>
      </c>
      <c r="BH227" s="48">
        <v>0</v>
      </c>
      <c r="BI227" s="49">
        <v>0</v>
      </c>
      <c r="BJ227" s="48">
        <v>21</v>
      </c>
      <c r="BK227" s="49">
        <v>95.45454545454545</v>
      </c>
      <c r="BL227" s="48">
        <v>22</v>
      </c>
    </row>
    <row r="228" spans="1:64" ht="15">
      <c r="A228" s="64" t="s">
        <v>415</v>
      </c>
      <c r="B228" s="64" t="s">
        <v>481</v>
      </c>
      <c r="C228" s="65"/>
      <c r="D228" s="66"/>
      <c r="E228" s="67"/>
      <c r="F228" s="68"/>
      <c r="G228" s="65"/>
      <c r="H228" s="69"/>
      <c r="I228" s="70"/>
      <c r="J228" s="70"/>
      <c r="K228" s="34" t="s">
        <v>65</v>
      </c>
      <c r="L228" s="77">
        <v>246</v>
      </c>
      <c r="M228" s="77"/>
      <c r="N228" s="72"/>
      <c r="O228" s="79" t="s">
        <v>544</v>
      </c>
      <c r="P228" s="81">
        <v>43510.533634259256</v>
      </c>
      <c r="Q228" s="79" t="s">
        <v>635</v>
      </c>
      <c r="R228" s="79"/>
      <c r="S228" s="79"/>
      <c r="T228" s="79" t="s">
        <v>854</v>
      </c>
      <c r="U228" s="79"/>
      <c r="V228" s="83" t="s">
        <v>1168</v>
      </c>
      <c r="W228" s="81">
        <v>43510.533634259256</v>
      </c>
      <c r="X228" s="83" t="s">
        <v>1454</v>
      </c>
      <c r="Y228" s="79"/>
      <c r="Z228" s="79"/>
      <c r="AA228" s="85" t="s">
        <v>1819</v>
      </c>
      <c r="AB228" s="79"/>
      <c r="AC228" s="79" t="b">
        <v>0</v>
      </c>
      <c r="AD228" s="79">
        <v>0</v>
      </c>
      <c r="AE228" s="85" t="s">
        <v>1963</v>
      </c>
      <c r="AF228" s="79" t="b">
        <v>0</v>
      </c>
      <c r="AG228" s="79" t="s">
        <v>1974</v>
      </c>
      <c r="AH228" s="79"/>
      <c r="AI228" s="85" t="s">
        <v>1963</v>
      </c>
      <c r="AJ228" s="79" t="b">
        <v>0</v>
      </c>
      <c r="AK228" s="79">
        <v>1</v>
      </c>
      <c r="AL228" s="85" t="s">
        <v>1941</v>
      </c>
      <c r="AM228" s="79" t="s">
        <v>2002</v>
      </c>
      <c r="AN228" s="79" t="b">
        <v>0</v>
      </c>
      <c r="AO228" s="85" t="s">
        <v>1941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6</v>
      </c>
      <c r="BC228" s="78" t="str">
        <f>REPLACE(INDEX(GroupVertices[Group],MATCH(Edges24[[#This Row],[Vertex 2]],GroupVertices[Vertex],0)),1,1,"")</f>
        <v>6</v>
      </c>
      <c r="BD228" s="48">
        <v>0</v>
      </c>
      <c r="BE228" s="49">
        <v>0</v>
      </c>
      <c r="BF228" s="48">
        <v>0</v>
      </c>
      <c r="BG228" s="49">
        <v>0</v>
      </c>
      <c r="BH228" s="48">
        <v>0</v>
      </c>
      <c r="BI228" s="49">
        <v>0</v>
      </c>
      <c r="BJ228" s="48">
        <v>22</v>
      </c>
      <c r="BK228" s="49">
        <v>100</v>
      </c>
      <c r="BL228" s="48">
        <v>22</v>
      </c>
    </row>
    <row r="229" spans="1:64" ht="15">
      <c r="A229" s="64" t="s">
        <v>416</v>
      </c>
      <c r="B229" s="64" t="s">
        <v>416</v>
      </c>
      <c r="C229" s="65"/>
      <c r="D229" s="66"/>
      <c r="E229" s="67"/>
      <c r="F229" s="68"/>
      <c r="G229" s="65"/>
      <c r="H229" s="69"/>
      <c r="I229" s="70"/>
      <c r="J229" s="70"/>
      <c r="K229" s="34" t="s">
        <v>65</v>
      </c>
      <c r="L229" s="77">
        <v>247</v>
      </c>
      <c r="M229" s="77"/>
      <c r="N229" s="72"/>
      <c r="O229" s="79" t="s">
        <v>176</v>
      </c>
      <c r="P229" s="81">
        <v>43510.58216435185</v>
      </c>
      <c r="Q229" s="79" t="s">
        <v>636</v>
      </c>
      <c r="R229" s="79"/>
      <c r="S229" s="79"/>
      <c r="T229" s="79" t="s">
        <v>883</v>
      </c>
      <c r="U229" s="79"/>
      <c r="V229" s="83" t="s">
        <v>1169</v>
      </c>
      <c r="W229" s="81">
        <v>43510.58216435185</v>
      </c>
      <c r="X229" s="83" t="s">
        <v>1455</v>
      </c>
      <c r="Y229" s="79"/>
      <c r="Z229" s="79"/>
      <c r="AA229" s="85" t="s">
        <v>1820</v>
      </c>
      <c r="AB229" s="79"/>
      <c r="AC229" s="79" t="b">
        <v>0</v>
      </c>
      <c r="AD229" s="79">
        <v>1</v>
      </c>
      <c r="AE229" s="85" t="s">
        <v>1963</v>
      </c>
      <c r="AF229" s="79" t="b">
        <v>0</v>
      </c>
      <c r="AG229" s="79" t="s">
        <v>1973</v>
      </c>
      <c r="AH229" s="79"/>
      <c r="AI229" s="85" t="s">
        <v>1963</v>
      </c>
      <c r="AJ229" s="79" t="b">
        <v>0</v>
      </c>
      <c r="AK229" s="79">
        <v>1</v>
      </c>
      <c r="AL229" s="85" t="s">
        <v>1963</v>
      </c>
      <c r="AM229" s="79" t="s">
        <v>2001</v>
      </c>
      <c r="AN229" s="79" t="b">
        <v>0</v>
      </c>
      <c r="AO229" s="85" t="s">
        <v>1820</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28</v>
      </c>
      <c r="BC229" s="78" t="str">
        <f>REPLACE(INDEX(GroupVertices[Group],MATCH(Edges24[[#This Row],[Vertex 2]],GroupVertices[Vertex],0)),1,1,"")</f>
        <v>28</v>
      </c>
      <c r="BD229" s="48">
        <v>0</v>
      </c>
      <c r="BE229" s="49">
        <v>0</v>
      </c>
      <c r="BF229" s="48">
        <v>2</v>
      </c>
      <c r="BG229" s="49">
        <v>7.407407407407407</v>
      </c>
      <c r="BH229" s="48">
        <v>0</v>
      </c>
      <c r="BI229" s="49">
        <v>0</v>
      </c>
      <c r="BJ229" s="48">
        <v>25</v>
      </c>
      <c r="BK229" s="49">
        <v>92.5925925925926</v>
      </c>
      <c r="BL229" s="48">
        <v>27</v>
      </c>
    </row>
    <row r="230" spans="1:64" ht="15">
      <c r="A230" s="64" t="s">
        <v>417</v>
      </c>
      <c r="B230" s="64" t="s">
        <v>416</v>
      </c>
      <c r="C230" s="65"/>
      <c r="D230" s="66"/>
      <c r="E230" s="67"/>
      <c r="F230" s="68"/>
      <c r="G230" s="65"/>
      <c r="H230" s="69"/>
      <c r="I230" s="70"/>
      <c r="J230" s="70"/>
      <c r="K230" s="34" t="s">
        <v>65</v>
      </c>
      <c r="L230" s="77">
        <v>248</v>
      </c>
      <c r="M230" s="77"/>
      <c r="N230" s="72"/>
      <c r="O230" s="79" t="s">
        <v>544</v>
      </c>
      <c r="P230" s="81">
        <v>43510.582766203705</v>
      </c>
      <c r="Q230" s="79" t="s">
        <v>637</v>
      </c>
      <c r="R230" s="79"/>
      <c r="S230" s="79"/>
      <c r="T230" s="79"/>
      <c r="U230" s="79"/>
      <c r="V230" s="83" t="s">
        <v>1170</v>
      </c>
      <c r="W230" s="81">
        <v>43510.582766203705</v>
      </c>
      <c r="X230" s="83" t="s">
        <v>1456</v>
      </c>
      <c r="Y230" s="79"/>
      <c r="Z230" s="79"/>
      <c r="AA230" s="85" t="s">
        <v>1821</v>
      </c>
      <c r="AB230" s="79"/>
      <c r="AC230" s="79" t="b">
        <v>0</v>
      </c>
      <c r="AD230" s="79">
        <v>0</v>
      </c>
      <c r="AE230" s="85" t="s">
        <v>1963</v>
      </c>
      <c r="AF230" s="79" t="b">
        <v>0</v>
      </c>
      <c r="AG230" s="79" t="s">
        <v>1973</v>
      </c>
      <c r="AH230" s="79"/>
      <c r="AI230" s="85" t="s">
        <v>1963</v>
      </c>
      <c r="AJ230" s="79" t="b">
        <v>0</v>
      </c>
      <c r="AK230" s="79">
        <v>1</v>
      </c>
      <c r="AL230" s="85" t="s">
        <v>1820</v>
      </c>
      <c r="AM230" s="79" t="s">
        <v>1999</v>
      </c>
      <c r="AN230" s="79" t="b">
        <v>0</v>
      </c>
      <c r="AO230" s="85" t="s">
        <v>1820</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28</v>
      </c>
      <c r="BC230" s="78" t="str">
        <f>REPLACE(INDEX(GroupVertices[Group],MATCH(Edges24[[#This Row],[Vertex 2]],GroupVertices[Vertex],0)),1,1,"")</f>
        <v>28</v>
      </c>
      <c r="BD230" s="48">
        <v>0</v>
      </c>
      <c r="BE230" s="49">
        <v>0</v>
      </c>
      <c r="BF230" s="48">
        <v>2</v>
      </c>
      <c r="BG230" s="49">
        <v>8</v>
      </c>
      <c r="BH230" s="48">
        <v>0</v>
      </c>
      <c r="BI230" s="49">
        <v>0</v>
      </c>
      <c r="BJ230" s="48">
        <v>23</v>
      </c>
      <c r="BK230" s="49">
        <v>92</v>
      </c>
      <c r="BL230" s="48">
        <v>25</v>
      </c>
    </row>
    <row r="231" spans="1:64" ht="15">
      <c r="A231" s="64" t="s">
        <v>418</v>
      </c>
      <c r="B231" s="64" t="s">
        <v>510</v>
      </c>
      <c r="C231" s="65"/>
      <c r="D231" s="66"/>
      <c r="E231" s="67"/>
      <c r="F231" s="68"/>
      <c r="G231" s="65"/>
      <c r="H231" s="69"/>
      <c r="I231" s="70"/>
      <c r="J231" s="70"/>
      <c r="K231" s="34" t="s">
        <v>65</v>
      </c>
      <c r="L231" s="77">
        <v>249</v>
      </c>
      <c r="M231" s="77"/>
      <c r="N231" s="72"/>
      <c r="O231" s="79" t="s">
        <v>544</v>
      </c>
      <c r="P231" s="81">
        <v>43510.592627314814</v>
      </c>
      <c r="Q231" s="79" t="s">
        <v>638</v>
      </c>
      <c r="R231" s="79"/>
      <c r="S231" s="79"/>
      <c r="T231" s="79" t="s">
        <v>884</v>
      </c>
      <c r="U231" s="79"/>
      <c r="V231" s="83" t="s">
        <v>1171</v>
      </c>
      <c r="W231" s="81">
        <v>43510.592627314814</v>
      </c>
      <c r="X231" s="83" t="s">
        <v>1457</v>
      </c>
      <c r="Y231" s="79"/>
      <c r="Z231" s="79"/>
      <c r="AA231" s="85" t="s">
        <v>1822</v>
      </c>
      <c r="AB231" s="79"/>
      <c r="AC231" s="79" t="b">
        <v>0</v>
      </c>
      <c r="AD231" s="79">
        <v>0</v>
      </c>
      <c r="AE231" s="85" t="s">
        <v>1968</v>
      </c>
      <c r="AF231" s="79" t="b">
        <v>0</v>
      </c>
      <c r="AG231" s="79" t="s">
        <v>1973</v>
      </c>
      <c r="AH231" s="79"/>
      <c r="AI231" s="85" t="s">
        <v>1963</v>
      </c>
      <c r="AJ231" s="79" t="b">
        <v>0</v>
      </c>
      <c r="AK231" s="79">
        <v>0</v>
      </c>
      <c r="AL231" s="85" t="s">
        <v>1963</v>
      </c>
      <c r="AM231" s="79" t="s">
        <v>1999</v>
      </c>
      <c r="AN231" s="79" t="b">
        <v>0</v>
      </c>
      <c r="AO231" s="85" t="s">
        <v>1822</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15</v>
      </c>
      <c r="BC231" s="78" t="str">
        <f>REPLACE(INDEX(GroupVertices[Group],MATCH(Edges24[[#This Row],[Vertex 2]],GroupVertices[Vertex],0)),1,1,"")</f>
        <v>15</v>
      </c>
      <c r="BD231" s="48"/>
      <c r="BE231" s="49"/>
      <c r="BF231" s="48"/>
      <c r="BG231" s="49"/>
      <c r="BH231" s="48"/>
      <c r="BI231" s="49"/>
      <c r="BJ231" s="48"/>
      <c r="BK231" s="49"/>
      <c r="BL231" s="48"/>
    </row>
    <row r="232" spans="1:64" ht="15">
      <c r="A232" s="64" t="s">
        <v>419</v>
      </c>
      <c r="B232" s="64" t="s">
        <v>515</v>
      </c>
      <c r="C232" s="65"/>
      <c r="D232" s="66"/>
      <c r="E232" s="67"/>
      <c r="F232" s="68"/>
      <c r="G232" s="65"/>
      <c r="H232" s="69"/>
      <c r="I232" s="70"/>
      <c r="J232" s="70"/>
      <c r="K232" s="34" t="s">
        <v>65</v>
      </c>
      <c r="L232" s="77">
        <v>254</v>
      </c>
      <c r="M232" s="77"/>
      <c r="N232" s="72"/>
      <c r="O232" s="79" t="s">
        <v>544</v>
      </c>
      <c r="P232" s="81">
        <v>43510.607824074075</v>
      </c>
      <c r="Q232" s="79" t="s">
        <v>639</v>
      </c>
      <c r="R232" s="79"/>
      <c r="S232" s="79"/>
      <c r="T232" s="79" t="s">
        <v>885</v>
      </c>
      <c r="U232" s="79"/>
      <c r="V232" s="83" t="s">
        <v>1172</v>
      </c>
      <c r="W232" s="81">
        <v>43510.607824074075</v>
      </c>
      <c r="X232" s="83" t="s">
        <v>1458</v>
      </c>
      <c r="Y232" s="79"/>
      <c r="Z232" s="79"/>
      <c r="AA232" s="85" t="s">
        <v>1823</v>
      </c>
      <c r="AB232" s="79"/>
      <c r="AC232" s="79" t="b">
        <v>0</v>
      </c>
      <c r="AD232" s="79">
        <v>3</v>
      </c>
      <c r="AE232" s="85" t="s">
        <v>1963</v>
      </c>
      <c r="AF232" s="79" t="b">
        <v>0</v>
      </c>
      <c r="AG232" s="79" t="s">
        <v>1973</v>
      </c>
      <c r="AH232" s="79"/>
      <c r="AI232" s="85" t="s">
        <v>1963</v>
      </c>
      <c r="AJ232" s="79" t="b">
        <v>0</v>
      </c>
      <c r="AK232" s="79">
        <v>0</v>
      </c>
      <c r="AL232" s="85" t="s">
        <v>1963</v>
      </c>
      <c r="AM232" s="79" t="s">
        <v>1999</v>
      </c>
      <c r="AN232" s="79" t="b">
        <v>0</v>
      </c>
      <c r="AO232" s="85" t="s">
        <v>1823</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22</v>
      </c>
      <c r="BC232" s="78" t="str">
        <f>REPLACE(INDEX(GroupVertices[Group],MATCH(Edges24[[#This Row],[Vertex 2]],GroupVertices[Vertex],0)),1,1,"")</f>
        <v>22</v>
      </c>
      <c r="BD232" s="48"/>
      <c r="BE232" s="49"/>
      <c r="BF232" s="48"/>
      <c r="BG232" s="49"/>
      <c r="BH232" s="48"/>
      <c r="BI232" s="49"/>
      <c r="BJ232" s="48"/>
      <c r="BK232" s="49"/>
      <c r="BL232" s="48"/>
    </row>
    <row r="233" spans="1:64" ht="15">
      <c r="A233" s="64" t="s">
        <v>420</v>
      </c>
      <c r="B233" s="64" t="s">
        <v>487</v>
      </c>
      <c r="C233" s="65"/>
      <c r="D233" s="66"/>
      <c r="E233" s="67"/>
      <c r="F233" s="68"/>
      <c r="G233" s="65"/>
      <c r="H233" s="69"/>
      <c r="I233" s="70"/>
      <c r="J233" s="70"/>
      <c r="K233" s="34" t="s">
        <v>65</v>
      </c>
      <c r="L233" s="77">
        <v>256</v>
      </c>
      <c r="M233" s="77"/>
      <c r="N233" s="72"/>
      <c r="O233" s="79" t="s">
        <v>544</v>
      </c>
      <c r="P233" s="81">
        <v>43510.62478009259</v>
      </c>
      <c r="Q233" s="79" t="s">
        <v>631</v>
      </c>
      <c r="R233" s="79"/>
      <c r="S233" s="79"/>
      <c r="T233" s="79" t="s">
        <v>880</v>
      </c>
      <c r="U233" s="79"/>
      <c r="V233" s="83" t="s">
        <v>1173</v>
      </c>
      <c r="W233" s="81">
        <v>43510.62478009259</v>
      </c>
      <c r="X233" s="83" t="s">
        <v>1459</v>
      </c>
      <c r="Y233" s="79"/>
      <c r="Z233" s="79"/>
      <c r="AA233" s="85" t="s">
        <v>1824</v>
      </c>
      <c r="AB233" s="79"/>
      <c r="AC233" s="79" t="b">
        <v>0</v>
      </c>
      <c r="AD233" s="79">
        <v>0</v>
      </c>
      <c r="AE233" s="85" t="s">
        <v>1963</v>
      </c>
      <c r="AF233" s="79" t="b">
        <v>0</v>
      </c>
      <c r="AG233" s="79" t="s">
        <v>1973</v>
      </c>
      <c r="AH233" s="79"/>
      <c r="AI233" s="85" t="s">
        <v>1963</v>
      </c>
      <c r="AJ233" s="79" t="b">
        <v>0</v>
      </c>
      <c r="AK233" s="79">
        <v>4</v>
      </c>
      <c r="AL233" s="85" t="s">
        <v>1956</v>
      </c>
      <c r="AM233" s="79" t="s">
        <v>2002</v>
      </c>
      <c r="AN233" s="79" t="b">
        <v>0</v>
      </c>
      <c r="AO233" s="85" t="s">
        <v>1956</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5</v>
      </c>
      <c r="BC233" s="78" t="str">
        <f>REPLACE(INDEX(GroupVertices[Group],MATCH(Edges24[[#This Row],[Vertex 2]],GroupVertices[Vertex],0)),1,1,"")</f>
        <v>5</v>
      </c>
      <c r="BD233" s="48">
        <v>1</v>
      </c>
      <c r="BE233" s="49">
        <v>4.545454545454546</v>
      </c>
      <c r="BF233" s="48">
        <v>0</v>
      </c>
      <c r="BG233" s="49">
        <v>0</v>
      </c>
      <c r="BH233" s="48">
        <v>0</v>
      </c>
      <c r="BI233" s="49">
        <v>0</v>
      </c>
      <c r="BJ233" s="48">
        <v>21</v>
      </c>
      <c r="BK233" s="49">
        <v>95.45454545454545</v>
      </c>
      <c r="BL233" s="48">
        <v>22</v>
      </c>
    </row>
    <row r="234" spans="1:64" ht="15">
      <c r="A234" s="64" t="s">
        <v>421</v>
      </c>
      <c r="B234" s="64" t="s">
        <v>517</v>
      </c>
      <c r="C234" s="65"/>
      <c r="D234" s="66"/>
      <c r="E234" s="67"/>
      <c r="F234" s="68"/>
      <c r="G234" s="65"/>
      <c r="H234" s="69"/>
      <c r="I234" s="70"/>
      <c r="J234" s="70"/>
      <c r="K234" s="34" t="s">
        <v>65</v>
      </c>
      <c r="L234" s="77">
        <v>257</v>
      </c>
      <c r="M234" s="77"/>
      <c r="N234" s="72"/>
      <c r="O234" s="79" t="s">
        <v>544</v>
      </c>
      <c r="P234" s="81">
        <v>43510.67673611111</v>
      </c>
      <c r="Q234" s="79" t="s">
        <v>640</v>
      </c>
      <c r="R234" s="79" t="s">
        <v>772</v>
      </c>
      <c r="S234" s="79" t="s">
        <v>819</v>
      </c>
      <c r="T234" s="79" t="s">
        <v>833</v>
      </c>
      <c r="U234" s="79"/>
      <c r="V234" s="83" t="s">
        <v>1174</v>
      </c>
      <c r="W234" s="81">
        <v>43510.67673611111</v>
      </c>
      <c r="X234" s="83" t="s">
        <v>1460</v>
      </c>
      <c r="Y234" s="79"/>
      <c r="Z234" s="79"/>
      <c r="AA234" s="85" t="s">
        <v>1825</v>
      </c>
      <c r="AB234" s="79"/>
      <c r="AC234" s="79" t="b">
        <v>0</v>
      </c>
      <c r="AD234" s="79">
        <v>0</v>
      </c>
      <c r="AE234" s="85" t="s">
        <v>1963</v>
      </c>
      <c r="AF234" s="79" t="b">
        <v>0</v>
      </c>
      <c r="AG234" s="79" t="s">
        <v>1973</v>
      </c>
      <c r="AH234" s="79"/>
      <c r="AI234" s="85" t="s">
        <v>1963</v>
      </c>
      <c r="AJ234" s="79" t="b">
        <v>0</v>
      </c>
      <c r="AK234" s="79">
        <v>0</v>
      </c>
      <c r="AL234" s="85" t="s">
        <v>1963</v>
      </c>
      <c r="AM234" s="79" t="s">
        <v>2017</v>
      </c>
      <c r="AN234" s="79" t="b">
        <v>0</v>
      </c>
      <c r="AO234" s="85" t="s">
        <v>1825</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27</v>
      </c>
      <c r="BC234" s="78" t="str">
        <f>REPLACE(INDEX(GroupVertices[Group],MATCH(Edges24[[#This Row],[Vertex 2]],GroupVertices[Vertex],0)),1,1,"")</f>
        <v>27</v>
      </c>
      <c r="BD234" s="48">
        <v>1</v>
      </c>
      <c r="BE234" s="49">
        <v>3.8461538461538463</v>
      </c>
      <c r="BF234" s="48">
        <v>1</v>
      </c>
      <c r="BG234" s="49">
        <v>3.8461538461538463</v>
      </c>
      <c r="BH234" s="48">
        <v>0</v>
      </c>
      <c r="BI234" s="49">
        <v>0</v>
      </c>
      <c r="BJ234" s="48">
        <v>24</v>
      </c>
      <c r="BK234" s="49">
        <v>92.3076923076923</v>
      </c>
      <c r="BL234" s="48">
        <v>26</v>
      </c>
    </row>
    <row r="235" spans="1:64" ht="15">
      <c r="A235" s="64" t="s">
        <v>422</v>
      </c>
      <c r="B235" s="64" t="s">
        <v>518</v>
      </c>
      <c r="C235" s="65"/>
      <c r="D235" s="66"/>
      <c r="E235" s="67"/>
      <c r="F235" s="68"/>
      <c r="G235" s="65"/>
      <c r="H235" s="69"/>
      <c r="I235" s="70"/>
      <c r="J235" s="70"/>
      <c r="K235" s="34" t="s">
        <v>65</v>
      </c>
      <c r="L235" s="77">
        <v>258</v>
      </c>
      <c r="M235" s="77"/>
      <c r="N235" s="72"/>
      <c r="O235" s="79" t="s">
        <v>544</v>
      </c>
      <c r="P235" s="81">
        <v>43510.67743055556</v>
      </c>
      <c r="Q235" s="79" t="s">
        <v>641</v>
      </c>
      <c r="R235" s="79"/>
      <c r="S235" s="79"/>
      <c r="T235" s="79" t="s">
        <v>886</v>
      </c>
      <c r="U235" s="79"/>
      <c r="V235" s="83" t="s">
        <v>1175</v>
      </c>
      <c r="W235" s="81">
        <v>43510.67743055556</v>
      </c>
      <c r="X235" s="83" t="s">
        <v>1461</v>
      </c>
      <c r="Y235" s="79"/>
      <c r="Z235" s="79"/>
      <c r="AA235" s="85" t="s">
        <v>1826</v>
      </c>
      <c r="AB235" s="85" t="s">
        <v>1960</v>
      </c>
      <c r="AC235" s="79" t="b">
        <v>0</v>
      </c>
      <c r="AD235" s="79">
        <v>0</v>
      </c>
      <c r="AE235" s="85" t="s">
        <v>1969</v>
      </c>
      <c r="AF235" s="79" t="b">
        <v>0</v>
      </c>
      <c r="AG235" s="79" t="s">
        <v>1973</v>
      </c>
      <c r="AH235" s="79"/>
      <c r="AI235" s="85" t="s">
        <v>1963</v>
      </c>
      <c r="AJ235" s="79" t="b">
        <v>0</v>
      </c>
      <c r="AK235" s="79">
        <v>0</v>
      </c>
      <c r="AL235" s="85" t="s">
        <v>1963</v>
      </c>
      <c r="AM235" s="79" t="s">
        <v>2002</v>
      </c>
      <c r="AN235" s="79" t="b">
        <v>0</v>
      </c>
      <c r="AO235" s="85" t="s">
        <v>1960</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8</v>
      </c>
      <c r="BC235" s="78" t="str">
        <f>REPLACE(INDEX(GroupVertices[Group],MATCH(Edges24[[#This Row],[Vertex 2]],GroupVertices[Vertex],0)),1,1,"")</f>
        <v>8</v>
      </c>
      <c r="BD235" s="48"/>
      <c r="BE235" s="49"/>
      <c r="BF235" s="48"/>
      <c r="BG235" s="49"/>
      <c r="BH235" s="48"/>
      <c r="BI235" s="49"/>
      <c r="BJ235" s="48"/>
      <c r="BK235" s="49"/>
      <c r="BL235" s="48"/>
    </row>
    <row r="236" spans="1:64" ht="15">
      <c r="A236" s="64" t="s">
        <v>423</v>
      </c>
      <c r="B236" s="64" t="s">
        <v>454</v>
      </c>
      <c r="C236" s="65"/>
      <c r="D236" s="66"/>
      <c r="E236" s="67"/>
      <c r="F236" s="68"/>
      <c r="G236" s="65"/>
      <c r="H236" s="69"/>
      <c r="I236" s="70"/>
      <c r="J236" s="70"/>
      <c r="K236" s="34" t="s">
        <v>65</v>
      </c>
      <c r="L236" s="77">
        <v>260</v>
      </c>
      <c r="M236" s="77"/>
      <c r="N236" s="72"/>
      <c r="O236" s="79" t="s">
        <v>544</v>
      </c>
      <c r="P236" s="81">
        <v>43510.70422453704</v>
      </c>
      <c r="Q236" s="79" t="s">
        <v>595</v>
      </c>
      <c r="R236" s="79"/>
      <c r="S236" s="79"/>
      <c r="T236" s="79" t="s">
        <v>866</v>
      </c>
      <c r="U236" s="79"/>
      <c r="V236" s="83" t="s">
        <v>1176</v>
      </c>
      <c r="W236" s="81">
        <v>43510.70422453704</v>
      </c>
      <c r="X236" s="83" t="s">
        <v>1462</v>
      </c>
      <c r="Y236" s="79"/>
      <c r="Z236" s="79"/>
      <c r="AA236" s="85" t="s">
        <v>1827</v>
      </c>
      <c r="AB236" s="79"/>
      <c r="AC236" s="79" t="b">
        <v>0</v>
      </c>
      <c r="AD236" s="79">
        <v>0</v>
      </c>
      <c r="AE236" s="85" t="s">
        <v>1963</v>
      </c>
      <c r="AF236" s="79" t="b">
        <v>0</v>
      </c>
      <c r="AG236" s="79" t="s">
        <v>1973</v>
      </c>
      <c r="AH236" s="79"/>
      <c r="AI236" s="85" t="s">
        <v>1963</v>
      </c>
      <c r="AJ236" s="79" t="b">
        <v>0</v>
      </c>
      <c r="AK236" s="79">
        <v>7</v>
      </c>
      <c r="AL236" s="85" t="s">
        <v>1874</v>
      </c>
      <c r="AM236" s="79" t="s">
        <v>2011</v>
      </c>
      <c r="AN236" s="79" t="b">
        <v>0</v>
      </c>
      <c r="AO236" s="85" t="s">
        <v>1874</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9</v>
      </c>
      <c r="BC236" s="78" t="str">
        <f>REPLACE(INDEX(GroupVertices[Group],MATCH(Edges24[[#This Row],[Vertex 2]],GroupVertices[Vertex],0)),1,1,"")</f>
        <v>9</v>
      </c>
      <c r="BD236" s="48">
        <v>0</v>
      </c>
      <c r="BE236" s="49">
        <v>0</v>
      </c>
      <c r="BF236" s="48">
        <v>0</v>
      </c>
      <c r="BG236" s="49">
        <v>0</v>
      </c>
      <c r="BH236" s="48">
        <v>0</v>
      </c>
      <c r="BI236" s="49">
        <v>0</v>
      </c>
      <c r="BJ236" s="48">
        <v>22</v>
      </c>
      <c r="BK236" s="49">
        <v>100</v>
      </c>
      <c r="BL236" s="48">
        <v>22</v>
      </c>
    </row>
    <row r="237" spans="1:64" ht="15">
      <c r="A237" s="64" t="s">
        <v>424</v>
      </c>
      <c r="B237" s="64" t="s">
        <v>487</v>
      </c>
      <c r="C237" s="65"/>
      <c r="D237" s="66"/>
      <c r="E237" s="67"/>
      <c r="F237" s="68"/>
      <c r="G237" s="65"/>
      <c r="H237" s="69"/>
      <c r="I237" s="70"/>
      <c r="J237" s="70"/>
      <c r="K237" s="34" t="s">
        <v>65</v>
      </c>
      <c r="L237" s="77">
        <v>261</v>
      </c>
      <c r="M237" s="77"/>
      <c r="N237" s="72"/>
      <c r="O237" s="79" t="s">
        <v>544</v>
      </c>
      <c r="P237" s="81">
        <v>43502.008888888886</v>
      </c>
      <c r="Q237" s="79" t="s">
        <v>547</v>
      </c>
      <c r="R237" s="83" t="s">
        <v>746</v>
      </c>
      <c r="S237" s="79" t="s">
        <v>808</v>
      </c>
      <c r="T237" s="79" t="s">
        <v>833</v>
      </c>
      <c r="U237" s="79"/>
      <c r="V237" s="83" t="s">
        <v>1177</v>
      </c>
      <c r="W237" s="81">
        <v>43502.008888888886</v>
      </c>
      <c r="X237" s="83" t="s">
        <v>1463</v>
      </c>
      <c r="Y237" s="79"/>
      <c r="Z237" s="79"/>
      <c r="AA237" s="85" t="s">
        <v>1828</v>
      </c>
      <c r="AB237" s="79"/>
      <c r="AC237" s="79" t="b">
        <v>0</v>
      </c>
      <c r="AD237" s="79">
        <v>0</v>
      </c>
      <c r="AE237" s="85" t="s">
        <v>1963</v>
      </c>
      <c r="AF237" s="79" t="b">
        <v>0</v>
      </c>
      <c r="AG237" s="79" t="s">
        <v>1973</v>
      </c>
      <c r="AH237" s="79"/>
      <c r="AI237" s="85" t="s">
        <v>1963</v>
      </c>
      <c r="AJ237" s="79" t="b">
        <v>0</v>
      </c>
      <c r="AK237" s="79">
        <v>3</v>
      </c>
      <c r="AL237" s="85" t="s">
        <v>1955</v>
      </c>
      <c r="AM237" s="79" t="s">
        <v>2001</v>
      </c>
      <c r="AN237" s="79" t="b">
        <v>0</v>
      </c>
      <c r="AO237" s="85" t="s">
        <v>1955</v>
      </c>
      <c r="AP237" s="79" t="s">
        <v>176</v>
      </c>
      <c r="AQ237" s="79">
        <v>0</v>
      </c>
      <c r="AR237" s="79">
        <v>0</v>
      </c>
      <c r="AS237" s="79"/>
      <c r="AT237" s="79"/>
      <c r="AU237" s="79"/>
      <c r="AV237" s="79"/>
      <c r="AW237" s="79"/>
      <c r="AX237" s="79"/>
      <c r="AY237" s="79"/>
      <c r="AZ237" s="79"/>
      <c r="BA237">
        <v>3</v>
      </c>
      <c r="BB237" s="78" t="str">
        <f>REPLACE(INDEX(GroupVertices[Group],MATCH(Edges24[[#This Row],[Vertex 1]],GroupVertices[Vertex],0)),1,1,"")</f>
        <v>5</v>
      </c>
      <c r="BC237" s="78" t="str">
        <f>REPLACE(INDEX(GroupVertices[Group],MATCH(Edges24[[#This Row],[Vertex 2]],GroupVertices[Vertex],0)),1,1,"")</f>
        <v>5</v>
      </c>
      <c r="BD237" s="48">
        <v>1</v>
      </c>
      <c r="BE237" s="49">
        <v>5.555555555555555</v>
      </c>
      <c r="BF237" s="48">
        <v>1</v>
      </c>
      <c r="BG237" s="49">
        <v>5.555555555555555</v>
      </c>
      <c r="BH237" s="48">
        <v>0</v>
      </c>
      <c r="BI237" s="49">
        <v>0</v>
      </c>
      <c r="BJ237" s="48">
        <v>16</v>
      </c>
      <c r="BK237" s="49">
        <v>88.88888888888889</v>
      </c>
      <c r="BL237" s="48">
        <v>18</v>
      </c>
    </row>
    <row r="238" spans="1:64" ht="15">
      <c r="A238" s="64" t="s">
        <v>424</v>
      </c>
      <c r="B238" s="64" t="s">
        <v>487</v>
      </c>
      <c r="C238" s="65"/>
      <c r="D238" s="66"/>
      <c r="E238" s="67"/>
      <c r="F238" s="68"/>
      <c r="G238" s="65"/>
      <c r="H238" s="69"/>
      <c r="I238" s="70"/>
      <c r="J238" s="70"/>
      <c r="K238" s="34" t="s">
        <v>65</v>
      </c>
      <c r="L238" s="77">
        <v>262</v>
      </c>
      <c r="M238" s="77"/>
      <c r="N238" s="72"/>
      <c r="O238" s="79" t="s">
        <v>544</v>
      </c>
      <c r="P238" s="81">
        <v>43510.774502314816</v>
      </c>
      <c r="Q238" s="79" t="s">
        <v>642</v>
      </c>
      <c r="R238" s="83" t="s">
        <v>773</v>
      </c>
      <c r="S238" s="79" t="s">
        <v>816</v>
      </c>
      <c r="T238" s="79" t="s">
        <v>880</v>
      </c>
      <c r="U238" s="83" t="s">
        <v>942</v>
      </c>
      <c r="V238" s="83" t="s">
        <v>942</v>
      </c>
      <c r="W238" s="81">
        <v>43510.774502314816</v>
      </c>
      <c r="X238" s="83" t="s">
        <v>1464</v>
      </c>
      <c r="Y238" s="79"/>
      <c r="Z238" s="79"/>
      <c r="AA238" s="85" t="s">
        <v>1829</v>
      </c>
      <c r="AB238" s="79"/>
      <c r="AC238" s="79" t="b">
        <v>0</v>
      </c>
      <c r="AD238" s="79">
        <v>0</v>
      </c>
      <c r="AE238" s="85" t="s">
        <v>1963</v>
      </c>
      <c r="AF238" s="79" t="b">
        <v>0</v>
      </c>
      <c r="AG238" s="79" t="s">
        <v>1973</v>
      </c>
      <c r="AH238" s="79"/>
      <c r="AI238" s="85" t="s">
        <v>1963</v>
      </c>
      <c r="AJ238" s="79" t="b">
        <v>0</v>
      </c>
      <c r="AK238" s="79">
        <v>5</v>
      </c>
      <c r="AL238" s="85" t="s">
        <v>1957</v>
      </c>
      <c r="AM238" s="79" t="s">
        <v>2001</v>
      </c>
      <c r="AN238" s="79" t="b">
        <v>0</v>
      </c>
      <c r="AO238" s="85" t="s">
        <v>1957</v>
      </c>
      <c r="AP238" s="79" t="s">
        <v>176</v>
      </c>
      <c r="AQ238" s="79">
        <v>0</v>
      </c>
      <c r="AR238" s="79">
        <v>0</v>
      </c>
      <c r="AS238" s="79"/>
      <c r="AT238" s="79"/>
      <c r="AU238" s="79"/>
      <c r="AV238" s="79"/>
      <c r="AW238" s="79"/>
      <c r="AX238" s="79"/>
      <c r="AY238" s="79"/>
      <c r="AZ238" s="79"/>
      <c r="BA238">
        <v>3</v>
      </c>
      <c r="BB238" s="78" t="str">
        <f>REPLACE(INDEX(GroupVertices[Group],MATCH(Edges24[[#This Row],[Vertex 1]],GroupVertices[Vertex],0)),1,1,"")</f>
        <v>5</v>
      </c>
      <c r="BC238" s="78" t="str">
        <f>REPLACE(INDEX(GroupVertices[Group],MATCH(Edges24[[#This Row],[Vertex 2]],GroupVertices[Vertex],0)),1,1,"")</f>
        <v>5</v>
      </c>
      <c r="BD238" s="48">
        <v>1</v>
      </c>
      <c r="BE238" s="49">
        <v>9.090909090909092</v>
      </c>
      <c r="BF238" s="48">
        <v>0</v>
      </c>
      <c r="BG238" s="49">
        <v>0</v>
      </c>
      <c r="BH238" s="48">
        <v>0</v>
      </c>
      <c r="BI238" s="49">
        <v>0</v>
      </c>
      <c r="BJ238" s="48">
        <v>10</v>
      </c>
      <c r="BK238" s="49">
        <v>90.9090909090909</v>
      </c>
      <c r="BL238" s="48">
        <v>11</v>
      </c>
    </row>
    <row r="239" spans="1:64" ht="15">
      <c r="A239" s="64" t="s">
        <v>424</v>
      </c>
      <c r="B239" s="64" t="s">
        <v>487</v>
      </c>
      <c r="C239" s="65"/>
      <c r="D239" s="66"/>
      <c r="E239" s="67"/>
      <c r="F239" s="68"/>
      <c r="G239" s="65"/>
      <c r="H239" s="69"/>
      <c r="I239" s="70"/>
      <c r="J239" s="70"/>
      <c r="K239" s="34" t="s">
        <v>65</v>
      </c>
      <c r="L239" s="77">
        <v>263</v>
      </c>
      <c r="M239" s="77"/>
      <c r="N239" s="72"/>
      <c r="O239" s="79" t="s">
        <v>544</v>
      </c>
      <c r="P239" s="81">
        <v>43510.77454861111</v>
      </c>
      <c r="Q239" s="79" t="s">
        <v>631</v>
      </c>
      <c r="R239" s="79"/>
      <c r="S239" s="79"/>
      <c r="T239" s="79" t="s">
        <v>880</v>
      </c>
      <c r="U239" s="79"/>
      <c r="V239" s="83" t="s">
        <v>1177</v>
      </c>
      <c r="W239" s="81">
        <v>43510.77454861111</v>
      </c>
      <c r="X239" s="83" t="s">
        <v>1465</v>
      </c>
      <c r="Y239" s="79"/>
      <c r="Z239" s="79"/>
      <c r="AA239" s="85" t="s">
        <v>1830</v>
      </c>
      <c r="AB239" s="79"/>
      <c r="AC239" s="79" t="b">
        <v>0</v>
      </c>
      <c r="AD239" s="79">
        <v>0</v>
      </c>
      <c r="AE239" s="85" t="s">
        <v>1963</v>
      </c>
      <c r="AF239" s="79" t="b">
        <v>0</v>
      </c>
      <c r="AG239" s="79" t="s">
        <v>1973</v>
      </c>
      <c r="AH239" s="79"/>
      <c r="AI239" s="85" t="s">
        <v>1963</v>
      </c>
      <c r="AJ239" s="79" t="b">
        <v>0</v>
      </c>
      <c r="AK239" s="79">
        <v>4</v>
      </c>
      <c r="AL239" s="85" t="s">
        <v>1956</v>
      </c>
      <c r="AM239" s="79" t="s">
        <v>2001</v>
      </c>
      <c r="AN239" s="79" t="b">
        <v>0</v>
      </c>
      <c r="AO239" s="85" t="s">
        <v>1956</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5</v>
      </c>
      <c r="BC239" s="78" t="str">
        <f>REPLACE(INDEX(GroupVertices[Group],MATCH(Edges24[[#This Row],[Vertex 2]],GroupVertices[Vertex],0)),1,1,"")</f>
        <v>5</v>
      </c>
      <c r="BD239" s="48">
        <v>1</v>
      </c>
      <c r="BE239" s="49">
        <v>4.545454545454546</v>
      </c>
      <c r="BF239" s="48">
        <v>0</v>
      </c>
      <c r="BG239" s="49">
        <v>0</v>
      </c>
      <c r="BH239" s="48">
        <v>0</v>
      </c>
      <c r="BI239" s="49">
        <v>0</v>
      </c>
      <c r="BJ239" s="48">
        <v>21</v>
      </c>
      <c r="BK239" s="49">
        <v>95.45454545454545</v>
      </c>
      <c r="BL239" s="48">
        <v>22</v>
      </c>
    </row>
    <row r="240" spans="1:64" ht="15">
      <c r="A240" s="64" t="s">
        <v>425</v>
      </c>
      <c r="B240" s="64" t="s">
        <v>520</v>
      </c>
      <c r="C240" s="65"/>
      <c r="D240" s="66"/>
      <c r="E240" s="67"/>
      <c r="F240" s="68"/>
      <c r="G240" s="65"/>
      <c r="H240" s="69"/>
      <c r="I240" s="70"/>
      <c r="J240" s="70"/>
      <c r="K240" s="34" t="s">
        <v>65</v>
      </c>
      <c r="L240" s="77">
        <v>264</v>
      </c>
      <c r="M240" s="77"/>
      <c r="N240" s="72"/>
      <c r="O240" s="79" t="s">
        <v>545</v>
      </c>
      <c r="P240" s="81">
        <v>43510.91537037037</v>
      </c>
      <c r="Q240" s="79" t="s">
        <v>643</v>
      </c>
      <c r="R240" s="79"/>
      <c r="S240" s="79"/>
      <c r="T240" s="79" t="s">
        <v>887</v>
      </c>
      <c r="U240" s="79"/>
      <c r="V240" s="83" t="s">
        <v>1178</v>
      </c>
      <c r="W240" s="81">
        <v>43510.91537037037</v>
      </c>
      <c r="X240" s="83" t="s">
        <v>1466</v>
      </c>
      <c r="Y240" s="79"/>
      <c r="Z240" s="79"/>
      <c r="AA240" s="85" t="s">
        <v>1831</v>
      </c>
      <c r="AB240" s="85" t="s">
        <v>1961</v>
      </c>
      <c r="AC240" s="79" t="b">
        <v>0</v>
      </c>
      <c r="AD240" s="79">
        <v>1</v>
      </c>
      <c r="AE240" s="85" t="s">
        <v>1970</v>
      </c>
      <c r="AF240" s="79" t="b">
        <v>0</v>
      </c>
      <c r="AG240" s="79" t="s">
        <v>1973</v>
      </c>
      <c r="AH240" s="79"/>
      <c r="AI240" s="85" t="s">
        <v>1963</v>
      </c>
      <c r="AJ240" s="79" t="b">
        <v>0</v>
      </c>
      <c r="AK240" s="79">
        <v>0</v>
      </c>
      <c r="AL240" s="85" t="s">
        <v>1963</v>
      </c>
      <c r="AM240" s="79" t="s">
        <v>2003</v>
      </c>
      <c r="AN240" s="79" t="b">
        <v>0</v>
      </c>
      <c r="AO240" s="85" t="s">
        <v>1961</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26</v>
      </c>
      <c r="BC240" s="78" t="str">
        <f>REPLACE(INDEX(GroupVertices[Group],MATCH(Edges24[[#This Row],[Vertex 2]],GroupVertices[Vertex],0)),1,1,"")</f>
        <v>26</v>
      </c>
      <c r="BD240" s="48">
        <v>1</v>
      </c>
      <c r="BE240" s="49">
        <v>2.5641025641025643</v>
      </c>
      <c r="BF240" s="48">
        <v>3</v>
      </c>
      <c r="BG240" s="49">
        <v>7.6923076923076925</v>
      </c>
      <c r="BH240" s="48">
        <v>0</v>
      </c>
      <c r="BI240" s="49">
        <v>0</v>
      </c>
      <c r="BJ240" s="48">
        <v>35</v>
      </c>
      <c r="BK240" s="49">
        <v>89.74358974358974</v>
      </c>
      <c r="BL240" s="48">
        <v>39</v>
      </c>
    </row>
    <row r="241" spans="1:64" ht="15">
      <c r="A241" s="64" t="s">
        <v>426</v>
      </c>
      <c r="B241" s="64" t="s">
        <v>487</v>
      </c>
      <c r="C241" s="65"/>
      <c r="D241" s="66"/>
      <c r="E241" s="67"/>
      <c r="F241" s="68"/>
      <c r="G241" s="65"/>
      <c r="H241" s="69"/>
      <c r="I241" s="70"/>
      <c r="J241" s="70"/>
      <c r="K241" s="34" t="s">
        <v>65</v>
      </c>
      <c r="L241" s="77">
        <v>265</v>
      </c>
      <c r="M241" s="77"/>
      <c r="N241" s="72"/>
      <c r="O241" s="79" t="s">
        <v>544</v>
      </c>
      <c r="P241" s="81">
        <v>43510.92625</v>
      </c>
      <c r="Q241" s="79" t="s">
        <v>642</v>
      </c>
      <c r="R241" s="83" t="s">
        <v>773</v>
      </c>
      <c r="S241" s="79" t="s">
        <v>816</v>
      </c>
      <c r="T241" s="79" t="s">
        <v>880</v>
      </c>
      <c r="U241" s="83" t="s">
        <v>942</v>
      </c>
      <c r="V241" s="83" t="s">
        <v>942</v>
      </c>
      <c r="W241" s="81">
        <v>43510.92625</v>
      </c>
      <c r="X241" s="83" t="s">
        <v>1467</v>
      </c>
      <c r="Y241" s="79"/>
      <c r="Z241" s="79"/>
      <c r="AA241" s="85" t="s">
        <v>1832</v>
      </c>
      <c r="AB241" s="79"/>
      <c r="AC241" s="79" t="b">
        <v>0</v>
      </c>
      <c r="AD241" s="79">
        <v>0</v>
      </c>
      <c r="AE241" s="85" t="s">
        <v>1963</v>
      </c>
      <c r="AF241" s="79" t="b">
        <v>0</v>
      </c>
      <c r="AG241" s="79" t="s">
        <v>1973</v>
      </c>
      <c r="AH241" s="79"/>
      <c r="AI241" s="85" t="s">
        <v>1963</v>
      </c>
      <c r="AJ241" s="79" t="b">
        <v>0</v>
      </c>
      <c r="AK241" s="79">
        <v>5</v>
      </c>
      <c r="AL241" s="85" t="s">
        <v>1957</v>
      </c>
      <c r="AM241" s="79" t="s">
        <v>2002</v>
      </c>
      <c r="AN241" s="79" t="b">
        <v>0</v>
      </c>
      <c r="AO241" s="85" t="s">
        <v>1957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5</v>
      </c>
      <c r="BC241" s="78" t="str">
        <f>REPLACE(INDEX(GroupVertices[Group],MATCH(Edges24[[#This Row],[Vertex 2]],GroupVertices[Vertex],0)),1,1,"")</f>
        <v>5</v>
      </c>
      <c r="BD241" s="48">
        <v>1</v>
      </c>
      <c r="BE241" s="49">
        <v>9.090909090909092</v>
      </c>
      <c r="BF241" s="48">
        <v>0</v>
      </c>
      <c r="BG241" s="49">
        <v>0</v>
      </c>
      <c r="BH241" s="48">
        <v>0</v>
      </c>
      <c r="BI241" s="49">
        <v>0</v>
      </c>
      <c r="BJ241" s="48">
        <v>10</v>
      </c>
      <c r="BK241" s="49">
        <v>90.9090909090909</v>
      </c>
      <c r="BL241" s="48">
        <v>11</v>
      </c>
    </row>
    <row r="242" spans="1:64" ht="15">
      <c r="A242" s="64" t="s">
        <v>427</v>
      </c>
      <c r="B242" s="64" t="s">
        <v>521</v>
      </c>
      <c r="C242" s="65"/>
      <c r="D242" s="66"/>
      <c r="E242" s="67"/>
      <c r="F242" s="68"/>
      <c r="G242" s="65"/>
      <c r="H242" s="69"/>
      <c r="I242" s="70"/>
      <c r="J242" s="70"/>
      <c r="K242" s="34" t="s">
        <v>65</v>
      </c>
      <c r="L242" s="77">
        <v>266</v>
      </c>
      <c r="M242" s="77"/>
      <c r="N242" s="72"/>
      <c r="O242" s="79" t="s">
        <v>544</v>
      </c>
      <c r="P242" s="81">
        <v>43510.9853125</v>
      </c>
      <c r="Q242" s="79" t="s">
        <v>644</v>
      </c>
      <c r="R242" s="83" t="s">
        <v>774</v>
      </c>
      <c r="S242" s="79" t="s">
        <v>807</v>
      </c>
      <c r="T242" s="79" t="s">
        <v>833</v>
      </c>
      <c r="U242" s="79"/>
      <c r="V242" s="83" t="s">
        <v>1179</v>
      </c>
      <c r="W242" s="81">
        <v>43510.9853125</v>
      </c>
      <c r="X242" s="83" t="s">
        <v>1468</v>
      </c>
      <c r="Y242" s="79"/>
      <c r="Z242" s="79"/>
      <c r="AA242" s="85" t="s">
        <v>1833</v>
      </c>
      <c r="AB242" s="79"/>
      <c r="AC242" s="79" t="b">
        <v>0</v>
      </c>
      <c r="AD242" s="79">
        <v>0</v>
      </c>
      <c r="AE242" s="85" t="s">
        <v>1963</v>
      </c>
      <c r="AF242" s="79" t="b">
        <v>1</v>
      </c>
      <c r="AG242" s="79" t="s">
        <v>1973</v>
      </c>
      <c r="AH242" s="79"/>
      <c r="AI242" s="85" t="s">
        <v>1990</v>
      </c>
      <c r="AJ242" s="79" t="b">
        <v>0</v>
      </c>
      <c r="AK242" s="79">
        <v>0</v>
      </c>
      <c r="AL242" s="85" t="s">
        <v>1963</v>
      </c>
      <c r="AM242" s="79" t="s">
        <v>2001</v>
      </c>
      <c r="AN242" s="79" t="b">
        <v>0</v>
      </c>
      <c r="AO242" s="85" t="s">
        <v>1833</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21</v>
      </c>
      <c r="BC242" s="78" t="str">
        <f>REPLACE(INDEX(GroupVertices[Group],MATCH(Edges24[[#This Row],[Vertex 2]],GroupVertices[Vertex],0)),1,1,"")</f>
        <v>21</v>
      </c>
      <c r="BD242" s="48"/>
      <c r="BE242" s="49"/>
      <c r="BF242" s="48"/>
      <c r="BG242" s="49"/>
      <c r="BH242" s="48"/>
      <c r="BI242" s="49"/>
      <c r="BJ242" s="48"/>
      <c r="BK242" s="49"/>
      <c r="BL242" s="48"/>
    </row>
    <row r="243" spans="1:64" ht="15">
      <c r="A243" s="64" t="s">
        <v>428</v>
      </c>
      <c r="B243" s="64" t="s">
        <v>481</v>
      </c>
      <c r="C243" s="65"/>
      <c r="D243" s="66"/>
      <c r="E243" s="67"/>
      <c r="F243" s="68"/>
      <c r="G243" s="65"/>
      <c r="H243" s="69"/>
      <c r="I243" s="70"/>
      <c r="J243" s="70"/>
      <c r="K243" s="34" t="s">
        <v>65</v>
      </c>
      <c r="L243" s="77">
        <v>268</v>
      </c>
      <c r="M243" s="77"/>
      <c r="N243" s="72"/>
      <c r="O243" s="79" t="s">
        <v>544</v>
      </c>
      <c r="P243" s="81">
        <v>43505.020416666666</v>
      </c>
      <c r="Q243" s="79" t="s">
        <v>580</v>
      </c>
      <c r="R243" s="79"/>
      <c r="S243" s="79"/>
      <c r="T243" s="79" t="s">
        <v>854</v>
      </c>
      <c r="U243" s="79"/>
      <c r="V243" s="83" t="s">
        <v>1180</v>
      </c>
      <c r="W243" s="81">
        <v>43505.020416666666</v>
      </c>
      <c r="X243" s="83" t="s">
        <v>1469</v>
      </c>
      <c r="Y243" s="79"/>
      <c r="Z243" s="79"/>
      <c r="AA243" s="85" t="s">
        <v>1834</v>
      </c>
      <c r="AB243" s="79"/>
      <c r="AC243" s="79" t="b">
        <v>0</v>
      </c>
      <c r="AD243" s="79">
        <v>0</v>
      </c>
      <c r="AE243" s="85" t="s">
        <v>1963</v>
      </c>
      <c r="AF243" s="79" t="b">
        <v>0</v>
      </c>
      <c r="AG243" s="79" t="s">
        <v>1974</v>
      </c>
      <c r="AH243" s="79"/>
      <c r="AI243" s="85" t="s">
        <v>1963</v>
      </c>
      <c r="AJ243" s="79" t="b">
        <v>0</v>
      </c>
      <c r="AK243" s="79">
        <v>1</v>
      </c>
      <c r="AL243" s="85" t="s">
        <v>1932</v>
      </c>
      <c r="AM243" s="79" t="s">
        <v>2003</v>
      </c>
      <c r="AN243" s="79" t="b">
        <v>0</v>
      </c>
      <c r="AO243" s="85" t="s">
        <v>1932</v>
      </c>
      <c r="AP243" s="79" t="s">
        <v>176</v>
      </c>
      <c r="AQ243" s="79">
        <v>0</v>
      </c>
      <c r="AR243" s="79">
        <v>0</v>
      </c>
      <c r="AS243" s="79"/>
      <c r="AT243" s="79"/>
      <c r="AU243" s="79"/>
      <c r="AV243" s="79"/>
      <c r="AW243" s="79"/>
      <c r="AX243" s="79"/>
      <c r="AY243" s="79"/>
      <c r="AZ243" s="79"/>
      <c r="BA243">
        <v>4</v>
      </c>
      <c r="BB243" s="78" t="str">
        <f>REPLACE(INDEX(GroupVertices[Group],MATCH(Edges24[[#This Row],[Vertex 1]],GroupVertices[Vertex],0)),1,1,"")</f>
        <v>6</v>
      </c>
      <c r="BC243" s="78" t="str">
        <f>REPLACE(INDEX(GroupVertices[Group],MATCH(Edges24[[#This Row],[Vertex 2]],GroupVertices[Vertex],0)),1,1,"")</f>
        <v>6</v>
      </c>
      <c r="BD243" s="48">
        <v>0</v>
      </c>
      <c r="BE243" s="49">
        <v>0</v>
      </c>
      <c r="BF243" s="48">
        <v>1</v>
      </c>
      <c r="BG243" s="49">
        <v>4.3478260869565215</v>
      </c>
      <c r="BH243" s="48">
        <v>0</v>
      </c>
      <c r="BI243" s="49">
        <v>0</v>
      </c>
      <c r="BJ243" s="48">
        <v>22</v>
      </c>
      <c r="BK243" s="49">
        <v>95.65217391304348</v>
      </c>
      <c r="BL243" s="48">
        <v>23</v>
      </c>
    </row>
    <row r="244" spans="1:64" ht="15">
      <c r="A244" s="64" t="s">
        <v>428</v>
      </c>
      <c r="B244" s="64" t="s">
        <v>523</v>
      </c>
      <c r="C244" s="65"/>
      <c r="D244" s="66"/>
      <c r="E244" s="67"/>
      <c r="F244" s="68"/>
      <c r="G244" s="65"/>
      <c r="H244" s="69"/>
      <c r="I244" s="70"/>
      <c r="J244" s="70"/>
      <c r="K244" s="34" t="s">
        <v>65</v>
      </c>
      <c r="L244" s="77">
        <v>269</v>
      </c>
      <c r="M244" s="77"/>
      <c r="N244" s="72"/>
      <c r="O244" s="79" t="s">
        <v>544</v>
      </c>
      <c r="P244" s="81">
        <v>43506.706828703704</v>
      </c>
      <c r="Q244" s="79" t="s">
        <v>645</v>
      </c>
      <c r="R244" s="79"/>
      <c r="S244" s="79"/>
      <c r="T244" s="79" t="s">
        <v>854</v>
      </c>
      <c r="U244" s="79"/>
      <c r="V244" s="83" t="s">
        <v>1180</v>
      </c>
      <c r="W244" s="81">
        <v>43506.706828703704</v>
      </c>
      <c r="X244" s="83" t="s">
        <v>1470</v>
      </c>
      <c r="Y244" s="79"/>
      <c r="Z244" s="79"/>
      <c r="AA244" s="85" t="s">
        <v>1835</v>
      </c>
      <c r="AB244" s="79"/>
      <c r="AC244" s="79" t="b">
        <v>0</v>
      </c>
      <c r="AD244" s="79">
        <v>0</v>
      </c>
      <c r="AE244" s="85" t="s">
        <v>1963</v>
      </c>
      <c r="AF244" s="79" t="b">
        <v>0</v>
      </c>
      <c r="AG244" s="79" t="s">
        <v>1974</v>
      </c>
      <c r="AH244" s="79"/>
      <c r="AI244" s="85" t="s">
        <v>1963</v>
      </c>
      <c r="AJ244" s="79" t="b">
        <v>0</v>
      </c>
      <c r="AK244" s="79">
        <v>1</v>
      </c>
      <c r="AL244" s="85" t="s">
        <v>1921</v>
      </c>
      <c r="AM244" s="79" t="s">
        <v>2003</v>
      </c>
      <c r="AN244" s="79" t="b">
        <v>0</v>
      </c>
      <c r="AO244" s="85" t="s">
        <v>1921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6</v>
      </c>
      <c r="BC244" s="78" t="str">
        <f>REPLACE(INDEX(GroupVertices[Group],MATCH(Edges24[[#This Row],[Vertex 2]],GroupVertices[Vertex],0)),1,1,"")</f>
        <v>6</v>
      </c>
      <c r="BD244" s="48">
        <v>0</v>
      </c>
      <c r="BE244" s="49">
        <v>0</v>
      </c>
      <c r="BF244" s="48">
        <v>0</v>
      </c>
      <c r="BG244" s="49">
        <v>0</v>
      </c>
      <c r="BH244" s="48">
        <v>0</v>
      </c>
      <c r="BI244" s="49">
        <v>0</v>
      </c>
      <c r="BJ244" s="48">
        <v>24</v>
      </c>
      <c r="BK244" s="49">
        <v>100</v>
      </c>
      <c r="BL244" s="48">
        <v>24</v>
      </c>
    </row>
    <row r="245" spans="1:64" ht="15">
      <c r="A245" s="64" t="s">
        <v>428</v>
      </c>
      <c r="B245" s="64" t="s">
        <v>481</v>
      </c>
      <c r="C245" s="65"/>
      <c r="D245" s="66"/>
      <c r="E245" s="67"/>
      <c r="F245" s="68"/>
      <c r="G245" s="65"/>
      <c r="H245" s="69"/>
      <c r="I245" s="70"/>
      <c r="J245" s="70"/>
      <c r="K245" s="34" t="s">
        <v>65</v>
      </c>
      <c r="L245" s="77">
        <v>271</v>
      </c>
      <c r="M245" s="77"/>
      <c r="N245" s="72"/>
      <c r="O245" s="79" t="s">
        <v>544</v>
      </c>
      <c r="P245" s="81">
        <v>43507.604421296295</v>
      </c>
      <c r="Q245" s="79" t="s">
        <v>646</v>
      </c>
      <c r="R245" s="79"/>
      <c r="S245" s="79"/>
      <c r="T245" s="79" t="s">
        <v>854</v>
      </c>
      <c r="U245" s="79"/>
      <c r="V245" s="83" t="s">
        <v>1180</v>
      </c>
      <c r="W245" s="81">
        <v>43507.604421296295</v>
      </c>
      <c r="X245" s="83" t="s">
        <v>1471</v>
      </c>
      <c r="Y245" s="79"/>
      <c r="Z245" s="79"/>
      <c r="AA245" s="85" t="s">
        <v>1836</v>
      </c>
      <c r="AB245" s="79"/>
      <c r="AC245" s="79" t="b">
        <v>0</v>
      </c>
      <c r="AD245" s="79">
        <v>0</v>
      </c>
      <c r="AE245" s="85" t="s">
        <v>1963</v>
      </c>
      <c r="AF245" s="79" t="b">
        <v>0</v>
      </c>
      <c r="AG245" s="79" t="s">
        <v>1974</v>
      </c>
      <c r="AH245" s="79"/>
      <c r="AI245" s="85" t="s">
        <v>1963</v>
      </c>
      <c r="AJ245" s="79" t="b">
        <v>0</v>
      </c>
      <c r="AK245" s="79">
        <v>1</v>
      </c>
      <c r="AL245" s="85" t="s">
        <v>1936</v>
      </c>
      <c r="AM245" s="79" t="s">
        <v>2003</v>
      </c>
      <c r="AN245" s="79" t="b">
        <v>0</v>
      </c>
      <c r="AO245" s="85" t="s">
        <v>1936</v>
      </c>
      <c r="AP245" s="79" t="s">
        <v>176</v>
      </c>
      <c r="AQ245" s="79">
        <v>0</v>
      </c>
      <c r="AR245" s="79">
        <v>0</v>
      </c>
      <c r="AS245" s="79"/>
      <c r="AT245" s="79"/>
      <c r="AU245" s="79"/>
      <c r="AV245" s="79"/>
      <c r="AW245" s="79"/>
      <c r="AX245" s="79"/>
      <c r="AY245" s="79"/>
      <c r="AZ245" s="79"/>
      <c r="BA245">
        <v>4</v>
      </c>
      <c r="BB245" s="78" t="str">
        <f>REPLACE(INDEX(GroupVertices[Group],MATCH(Edges24[[#This Row],[Vertex 1]],GroupVertices[Vertex],0)),1,1,"")</f>
        <v>6</v>
      </c>
      <c r="BC245" s="78" t="str">
        <f>REPLACE(INDEX(GroupVertices[Group],MATCH(Edges24[[#This Row],[Vertex 2]],GroupVertices[Vertex],0)),1,1,"")</f>
        <v>6</v>
      </c>
      <c r="BD245" s="48">
        <v>0</v>
      </c>
      <c r="BE245" s="49">
        <v>0</v>
      </c>
      <c r="BF245" s="48">
        <v>0</v>
      </c>
      <c r="BG245" s="49">
        <v>0</v>
      </c>
      <c r="BH245" s="48">
        <v>0</v>
      </c>
      <c r="BI245" s="49">
        <v>0</v>
      </c>
      <c r="BJ245" s="48">
        <v>21</v>
      </c>
      <c r="BK245" s="49">
        <v>100</v>
      </c>
      <c r="BL245" s="48">
        <v>21</v>
      </c>
    </row>
    <row r="246" spans="1:64" ht="15">
      <c r="A246" s="64" t="s">
        <v>428</v>
      </c>
      <c r="B246" s="64" t="s">
        <v>481</v>
      </c>
      <c r="C246" s="65"/>
      <c r="D246" s="66"/>
      <c r="E246" s="67"/>
      <c r="F246" s="68"/>
      <c r="G246" s="65"/>
      <c r="H246" s="69"/>
      <c r="I246" s="70"/>
      <c r="J246" s="70"/>
      <c r="K246" s="34" t="s">
        <v>65</v>
      </c>
      <c r="L246" s="77">
        <v>272</v>
      </c>
      <c r="M246" s="77"/>
      <c r="N246" s="72"/>
      <c r="O246" s="79" t="s">
        <v>544</v>
      </c>
      <c r="P246" s="81">
        <v>43510.98533564815</v>
      </c>
      <c r="Q246" s="79" t="s">
        <v>647</v>
      </c>
      <c r="R246" s="79"/>
      <c r="S246" s="79"/>
      <c r="T246" s="79" t="s">
        <v>854</v>
      </c>
      <c r="U246" s="79"/>
      <c r="V246" s="83" t="s">
        <v>1180</v>
      </c>
      <c r="W246" s="81">
        <v>43510.98533564815</v>
      </c>
      <c r="X246" s="83" t="s">
        <v>1472</v>
      </c>
      <c r="Y246" s="79"/>
      <c r="Z246" s="79"/>
      <c r="AA246" s="85" t="s">
        <v>1837</v>
      </c>
      <c r="AB246" s="79"/>
      <c r="AC246" s="79" t="b">
        <v>0</v>
      </c>
      <c r="AD246" s="79">
        <v>0</v>
      </c>
      <c r="AE246" s="85" t="s">
        <v>1963</v>
      </c>
      <c r="AF246" s="79" t="b">
        <v>0</v>
      </c>
      <c r="AG246" s="79" t="s">
        <v>1974</v>
      </c>
      <c r="AH246" s="79"/>
      <c r="AI246" s="85" t="s">
        <v>1963</v>
      </c>
      <c r="AJ246" s="79" t="b">
        <v>0</v>
      </c>
      <c r="AK246" s="79">
        <v>1</v>
      </c>
      <c r="AL246" s="85" t="s">
        <v>1922</v>
      </c>
      <c r="AM246" s="79" t="s">
        <v>2003</v>
      </c>
      <c r="AN246" s="79" t="b">
        <v>0</v>
      </c>
      <c r="AO246" s="85" t="s">
        <v>1922</v>
      </c>
      <c r="AP246" s="79" t="s">
        <v>176</v>
      </c>
      <c r="AQ246" s="79">
        <v>0</v>
      </c>
      <c r="AR246" s="79">
        <v>0</v>
      </c>
      <c r="AS246" s="79"/>
      <c r="AT246" s="79"/>
      <c r="AU246" s="79"/>
      <c r="AV246" s="79"/>
      <c r="AW246" s="79"/>
      <c r="AX246" s="79"/>
      <c r="AY246" s="79"/>
      <c r="AZ246" s="79"/>
      <c r="BA246">
        <v>4</v>
      </c>
      <c r="BB246" s="78" t="str">
        <f>REPLACE(INDEX(GroupVertices[Group],MATCH(Edges24[[#This Row],[Vertex 1]],GroupVertices[Vertex],0)),1,1,"")</f>
        <v>6</v>
      </c>
      <c r="BC246" s="78" t="str">
        <f>REPLACE(INDEX(GroupVertices[Group],MATCH(Edges24[[#This Row],[Vertex 2]],GroupVertices[Vertex],0)),1,1,"")</f>
        <v>6</v>
      </c>
      <c r="BD246" s="48">
        <v>0</v>
      </c>
      <c r="BE246" s="49">
        <v>0</v>
      </c>
      <c r="BF246" s="48">
        <v>0</v>
      </c>
      <c r="BG246" s="49">
        <v>0</v>
      </c>
      <c r="BH246" s="48">
        <v>0</v>
      </c>
      <c r="BI246" s="49">
        <v>0</v>
      </c>
      <c r="BJ246" s="48">
        <v>27</v>
      </c>
      <c r="BK246" s="49">
        <v>100</v>
      </c>
      <c r="BL246" s="48">
        <v>27</v>
      </c>
    </row>
    <row r="247" spans="1:64" ht="15">
      <c r="A247" s="64" t="s">
        <v>429</v>
      </c>
      <c r="B247" s="64" t="s">
        <v>429</v>
      </c>
      <c r="C247" s="65"/>
      <c r="D247" s="66"/>
      <c r="E247" s="67"/>
      <c r="F247" s="68"/>
      <c r="G247" s="65"/>
      <c r="H247" s="69"/>
      <c r="I247" s="70"/>
      <c r="J247" s="70"/>
      <c r="K247" s="34" t="s">
        <v>65</v>
      </c>
      <c r="L247" s="77">
        <v>273</v>
      </c>
      <c r="M247" s="77"/>
      <c r="N247" s="72"/>
      <c r="O247" s="79" t="s">
        <v>176</v>
      </c>
      <c r="P247" s="81">
        <v>43511.09502314815</v>
      </c>
      <c r="Q247" s="79" t="s">
        <v>648</v>
      </c>
      <c r="R247" s="79" t="s">
        <v>775</v>
      </c>
      <c r="S247" s="79" t="s">
        <v>820</v>
      </c>
      <c r="T247" s="79" t="s">
        <v>888</v>
      </c>
      <c r="U247" s="79"/>
      <c r="V247" s="83" t="s">
        <v>1181</v>
      </c>
      <c r="W247" s="81">
        <v>43511.09502314815</v>
      </c>
      <c r="X247" s="83" t="s">
        <v>1473</v>
      </c>
      <c r="Y247" s="79"/>
      <c r="Z247" s="79"/>
      <c r="AA247" s="85" t="s">
        <v>1838</v>
      </c>
      <c r="AB247" s="79"/>
      <c r="AC247" s="79" t="b">
        <v>0</v>
      </c>
      <c r="AD247" s="79">
        <v>0</v>
      </c>
      <c r="AE247" s="85" t="s">
        <v>1963</v>
      </c>
      <c r="AF247" s="79" t="b">
        <v>0</v>
      </c>
      <c r="AG247" s="79" t="s">
        <v>1973</v>
      </c>
      <c r="AH247" s="79"/>
      <c r="AI247" s="85" t="s">
        <v>1963</v>
      </c>
      <c r="AJ247" s="79" t="b">
        <v>0</v>
      </c>
      <c r="AK247" s="79">
        <v>0</v>
      </c>
      <c r="AL247" s="85" t="s">
        <v>1963</v>
      </c>
      <c r="AM247" s="79" t="s">
        <v>2007</v>
      </c>
      <c r="AN247" s="79" t="b">
        <v>0</v>
      </c>
      <c r="AO247" s="85" t="s">
        <v>1838</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3</v>
      </c>
      <c r="BC247" s="78" t="str">
        <f>REPLACE(INDEX(GroupVertices[Group],MATCH(Edges24[[#This Row],[Vertex 2]],GroupVertices[Vertex],0)),1,1,"")</f>
        <v>3</v>
      </c>
      <c r="BD247" s="48">
        <v>1</v>
      </c>
      <c r="BE247" s="49">
        <v>2.4390243902439024</v>
      </c>
      <c r="BF247" s="48">
        <v>2</v>
      </c>
      <c r="BG247" s="49">
        <v>4.878048780487805</v>
      </c>
      <c r="BH247" s="48">
        <v>0</v>
      </c>
      <c r="BI247" s="49">
        <v>0</v>
      </c>
      <c r="BJ247" s="48">
        <v>38</v>
      </c>
      <c r="BK247" s="49">
        <v>92.6829268292683</v>
      </c>
      <c r="BL247" s="48">
        <v>41</v>
      </c>
    </row>
    <row r="248" spans="1:64" ht="15">
      <c r="A248" s="64" t="s">
        <v>430</v>
      </c>
      <c r="B248" s="64" t="s">
        <v>430</v>
      </c>
      <c r="C248" s="65"/>
      <c r="D248" s="66"/>
      <c r="E248" s="67"/>
      <c r="F248" s="68"/>
      <c r="G248" s="65"/>
      <c r="H248" s="69"/>
      <c r="I248" s="70"/>
      <c r="J248" s="70"/>
      <c r="K248" s="34" t="s">
        <v>65</v>
      </c>
      <c r="L248" s="77">
        <v>274</v>
      </c>
      <c r="M248" s="77"/>
      <c r="N248" s="72"/>
      <c r="O248" s="79" t="s">
        <v>176</v>
      </c>
      <c r="P248" s="81">
        <v>43511.38769675926</v>
      </c>
      <c r="Q248" s="79" t="s">
        <v>649</v>
      </c>
      <c r="R248" s="79"/>
      <c r="S248" s="79"/>
      <c r="T248" s="79" t="s">
        <v>889</v>
      </c>
      <c r="U248" s="83" t="s">
        <v>943</v>
      </c>
      <c r="V248" s="83" t="s">
        <v>943</v>
      </c>
      <c r="W248" s="81">
        <v>43511.38769675926</v>
      </c>
      <c r="X248" s="83" t="s">
        <v>1474</v>
      </c>
      <c r="Y248" s="79"/>
      <c r="Z248" s="79"/>
      <c r="AA248" s="85" t="s">
        <v>1839</v>
      </c>
      <c r="AB248" s="79"/>
      <c r="AC248" s="79" t="b">
        <v>0</v>
      </c>
      <c r="AD248" s="79">
        <v>8</v>
      </c>
      <c r="AE248" s="85" t="s">
        <v>1963</v>
      </c>
      <c r="AF248" s="79" t="b">
        <v>0</v>
      </c>
      <c r="AG248" s="79" t="s">
        <v>1973</v>
      </c>
      <c r="AH248" s="79"/>
      <c r="AI248" s="85" t="s">
        <v>1963</v>
      </c>
      <c r="AJ248" s="79" t="b">
        <v>0</v>
      </c>
      <c r="AK248" s="79">
        <v>0</v>
      </c>
      <c r="AL248" s="85" t="s">
        <v>1963</v>
      </c>
      <c r="AM248" s="79" t="s">
        <v>1999</v>
      </c>
      <c r="AN248" s="79" t="b">
        <v>0</v>
      </c>
      <c r="AO248" s="85" t="s">
        <v>1839</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3</v>
      </c>
      <c r="BC248" s="78" t="str">
        <f>REPLACE(INDEX(GroupVertices[Group],MATCH(Edges24[[#This Row],[Vertex 2]],GroupVertices[Vertex],0)),1,1,"")</f>
        <v>3</v>
      </c>
      <c r="BD248" s="48">
        <v>2</v>
      </c>
      <c r="BE248" s="49">
        <v>6.25</v>
      </c>
      <c r="BF248" s="48">
        <v>0</v>
      </c>
      <c r="BG248" s="49">
        <v>0</v>
      </c>
      <c r="BH248" s="48">
        <v>0</v>
      </c>
      <c r="BI248" s="49">
        <v>0</v>
      </c>
      <c r="BJ248" s="48">
        <v>30</v>
      </c>
      <c r="BK248" s="49">
        <v>93.75</v>
      </c>
      <c r="BL248" s="48">
        <v>32</v>
      </c>
    </row>
    <row r="249" spans="1:64" ht="15">
      <c r="A249" s="64" t="s">
        <v>431</v>
      </c>
      <c r="B249" s="64" t="s">
        <v>524</v>
      </c>
      <c r="C249" s="65"/>
      <c r="D249" s="66"/>
      <c r="E249" s="67"/>
      <c r="F249" s="68"/>
      <c r="G249" s="65"/>
      <c r="H249" s="69"/>
      <c r="I249" s="70"/>
      <c r="J249" s="70"/>
      <c r="K249" s="34" t="s">
        <v>65</v>
      </c>
      <c r="L249" s="77">
        <v>275</v>
      </c>
      <c r="M249" s="77"/>
      <c r="N249" s="72"/>
      <c r="O249" s="79" t="s">
        <v>544</v>
      </c>
      <c r="P249" s="81">
        <v>43511.55866898148</v>
      </c>
      <c r="Q249" s="79" t="s">
        <v>650</v>
      </c>
      <c r="R249" s="79"/>
      <c r="S249" s="79"/>
      <c r="T249" s="79" t="s">
        <v>890</v>
      </c>
      <c r="U249" s="79"/>
      <c r="V249" s="83" t="s">
        <v>1182</v>
      </c>
      <c r="W249" s="81">
        <v>43511.55866898148</v>
      </c>
      <c r="X249" s="83" t="s">
        <v>1475</v>
      </c>
      <c r="Y249" s="79"/>
      <c r="Z249" s="79"/>
      <c r="AA249" s="85" t="s">
        <v>1840</v>
      </c>
      <c r="AB249" s="79"/>
      <c r="AC249" s="79" t="b">
        <v>0</v>
      </c>
      <c r="AD249" s="79">
        <v>4</v>
      </c>
      <c r="AE249" s="85" t="s">
        <v>1963</v>
      </c>
      <c r="AF249" s="79" t="b">
        <v>0</v>
      </c>
      <c r="AG249" s="79" t="s">
        <v>1973</v>
      </c>
      <c r="AH249" s="79"/>
      <c r="AI249" s="85" t="s">
        <v>1963</v>
      </c>
      <c r="AJ249" s="79" t="b">
        <v>0</v>
      </c>
      <c r="AK249" s="79">
        <v>0</v>
      </c>
      <c r="AL249" s="85" t="s">
        <v>1963</v>
      </c>
      <c r="AM249" s="79" t="s">
        <v>1999</v>
      </c>
      <c r="AN249" s="79" t="b">
        <v>0</v>
      </c>
      <c r="AO249" s="85" t="s">
        <v>1840</v>
      </c>
      <c r="AP249" s="79" t="s">
        <v>176</v>
      </c>
      <c r="AQ249" s="79">
        <v>0</v>
      </c>
      <c r="AR249" s="79">
        <v>0</v>
      </c>
      <c r="AS249" s="79" t="s">
        <v>2027</v>
      </c>
      <c r="AT249" s="79" t="s">
        <v>2032</v>
      </c>
      <c r="AU249" s="79" t="s">
        <v>2036</v>
      </c>
      <c r="AV249" s="79" t="s">
        <v>2040</v>
      </c>
      <c r="AW249" s="79" t="s">
        <v>2045</v>
      </c>
      <c r="AX249" s="79" t="s">
        <v>2050</v>
      </c>
      <c r="AY249" s="79" t="s">
        <v>2053</v>
      </c>
      <c r="AZ249" s="83" t="s">
        <v>2056</v>
      </c>
      <c r="BA249">
        <v>1</v>
      </c>
      <c r="BB249" s="78" t="str">
        <f>REPLACE(INDEX(GroupVertices[Group],MATCH(Edges24[[#This Row],[Vertex 1]],GroupVertices[Vertex],0)),1,1,"")</f>
        <v>5</v>
      </c>
      <c r="BC249" s="78" t="str">
        <f>REPLACE(INDEX(GroupVertices[Group],MATCH(Edges24[[#This Row],[Vertex 2]],GroupVertices[Vertex],0)),1,1,"")</f>
        <v>5</v>
      </c>
      <c r="BD249" s="48"/>
      <c r="BE249" s="49"/>
      <c r="BF249" s="48"/>
      <c r="BG249" s="49"/>
      <c r="BH249" s="48"/>
      <c r="BI249" s="49"/>
      <c r="BJ249" s="48"/>
      <c r="BK249" s="49"/>
      <c r="BL249" s="48"/>
    </row>
    <row r="250" spans="1:64" ht="15">
      <c r="A250" s="64" t="s">
        <v>432</v>
      </c>
      <c r="B250" s="64" t="s">
        <v>487</v>
      </c>
      <c r="C250" s="65"/>
      <c r="D250" s="66"/>
      <c r="E250" s="67"/>
      <c r="F250" s="68"/>
      <c r="G250" s="65"/>
      <c r="H250" s="69"/>
      <c r="I250" s="70"/>
      <c r="J250" s="70"/>
      <c r="K250" s="34" t="s">
        <v>65</v>
      </c>
      <c r="L250" s="77">
        <v>276</v>
      </c>
      <c r="M250" s="77"/>
      <c r="N250" s="72"/>
      <c r="O250" s="79" t="s">
        <v>544</v>
      </c>
      <c r="P250" s="81">
        <v>43510.47388888889</v>
      </c>
      <c r="Q250" s="79" t="s">
        <v>642</v>
      </c>
      <c r="R250" s="83" t="s">
        <v>773</v>
      </c>
      <c r="S250" s="79" t="s">
        <v>816</v>
      </c>
      <c r="T250" s="79" t="s">
        <v>880</v>
      </c>
      <c r="U250" s="83" t="s">
        <v>942</v>
      </c>
      <c r="V250" s="83" t="s">
        <v>942</v>
      </c>
      <c r="W250" s="81">
        <v>43510.47388888889</v>
      </c>
      <c r="X250" s="83" t="s">
        <v>1476</v>
      </c>
      <c r="Y250" s="79"/>
      <c r="Z250" s="79"/>
      <c r="AA250" s="85" t="s">
        <v>1841</v>
      </c>
      <c r="AB250" s="79"/>
      <c r="AC250" s="79" t="b">
        <v>0</v>
      </c>
      <c r="AD250" s="79">
        <v>0</v>
      </c>
      <c r="AE250" s="85" t="s">
        <v>1963</v>
      </c>
      <c r="AF250" s="79" t="b">
        <v>0</v>
      </c>
      <c r="AG250" s="79" t="s">
        <v>1973</v>
      </c>
      <c r="AH250" s="79"/>
      <c r="AI250" s="85" t="s">
        <v>1963</v>
      </c>
      <c r="AJ250" s="79" t="b">
        <v>0</v>
      </c>
      <c r="AK250" s="79">
        <v>5</v>
      </c>
      <c r="AL250" s="85" t="s">
        <v>1957</v>
      </c>
      <c r="AM250" s="79" t="s">
        <v>2002</v>
      </c>
      <c r="AN250" s="79" t="b">
        <v>0</v>
      </c>
      <c r="AO250" s="85" t="s">
        <v>1957</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5</v>
      </c>
      <c r="BC250" s="78" t="str">
        <f>REPLACE(INDEX(GroupVertices[Group],MATCH(Edges24[[#This Row],[Vertex 2]],GroupVertices[Vertex],0)),1,1,"")</f>
        <v>5</v>
      </c>
      <c r="BD250" s="48">
        <v>1</v>
      </c>
      <c r="BE250" s="49">
        <v>9.090909090909092</v>
      </c>
      <c r="BF250" s="48">
        <v>0</v>
      </c>
      <c r="BG250" s="49">
        <v>0</v>
      </c>
      <c r="BH250" s="48">
        <v>0</v>
      </c>
      <c r="BI250" s="49">
        <v>0</v>
      </c>
      <c r="BJ250" s="48">
        <v>10</v>
      </c>
      <c r="BK250" s="49">
        <v>90.9090909090909</v>
      </c>
      <c r="BL250" s="48">
        <v>11</v>
      </c>
    </row>
    <row r="251" spans="1:64" ht="15">
      <c r="A251" s="64" t="s">
        <v>433</v>
      </c>
      <c r="B251" s="64" t="s">
        <v>433</v>
      </c>
      <c r="C251" s="65"/>
      <c r="D251" s="66"/>
      <c r="E251" s="67"/>
      <c r="F251" s="68"/>
      <c r="G251" s="65"/>
      <c r="H251" s="69"/>
      <c r="I251" s="70"/>
      <c r="J251" s="70"/>
      <c r="K251" s="34" t="s">
        <v>65</v>
      </c>
      <c r="L251" s="77">
        <v>278</v>
      </c>
      <c r="M251" s="77"/>
      <c r="N251" s="72"/>
      <c r="O251" s="79" t="s">
        <v>176</v>
      </c>
      <c r="P251" s="81">
        <v>43511.70396990741</v>
      </c>
      <c r="Q251" s="79" t="s">
        <v>651</v>
      </c>
      <c r="R251" s="83" t="s">
        <v>776</v>
      </c>
      <c r="S251" s="79" t="s">
        <v>821</v>
      </c>
      <c r="T251" s="79" t="s">
        <v>891</v>
      </c>
      <c r="U251" s="79"/>
      <c r="V251" s="83" t="s">
        <v>1183</v>
      </c>
      <c r="W251" s="81">
        <v>43511.70396990741</v>
      </c>
      <c r="X251" s="83" t="s">
        <v>1477</v>
      </c>
      <c r="Y251" s="79">
        <v>53.1921</v>
      </c>
      <c r="Z251" s="79">
        <v>-2.891</v>
      </c>
      <c r="AA251" s="85" t="s">
        <v>1842</v>
      </c>
      <c r="AB251" s="79"/>
      <c r="AC251" s="79" t="b">
        <v>0</v>
      </c>
      <c r="AD251" s="79">
        <v>0</v>
      </c>
      <c r="AE251" s="85" t="s">
        <v>1963</v>
      </c>
      <c r="AF251" s="79" t="b">
        <v>0</v>
      </c>
      <c r="AG251" s="79" t="s">
        <v>1973</v>
      </c>
      <c r="AH251" s="79"/>
      <c r="AI251" s="85" t="s">
        <v>1963</v>
      </c>
      <c r="AJ251" s="79" t="b">
        <v>0</v>
      </c>
      <c r="AK251" s="79">
        <v>0</v>
      </c>
      <c r="AL251" s="85" t="s">
        <v>1963</v>
      </c>
      <c r="AM251" s="79" t="s">
        <v>2018</v>
      </c>
      <c r="AN251" s="79" t="b">
        <v>0</v>
      </c>
      <c r="AO251" s="85" t="s">
        <v>1842</v>
      </c>
      <c r="AP251" s="79" t="s">
        <v>176</v>
      </c>
      <c r="AQ251" s="79">
        <v>0</v>
      </c>
      <c r="AR251" s="79">
        <v>0</v>
      </c>
      <c r="AS251" s="79" t="s">
        <v>2028</v>
      </c>
      <c r="AT251" s="79" t="s">
        <v>2030</v>
      </c>
      <c r="AU251" s="79" t="s">
        <v>2034</v>
      </c>
      <c r="AV251" s="79" t="s">
        <v>2041</v>
      </c>
      <c r="AW251" s="79" t="s">
        <v>2046</v>
      </c>
      <c r="AX251" s="79" t="s">
        <v>2051</v>
      </c>
      <c r="AY251" s="79" t="s">
        <v>2053</v>
      </c>
      <c r="AZ251" s="83" t="s">
        <v>2057</v>
      </c>
      <c r="BA251">
        <v>1</v>
      </c>
      <c r="BB251" s="78" t="str">
        <f>REPLACE(INDEX(GroupVertices[Group],MATCH(Edges24[[#This Row],[Vertex 1]],GroupVertices[Vertex],0)),1,1,"")</f>
        <v>3</v>
      </c>
      <c r="BC251" s="78" t="str">
        <f>REPLACE(INDEX(GroupVertices[Group],MATCH(Edges24[[#This Row],[Vertex 2]],GroupVertices[Vertex],0)),1,1,"")</f>
        <v>3</v>
      </c>
      <c r="BD251" s="48">
        <v>1</v>
      </c>
      <c r="BE251" s="49">
        <v>4.3478260869565215</v>
      </c>
      <c r="BF251" s="48">
        <v>0</v>
      </c>
      <c r="BG251" s="49">
        <v>0</v>
      </c>
      <c r="BH251" s="48">
        <v>0</v>
      </c>
      <c r="BI251" s="49">
        <v>0</v>
      </c>
      <c r="BJ251" s="48">
        <v>22</v>
      </c>
      <c r="BK251" s="49">
        <v>95.65217391304348</v>
      </c>
      <c r="BL251" s="48">
        <v>23</v>
      </c>
    </row>
    <row r="252" spans="1:64" ht="15">
      <c r="A252" s="64" t="s">
        <v>434</v>
      </c>
      <c r="B252" s="64" t="s">
        <v>434</v>
      </c>
      <c r="C252" s="65"/>
      <c r="D252" s="66"/>
      <c r="E252" s="67"/>
      <c r="F252" s="68"/>
      <c r="G252" s="65"/>
      <c r="H252" s="69"/>
      <c r="I252" s="70"/>
      <c r="J252" s="70"/>
      <c r="K252" s="34" t="s">
        <v>65</v>
      </c>
      <c r="L252" s="77">
        <v>279</v>
      </c>
      <c r="M252" s="77"/>
      <c r="N252" s="72"/>
      <c r="O252" s="79" t="s">
        <v>176</v>
      </c>
      <c r="P252" s="81">
        <v>43511.73478009259</v>
      </c>
      <c r="Q252" s="79" t="s">
        <v>652</v>
      </c>
      <c r="R252" s="83" t="s">
        <v>777</v>
      </c>
      <c r="S252" s="79" t="s">
        <v>807</v>
      </c>
      <c r="T252" s="79" t="s">
        <v>833</v>
      </c>
      <c r="U252" s="79"/>
      <c r="V252" s="83" t="s">
        <v>1184</v>
      </c>
      <c r="W252" s="81">
        <v>43511.73478009259</v>
      </c>
      <c r="X252" s="83" t="s">
        <v>1478</v>
      </c>
      <c r="Y252" s="79"/>
      <c r="Z252" s="79"/>
      <c r="AA252" s="85" t="s">
        <v>1843</v>
      </c>
      <c r="AB252" s="79"/>
      <c r="AC252" s="79" t="b">
        <v>0</v>
      </c>
      <c r="AD252" s="79">
        <v>0</v>
      </c>
      <c r="AE252" s="85" t="s">
        <v>1963</v>
      </c>
      <c r="AF252" s="79" t="b">
        <v>1</v>
      </c>
      <c r="AG252" s="79" t="s">
        <v>1973</v>
      </c>
      <c r="AH252" s="79"/>
      <c r="AI252" s="85" t="s">
        <v>1991</v>
      </c>
      <c r="AJ252" s="79" t="b">
        <v>0</v>
      </c>
      <c r="AK252" s="79">
        <v>0</v>
      </c>
      <c r="AL252" s="85" t="s">
        <v>1963</v>
      </c>
      <c r="AM252" s="79" t="s">
        <v>2002</v>
      </c>
      <c r="AN252" s="79" t="b">
        <v>0</v>
      </c>
      <c r="AO252" s="85" t="s">
        <v>1843</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v>2</v>
      </c>
      <c r="BE252" s="49">
        <v>5.128205128205129</v>
      </c>
      <c r="BF252" s="48">
        <v>3</v>
      </c>
      <c r="BG252" s="49">
        <v>7.6923076923076925</v>
      </c>
      <c r="BH252" s="48">
        <v>0</v>
      </c>
      <c r="BI252" s="49">
        <v>0</v>
      </c>
      <c r="BJ252" s="48">
        <v>34</v>
      </c>
      <c r="BK252" s="49">
        <v>87.17948717948718</v>
      </c>
      <c r="BL252" s="48">
        <v>39</v>
      </c>
    </row>
    <row r="253" spans="1:64" ht="15">
      <c r="A253" s="64" t="s">
        <v>435</v>
      </c>
      <c r="B253" s="64" t="s">
        <v>457</v>
      </c>
      <c r="C253" s="65"/>
      <c r="D253" s="66"/>
      <c r="E253" s="67"/>
      <c r="F253" s="68"/>
      <c r="G253" s="65"/>
      <c r="H253" s="69"/>
      <c r="I253" s="70"/>
      <c r="J253" s="70"/>
      <c r="K253" s="34" t="s">
        <v>65</v>
      </c>
      <c r="L253" s="77">
        <v>280</v>
      </c>
      <c r="M253" s="77"/>
      <c r="N253" s="72"/>
      <c r="O253" s="79" t="s">
        <v>544</v>
      </c>
      <c r="P253" s="81">
        <v>43511.76678240741</v>
      </c>
      <c r="Q253" s="79" t="s">
        <v>653</v>
      </c>
      <c r="R253" s="79"/>
      <c r="S253" s="79"/>
      <c r="T253" s="79"/>
      <c r="U253" s="79"/>
      <c r="V253" s="83" t="s">
        <v>1185</v>
      </c>
      <c r="W253" s="81">
        <v>43511.76678240741</v>
      </c>
      <c r="X253" s="83" t="s">
        <v>1479</v>
      </c>
      <c r="Y253" s="79"/>
      <c r="Z253" s="79"/>
      <c r="AA253" s="85" t="s">
        <v>1844</v>
      </c>
      <c r="AB253" s="79"/>
      <c r="AC253" s="79" t="b">
        <v>0</v>
      </c>
      <c r="AD253" s="79">
        <v>0</v>
      </c>
      <c r="AE253" s="85" t="s">
        <v>1963</v>
      </c>
      <c r="AF253" s="79" t="b">
        <v>0</v>
      </c>
      <c r="AG253" s="79" t="s">
        <v>1973</v>
      </c>
      <c r="AH253" s="79"/>
      <c r="AI253" s="85" t="s">
        <v>1963</v>
      </c>
      <c r="AJ253" s="79" t="b">
        <v>0</v>
      </c>
      <c r="AK253" s="79">
        <v>2</v>
      </c>
      <c r="AL253" s="85" t="s">
        <v>1883</v>
      </c>
      <c r="AM253" s="79" t="s">
        <v>1999</v>
      </c>
      <c r="AN253" s="79" t="b">
        <v>0</v>
      </c>
      <c r="AO253" s="85" t="s">
        <v>1883</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8</v>
      </c>
      <c r="BC253" s="78" t="str">
        <f>REPLACE(INDEX(GroupVertices[Group],MATCH(Edges24[[#This Row],[Vertex 2]],GroupVertices[Vertex],0)),1,1,"")</f>
        <v>8</v>
      </c>
      <c r="BD253" s="48">
        <v>1</v>
      </c>
      <c r="BE253" s="49">
        <v>4.545454545454546</v>
      </c>
      <c r="BF253" s="48">
        <v>1</v>
      </c>
      <c r="BG253" s="49">
        <v>4.545454545454546</v>
      </c>
      <c r="BH253" s="48">
        <v>0</v>
      </c>
      <c r="BI253" s="49">
        <v>0</v>
      </c>
      <c r="BJ253" s="48">
        <v>20</v>
      </c>
      <c r="BK253" s="49">
        <v>90.9090909090909</v>
      </c>
      <c r="BL253" s="48">
        <v>22</v>
      </c>
    </row>
    <row r="254" spans="1:64" ht="15">
      <c r="A254" s="64" t="s">
        <v>436</v>
      </c>
      <c r="B254" s="64" t="s">
        <v>505</v>
      </c>
      <c r="C254" s="65"/>
      <c r="D254" s="66"/>
      <c r="E254" s="67"/>
      <c r="F254" s="68"/>
      <c r="G254" s="65"/>
      <c r="H254" s="69"/>
      <c r="I254" s="70"/>
      <c r="J254" s="70"/>
      <c r="K254" s="34" t="s">
        <v>65</v>
      </c>
      <c r="L254" s="77">
        <v>281</v>
      </c>
      <c r="M254" s="77"/>
      <c r="N254" s="72"/>
      <c r="O254" s="79" t="s">
        <v>544</v>
      </c>
      <c r="P254" s="81">
        <v>43511.76782407407</v>
      </c>
      <c r="Q254" s="79" t="s">
        <v>654</v>
      </c>
      <c r="R254" s="79"/>
      <c r="S254" s="79"/>
      <c r="T254" s="79" t="s">
        <v>833</v>
      </c>
      <c r="U254" s="79"/>
      <c r="V254" s="83" t="s">
        <v>1186</v>
      </c>
      <c r="W254" s="81">
        <v>43511.76782407407</v>
      </c>
      <c r="X254" s="83" t="s">
        <v>1480</v>
      </c>
      <c r="Y254" s="79"/>
      <c r="Z254" s="79"/>
      <c r="AA254" s="85" t="s">
        <v>1845</v>
      </c>
      <c r="AB254" s="79"/>
      <c r="AC254" s="79" t="b">
        <v>0</v>
      </c>
      <c r="AD254" s="79">
        <v>0</v>
      </c>
      <c r="AE254" s="85" t="s">
        <v>1963</v>
      </c>
      <c r="AF254" s="79" t="b">
        <v>0</v>
      </c>
      <c r="AG254" s="79" t="s">
        <v>1973</v>
      </c>
      <c r="AH254" s="79"/>
      <c r="AI254" s="85" t="s">
        <v>1963</v>
      </c>
      <c r="AJ254" s="79" t="b">
        <v>0</v>
      </c>
      <c r="AK254" s="79">
        <v>1</v>
      </c>
      <c r="AL254" s="85" t="s">
        <v>1953</v>
      </c>
      <c r="AM254" s="79" t="s">
        <v>1999</v>
      </c>
      <c r="AN254" s="79" t="b">
        <v>0</v>
      </c>
      <c r="AO254" s="85" t="s">
        <v>1953</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5</v>
      </c>
      <c r="BC254" s="78" t="str">
        <f>REPLACE(INDEX(GroupVertices[Group],MATCH(Edges24[[#This Row],[Vertex 2]],GroupVertices[Vertex],0)),1,1,"")</f>
        <v>5</v>
      </c>
      <c r="BD254" s="48"/>
      <c r="BE254" s="49"/>
      <c r="BF254" s="48"/>
      <c r="BG254" s="49"/>
      <c r="BH254" s="48"/>
      <c r="BI254" s="49"/>
      <c r="BJ254" s="48"/>
      <c r="BK254" s="49"/>
      <c r="BL254" s="48"/>
    </row>
    <row r="255" spans="1:64" ht="15">
      <c r="A255" s="64" t="s">
        <v>437</v>
      </c>
      <c r="B255" s="64" t="s">
        <v>487</v>
      </c>
      <c r="C255" s="65"/>
      <c r="D255" s="66"/>
      <c r="E255" s="67"/>
      <c r="F255" s="68"/>
      <c r="G255" s="65"/>
      <c r="H255" s="69"/>
      <c r="I255" s="70"/>
      <c r="J255" s="70"/>
      <c r="K255" s="34" t="s">
        <v>65</v>
      </c>
      <c r="L255" s="77">
        <v>283</v>
      </c>
      <c r="M255" s="77"/>
      <c r="N255" s="72"/>
      <c r="O255" s="79" t="s">
        <v>545</v>
      </c>
      <c r="P255" s="81">
        <v>43511.79342592593</v>
      </c>
      <c r="Q255" s="79" t="s">
        <v>655</v>
      </c>
      <c r="R255" s="83" t="s">
        <v>778</v>
      </c>
      <c r="S255" s="79" t="s">
        <v>807</v>
      </c>
      <c r="T255" s="79" t="s">
        <v>892</v>
      </c>
      <c r="U255" s="79"/>
      <c r="V255" s="83" t="s">
        <v>1187</v>
      </c>
      <c r="W255" s="81">
        <v>43511.79342592593</v>
      </c>
      <c r="X255" s="83" t="s">
        <v>1481</v>
      </c>
      <c r="Y255" s="79"/>
      <c r="Z255" s="79"/>
      <c r="AA255" s="85" t="s">
        <v>1846</v>
      </c>
      <c r="AB255" s="79"/>
      <c r="AC255" s="79" t="b">
        <v>0</v>
      </c>
      <c r="AD255" s="79">
        <v>0</v>
      </c>
      <c r="AE255" s="85" t="s">
        <v>1971</v>
      </c>
      <c r="AF255" s="79" t="b">
        <v>1</v>
      </c>
      <c r="AG255" s="79" t="s">
        <v>1976</v>
      </c>
      <c r="AH255" s="79"/>
      <c r="AI255" s="85" t="s">
        <v>1992</v>
      </c>
      <c r="AJ255" s="79" t="b">
        <v>0</v>
      </c>
      <c r="AK255" s="79">
        <v>0</v>
      </c>
      <c r="AL255" s="85" t="s">
        <v>1963</v>
      </c>
      <c r="AM255" s="79" t="s">
        <v>1999</v>
      </c>
      <c r="AN255" s="79" t="b">
        <v>0</v>
      </c>
      <c r="AO255" s="85" t="s">
        <v>1846</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5</v>
      </c>
      <c r="BC255" s="78" t="str">
        <f>REPLACE(INDEX(GroupVertices[Group],MATCH(Edges24[[#This Row],[Vertex 2]],GroupVertices[Vertex],0)),1,1,"")</f>
        <v>5</v>
      </c>
      <c r="BD255" s="48">
        <v>0</v>
      </c>
      <c r="BE255" s="49">
        <v>0</v>
      </c>
      <c r="BF255" s="48">
        <v>0</v>
      </c>
      <c r="BG255" s="49">
        <v>0</v>
      </c>
      <c r="BH255" s="48">
        <v>0</v>
      </c>
      <c r="BI255" s="49">
        <v>0</v>
      </c>
      <c r="BJ255" s="48">
        <v>3</v>
      </c>
      <c r="BK255" s="49">
        <v>100</v>
      </c>
      <c r="BL255" s="48">
        <v>3</v>
      </c>
    </row>
    <row r="256" spans="1:64" ht="15">
      <c r="A256" s="64" t="s">
        <v>438</v>
      </c>
      <c r="B256" s="64" t="s">
        <v>457</v>
      </c>
      <c r="C256" s="65"/>
      <c r="D256" s="66"/>
      <c r="E256" s="67"/>
      <c r="F256" s="68"/>
      <c r="G256" s="65"/>
      <c r="H256" s="69"/>
      <c r="I256" s="70"/>
      <c r="J256" s="70"/>
      <c r="K256" s="34" t="s">
        <v>65</v>
      </c>
      <c r="L256" s="77">
        <v>284</v>
      </c>
      <c r="M256" s="77"/>
      <c r="N256" s="72"/>
      <c r="O256" s="79" t="s">
        <v>544</v>
      </c>
      <c r="P256" s="81">
        <v>43511.81542824074</v>
      </c>
      <c r="Q256" s="79" t="s">
        <v>653</v>
      </c>
      <c r="R256" s="79"/>
      <c r="S256" s="79"/>
      <c r="T256" s="79"/>
      <c r="U256" s="79"/>
      <c r="V256" s="83" t="s">
        <v>1188</v>
      </c>
      <c r="W256" s="81">
        <v>43511.81542824074</v>
      </c>
      <c r="X256" s="83" t="s">
        <v>1482</v>
      </c>
      <c r="Y256" s="79"/>
      <c r="Z256" s="79"/>
      <c r="AA256" s="85" t="s">
        <v>1847</v>
      </c>
      <c r="AB256" s="79"/>
      <c r="AC256" s="79" t="b">
        <v>0</v>
      </c>
      <c r="AD256" s="79">
        <v>0</v>
      </c>
      <c r="AE256" s="85" t="s">
        <v>1963</v>
      </c>
      <c r="AF256" s="79" t="b">
        <v>0</v>
      </c>
      <c r="AG256" s="79" t="s">
        <v>1973</v>
      </c>
      <c r="AH256" s="79"/>
      <c r="AI256" s="85" t="s">
        <v>1963</v>
      </c>
      <c r="AJ256" s="79" t="b">
        <v>0</v>
      </c>
      <c r="AK256" s="79">
        <v>2</v>
      </c>
      <c r="AL256" s="85" t="s">
        <v>1883</v>
      </c>
      <c r="AM256" s="79" t="s">
        <v>1999</v>
      </c>
      <c r="AN256" s="79" t="b">
        <v>0</v>
      </c>
      <c r="AO256" s="85" t="s">
        <v>1883</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8</v>
      </c>
      <c r="BC256" s="78" t="str">
        <f>REPLACE(INDEX(GroupVertices[Group],MATCH(Edges24[[#This Row],[Vertex 2]],GroupVertices[Vertex],0)),1,1,"")</f>
        <v>8</v>
      </c>
      <c r="BD256" s="48">
        <v>1</v>
      </c>
      <c r="BE256" s="49">
        <v>4.545454545454546</v>
      </c>
      <c r="BF256" s="48">
        <v>1</v>
      </c>
      <c r="BG256" s="49">
        <v>4.545454545454546</v>
      </c>
      <c r="BH256" s="48">
        <v>0</v>
      </c>
      <c r="BI256" s="49">
        <v>0</v>
      </c>
      <c r="BJ256" s="48">
        <v>20</v>
      </c>
      <c r="BK256" s="49">
        <v>90.9090909090909</v>
      </c>
      <c r="BL256" s="48">
        <v>22</v>
      </c>
    </row>
    <row r="257" spans="1:64" ht="15">
      <c r="A257" s="64" t="s">
        <v>439</v>
      </c>
      <c r="B257" s="64" t="s">
        <v>525</v>
      </c>
      <c r="C257" s="65"/>
      <c r="D257" s="66"/>
      <c r="E257" s="67"/>
      <c r="F257" s="68"/>
      <c r="G257" s="65"/>
      <c r="H257" s="69"/>
      <c r="I257" s="70"/>
      <c r="J257" s="70"/>
      <c r="K257" s="34" t="s">
        <v>65</v>
      </c>
      <c r="L257" s="77">
        <v>285</v>
      </c>
      <c r="M257" s="77"/>
      <c r="N257" s="72"/>
      <c r="O257" s="79" t="s">
        <v>544</v>
      </c>
      <c r="P257" s="81">
        <v>43511.8425462963</v>
      </c>
      <c r="Q257" s="79" t="s">
        <v>656</v>
      </c>
      <c r="R257" s="79"/>
      <c r="S257" s="79"/>
      <c r="T257" s="79" t="s">
        <v>893</v>
      </c>
      <c r="U257" s="83" t="s">
        <v>944</v>
      </c>
      <c r="V257" s="83" t="s">
        <v>944</v>
      </c>
      <c r="W257" s="81">
        <v>43511.8425462963</v>
      </c>
      <c r="X257" s="83" t="s">
        <v>1483</v>
      </c>
      <c r="Y257" s="79"/>
      <c r="Z257" s="79"/>
      <c r="AA257" s="85" t="s">
        <v>1848</v>
      </c>
      <c r="AB257" s="79"/>
      <c r="AC257" s="79" t="b">
        <v>0</v>
      </c>
      <c r="AD257" s="79">
        <v>7</v>
      </c>
      <c r="AE257" s="85" t="s">
        <v>1963</v>
      </c>
      <c r="AF257" s="79" t="b">
        <v>0</v>
      </c>
      <c r="AG257" s="79" t="s">
        <v>1973</v>
      </c>
      <c r="AH257" s="79"/>
      <c r="AI257" s="85" t="s">
        <v>1963</v>
      </c>
      <c r="AJ257" s="79" t="b">
        <v>0</v>
      </c>
      <c r="AK257" s="79">
        <v>0</v>
      </c>
      <c r="AL257" s="85" t="s">
        <v>1963</v>
      </c>
      <c r="AM257" s="79" t="s">
        <v>1999</v>
      </c>
      <c r="AN257" s="79" t="b">
        <v>0</v>
      </c>
      <c r="AO257" s="85" t="s">
        <v>1848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4</v>
      </c>
      <c r="BC257" s="78" t="str">
        <f>REPLACE(INDEX(GroupVertices[Group],MATCH(Edges24[[#This Row],[Vertex 2]],GroupVertices[Vertex],0)),1,1,"")</f>
        <v>4</v>
      </c>
      <c r="BD257" s="48"/>
      <c r="BE257" s="49"/>
      <c r="BF257" s="48"/>
      <c r="BG257" s="49"/>
      <c r="BH257" s="48"/>
      <c r="BI257" s="49"/>
      <c r="BJ257" s="48"/>
      <c r="BK257" s="49"/>
      <c r="BL257" s="48"/>
    </row>
    <row r="258" spans="1:64" ht="15">
      <c r="A258" s="64" t="s">
        <v>440</v>
      </c>
      <c r="B258" s="64" t="s">
        <v>440</v>
      </c>
      <c r="C258" s="65"/>
      <c r="D258" s="66"/>
      <c r="E258" s="67"/>
      <c r="F258" s="68"/>
      <c r="G258" s="65"/>
      <c r="H258" s="69"/>
      <c r="I258" s="70"/>
      <c r="J258" s="70"/>
      <c r="K258" s="34" t="s">
        <v>65</v>
      </c>
      <c r="L258" s="77">
        <v>288</v>
      </c>
      <c r="M258" s="77"/>
      <c r="N258" s="72"/>
      <c r="O258" s="79" t="s">
        <v>176</v>
      </c>
      <c r="P258" s="81">
        <v>43509.695231481484</v>
      </c>
      <c r="Q258" s="79" t="s">
        <v>657</v>
      </c>
      <c r="R258" s="79"/>
      <c r="S258" s="79"/>
      <c r="T258" s="79" t="s">
        <v>833</v>
      </c>
      <c r="U258" s="79"/>
      <c r="V258" s="83" t="s">
        <v>1189</v>
      </c>
      <c r="W258" s="81">
        <v>43509.695231481484</v>
      </c>
      <c r="X258" s="83" t="s">
        <v>1484</v>
      </c>
      <c r="Y258" s="79"/>
      <c r="Z258" s="79"/>
      <c r="AA258" s="85" t="s">
        <v>1849</v>
      </c>
      <c r="AB258" s="79"/>
      <c r="AC258" s="79" t="b">
        <v>0</v>
      </c>
      <c r="AD258" s="79">
        <v>6</v>
      </c>
      <c r="AE258" s="85" t="s">
        <v>1963</v>
      </c>
      <c r="AF258" s="79" t="b">
        <v>0</v>
      </c>
      <c r="AG258" s="79" t="s">
        <v>1973</v>
      </c>
      <c r="AH258" s="79"/>
      <c r="AI258" s="85" t="s">
        <v>1963</v>
      </c>
      <c r="AJ258" s="79" t="b">
        <v>0</v>
      </c>
      <c r="AK258" s="79">
        <v>1</v>
      </c>
      <c r="AL258" s="85" t="s">
        <v>1963</v>
      </c>
      <c r="AM258" s="79" t="s">
        <v>1999</v>
      </c>
      <c r="AN258" s="79" t="b">
        <v>0</v>
      </c>
      <c r="AO258" s="85" t="s">
        <v>1849</v>
      </c>
      <c r="AP258" s="79" t="s">
        <v>176</v>
      </c>
      <c r="AQ258" s="79">
        <v>0</v>
      </c>
      <c r="AR258" s="79">
        <v>0</v>
      </c>
      <c r="AS258" s="79"/>
      <c r="AT258" s="79"/>
      <c r="AU258" s="79"/>
      <c r="AV258" s="79"/>
      <c r="AW258" s="79"/>
      <c r="AX258" s="79"/>
      <c r="AY258" s="79"/>
      <c r="AZ258" s="79"/>
      <c r="BA258">
        <v>8</v>
      </c>
      <c r="BB258" s="78" t="str">
        <f>REPLACE(INDEX(GroupVertices[Group],MATCH(Edges24[[#This Row],[Vertex 1]],GroupVertices[Vertex],0)),1,1,"")</f>
        <v>4</v>
      </c>
      <c r="BC258" s="78" t="str">
        <f>REPLACE(INDEX(GroupVertices[Group],MATCH(Edges24[[#This Row],[Vertex 2]],GroupVertices[Vertex],0)),1,1,"")</f>
        <v>4</v>
      </c>
      <c r="BD258" s="48">
        <v>0</v>
      </c>
      <c r="BE258" s="49">
        <v>0</v>
      </c>
      <c r="BF258" s="48">
        <v>0</v>
      </c>
      <c r="BG258" s="49">
        <v>0</v>
      </c>
      <c r="BH258" s="48">
        <v>0</v>
      </c>
      <c r="BI258" s="49">
        <v>0</v>
      </c>
      <c r="BJ258" s="48">
        <v>20</v>
      </c>
      <c r="BK258" s="49">
        <v>100</v>
      </c>
      <c r="BL258" s="48">
        <v>20</v>
      </c>
    </row>
    <row r="259" spans="1:64" ht="15">
      <c r="A259" s="64" t="s">
        <v>440</v>
      </c>
      <c r="B259" s="64" t="s">
        <v>440</v>
      </c>
      <c r="C259" s="65"/>
      <c r="D259" s="66"/>
      <c r="E259" s="67"/>
      <c r="F259" s="68"/>
      <c r="G259" s="65"/>
      <c r="H259" s="69"/>
      <c r="I259" s="70"/>
      <c r="J259" s="70"/>
      <c r="K259" s="34" t="s">
        <v>65</v>
      </c>
      <c r="L259" s="77">
        <v>289</v>
      </c>
      <c r="M259" s="77"/>
      <c r="N259" s="72"/>
      <c r="O259" s="79" t="s">
        <v>176</v>
      </c>
      <c r="P259" s="81">
        <v>43509.69733796296</v>
      </c>
      <c r="Q259" s="79" t="s">
        <v>658</v>
      </c>
      <c r="R259" s="79"/>
      <c r="S259" s="79"/>
      <c r="T259" s="79" t="s">
        <v>833</v>
      </c>
      <c r="U259" s="79"/>
      <c r="V259" s="83" t="s">
        <v>1189</v>
      </c>
      <c r="W259" s="81">
        <v>43509.69733796296</v>
      </c>
      <c r="X259" s="83" t="s">
        <v>1485</v>
      </c>
      <c r="Y259" s="79"/>
      <c r="Z259" s="79"/>
      <c r="AA259" s="85" t="s">
        <v>1850</v>
      </c>
      <c r="AB259" s="79"/>
      <c r="AC259" s="79" t="b">
        <v>0</v>
      </c>
      <c r="AD259" s="79">
        <v>0</v>
      </c>
      <c r="AE259" s="85" t="s">
        <v>1963</v>
      </c>
      <c r="AF259" s="79" t="b">
        <v>0</v>
      </c>
      <c r="AG259" s="79" t="s">
        <v>1973</v>
      </c>
      <c r="AH259" s="79"/>
      <c r="AI259" s="85" t="s">
        <v>1963</v>
      </c>
      <c r="AJ259" s="79" t="b">
        <v>0</v>
      </c>
      <c r="AK259" s="79">
        <v>1</v>
      </c>
      <c r="AL259" s="85" t="s">
        <v>1963</v>
      </c>
      <c r="AM259" s="79" t="s">
        <v>1999</v>
      </c>
      <c r="AN259" s="79" t="b">
        <v>0</v>
      </c>
      <c r="AO259" s="85" t="s">
        <v>1850</v>
      </c>
      <c r="AP259" s="79" t="s">
        <v>176</v>
      </c>
      <c r="AQ259" s="79">
        <v>0</v>
      </c>
      <c r="AR259" s="79">
        <v>0</v>
      </c>
      <c r="AS259" s="79"/>
      <c r="AT259" s="79"/>
      <c r="AU259" s="79"/>
      <c r="AV259" s="79"/>
      <c r="AW259" s="79"/>
      <c r="AX259" s="79"/>
      <c r="AY259" s="79"/>
      <c r="AZ259" s="79"/>
      <c r="BA259">
        <v>8</v>
      </c>
      <c r="BB259" s="78" t="str">
        <f>REPLACE(INDEX(GroupVertices[Group],MATCH(Edges24[[#This Row],[Vertex 1]],GroupVertices[Vertex],0)),1,1,"")</f>
        <v>4</v>
      </c>
      <c r="BC259" s="78" t="str">
        <f>REPLACE(INDEX(GroupVertices[Group],MATCH(Edges24[[#This Row],[Vertex 2]],GroupVertices[Vertex],0)),1,1,"")</f>
        <v>4</v>
      </c>
      <c r="BD259" s="48">
        <v>0</v>
      </c>
      <c r="BE259" s="49">
        <v>0</v>
      </c>
      <c r="BF259" s="48">
        <v>2</v>
      </c>
      <c r="BG259" s="49">
        <v>9.090909090909092</v>
      </c>
      <c r="BH259" s="48">
        <v>0</v>
      </c>
      <c r="BI259" s="49">
        <v>0</v>
      </c>
      <c r="BJ259" s="48">
        <v>20</v>
      </c>
      <c r="BK259" s="49">
        <v>90.9090909090909</v>
      </c>
      <c r="BL259" s="48">
        <v>22</v>
      </c>
    </row>
    <row r="260" spans="1:64" ht="15">
      <c r="A260" s="64" t="s">
        <v>440</v>
      </c>
      <c r="B260" s="64" t="s">
        <v>440</v>
      </c>
      <c r="C260" s="65"/>
      <c r="D260" s="66"/>
      <c r="E260" s="67"/>
      <c r="F260" s="68"/>
      <c r="G260" s="65"/>
      <c r="H260" s="69"/>
      <c r="I260" s="70"/>
      <c r="J260" s="70"/>
      <c r="K260" s="34" t="s">
        <v>65</v>
      </c>
      <c r="L260" s="77">
        <v>290</v>
      </c>
      <c r="M260" s="77"/>
      <c r="N260" s="72"/>
      <c r="O260" s="79" t="s">
        <v>176</v>
      </c>
      <c r="P260" s="81">
        <v>43509.69866898148</v>
      </c>
      <c r="Q260" s="79" t="s">
        <v>659</v>
      </c>
      <c r="R260" s="79"/>
      <c r="S260" s="79"/>
      <c r="T260" s="79" t="s">
        <v>833</v>
      </c>
      <c r="U260" s="79"/>
      <c r="V260" s="83" t="s">
        <v>1189</v>
      </c>
      <c r="W260" s="81">
        <v>43509.69866898148</v>
      </c>
      <c r="X260" s="83" t="s">
        <v>1486</v>
      </c>
      <c r="Y260" s="79"/>
      <c r="Z260" s="79"/>
      <c r="AA260" s="85" t="s">
        <v>1851</v>
      </c>
      <c r="AB260" s="79"/>
      <c r="AC260" s="79" t="b">
        <v>0</v>
      </c>
      <c r="AD260" s="79">
        <v>1</v>
      </c>
      <c r="AE260" s="85" t="s">
        <v>1963</v>
      </c>
      <c r="AF260" s="79" t="b">
        <v>0</v>
      </c>
      <c r="AG260" s="79" t="s">
        <v>1973</v>
      </c>
      <c r="AH260" s="79"/>
      <c r="AI260" s="85" t="s">
        <v>1963</v>
      </c>
      <c r="AJ260" s="79" t="b">
        <v>0</v>
      </c>
      <c r="AK260" s="79">
        <v>1</v>
      </c>
      <c r="AL260" s="85" t="s">
        <v>1963</v>
      </c>
      <c r="AM260" s="79" t="s">
        <v>1999</v>
      </c>
      <c r="AN260" s="79" t="b">
        <v>0</v>
      </c>
      <c r="AO260" s="85" t="s">
        <v>1851</v>
      </c>
      <c r="AP260" s="79" t="s">
        <v>176</v>
      </c>
      <c r="AQ260" s="79">
        <v>0</v>
      </c>
      <c r="AR260" s="79">
        <v>0</v>
      </c>
      <c r="AS260" s="79"/>
      <c r="AT260" s="79"/>
      <c r="AU260" s="79"/>
      <c r="AV260" s="79"/>
      <c r="AW260" s="79"/>
      <c r="AX260" s="79"/>
      <c r="AY260" s="79"/>
      <c r="AZ260" s="79"/>
      <c r="BA260">
        <v>8</v>
      </c>
      <c r="BB260" s="78" t="str">
        <f>REPLACE(INDEX(GroupVertices[Group],MATCH(Edges24[[#This Row],[Vertex 1]],GroupVertices[Vertex],0)),1,1,"")</f>
        <v>4</v>
      </c>
      <c r="BC260" s="78" t="str">
        <f>REPLACE(INDEX(GroupVertices[Group],MATCH(Edges24[[#This Row],[Vertex 2]],GroupVertices[Vertex],0)),1,1,"")</f>
        <v>4</v>
      </c>
      <c r="BD260" s="48">
        <v>0</v>
      </c>
      <c r="BE260" s="49">
        <v>0</v>
      </c>
      <c r="BF260" s="48">
        <v>0</v>
      </c>
      <c r="BG260" s="49">
        <v>0</v>
      </c>
      <c r="BH260" s="48">
        <v>0</v>
      </c>
      <c r="BI260" s="49">
        <v>0</v>
      </c>
      <c r="BJ260" s="48">
        <v>21</v>
      </c>
      <c r="BK260" s="49">
        <v>100</v>
      </c>
      <c r="BL260" s="48">
        <v>21</v>
      </c>
    </row>
    <row r="261" spans="1:64" ht="15">
      <c r="A261" s="64" t="s">
        <v>440</v>
      </c>
      <c r="B261" s="64" t="s">
        <v>440</v>
      </c>
      <c r="C261" s="65"/>
      <c r="D261" s="66"/>
      <c r="E261" s="67"/>
      <c r="F261" s="68"/>
      <c r="G261" s="65"/>
      <c r="H261" s="69"/>
      <c r="I261" s="70"/>
      <c r="J261" s="70"/>
      <c r="K261" s="34" t="s">
        <v>65</v>
      </c>
      <c r="L261" s="77">
        <v>291</v>
      </c>
      <c r="M261" s="77"/>
      <c r="N261" s="72"/>
      <c r="O261" s="79" t="s">
        <v>176</v>
      </c>
      <c r="P261" s="81">
        <v>43509.7000462963</v>
      </c>
      <c r="Q261" s="79" t="s">
        <v>660</v>
      </c>
      <c r="R261" s="79"/>
      <c r="S261" s="79"/>
      <c r="T261" s="79" t="s">
        <v>833</v>
      </c>
      <c r="U261" s="79"/>
      <c r="V261" s="83" t="s">
        <v>1189</v>
      </c>
      <c r="W261" s="81">
        <v>43509.7000462963</v>
      </c>
      <c r="X261" s="83" t="s">
        <v>1487</v>
      </c>
      <c r="Y261" s="79"/>
      <c r="Z261" s="79"/>
      <c r="AA261" s="85" t="s">
        <v>1852</v>
      </c>
      <c r="AB261" s="79"/>
      <c r="AC261" s="79" t="b">
        <v>0</v>
      </c>
      <c r="AD261" s="79">
        <v>0</v>
      </c>
      <c r="AE261" s="85" t="s">
        <v>1963</v>
      </c>
      <c r="AF261" s="79" t="b">
        <v>0</v>
      </c>
      <c r="AG261" s="79" t="s">
        <v>1973</v>
      </c>
      <c r="AH261" s="79"/>
      <c r="AI261" s="85" t="s">
        <v>1963</v>
      </c>
      <c r="AJ261" s="79" t="b">
        <v>0</v>
      </c>
      <c r="AK261" s="79">
        <v>0</v>
      </c>
      <c r="AL261" s="85" t="s">
        <v>1963</v>
      </c>
      <c r="AM261" s="79" t="s">
        <v>1999</v>
      </c>
      <c r="AN261" s="79" t="b">
        <v>0</v>
      </c>
      <c r="AO261" s="85" t="s">
        <v>1852</v>
      </c>
      <c r="AP261" s="79" t="s">
        <v>176</v>
      </c>
      <c r="AQ261" s="79">
        <v>0</v>
      </c>
      <c r="AR261" s="79">
        <v>0</v>
      </c>
      <c r="AS261" s="79"/>
      <c r="AT261" s="79"/>
      <c r="AU261" s="79"/>
      <c r="AV261" s="79"/>
      <c r="AW261" s="79"/>
      <c r="AX261" s="79"/>
      <c r="AY261" s="79"/>
      <c r="AZ261" s="79"/>
      <c r="BA261">
        <v>8</v>
      </c>
      <c r="BB261" s="78" t="str">
        <f>REPLACE(INDEX(GroupVertices[Group],MATCH(Edges24[[#This Row],[Vertex 1]],GroupVertices[Vertex],0)),1,1,"")</f>
        <v>4</v>
      </c>
      <c r="BC261" s="78" t="str">
        <f>REPLACE(INDEX(GroupVertices[Group],MATCH(Edges24[[#This Row],[Vertex 2]],GroupVertices[Vertex],0)),1,1,"")</f>
        <v>4</v>
      </c>
      <c r="BD261" s="48">
        <v>0</v>
      </c>
      <c r="BE261" s="49">
        <v>0</v>
      </c>
      <c r="BF261" s="48">
        <v>3</v>
      </c>
      <c r="BG261" s="49">
        <v>14.285714285714286</v>
      </c>
      <c r="BH261" s="48">
        <v>0</v>
      </c>
      <c r="BI261" s="49">
        <v>0</v>
      </c>
      <c r="BJ261" s="48">
        <v>18</v>
      </c>
      <c r="BK261" s="49">
        <v>85.71428571428571</v>
      </c>
      <c r="BL261" s="48">
        <v>21</v>
      </c>
    </row>
    <row r="262" spans="1:64" ht="15">
      <c r="A262" s="64" t="s">
        <v>440</v>
      </c>
      <c r="B262" s="64" t="s">
        <v>440</v>
      </c>
      <c r="C262" s="65"/>
      <c r="D262" s="66"/>
      <c r="E262" s="67"/>
      <c r="F262" s="68"/>
      <c r="G262" s="65"/>
      <c r="H262" s="69"/>
      <c r="I262" s="70"/>
      <c r="J262" s="70"/>
      <c r="K262" s="34" t="s">
        <v>65</v>
      </c>
      <c r="L262" s="77">
        <v>292</v>
      </c>
      <c r="M262" s="77"/>
      <c r="N262" s="72"/>
      <c r="O262" s="79" t="s">
        <v>176</v>
      </c>
      <c r="P262" s="81">
        <v>43509.72399305556</v>
      </c>
      <c r="Q262" s="79" t="s">
        <v>661</v>
      </c>
      <c r="R262" s="79"/>
      <c r="S262" s="79"/>
      <c r="T262" s="79" t="s">
        <v>833</v>
      </c>
      <c r="U262" s="79"/>
      <c r="V262" s="83" t="s">
        <v>1189</v>
      </c>
      <c r="W262" s="81">
        <v>43509.72399305556</v>
      </c>
      <c r="X262" s="83" t="s">
        <v>1488</v>
      </c>
      <c r="Y262" s="79"/>
      <c r="Z262" s="79"/>
      <c r="AA262" s="85" t="s">
        <v>1853</v>
      </c>
      <c r="AB262" s="79"/>
      <c r="AC262" s="79" t="b">
        <v>0</v>
      </c>
      <c r="AD262" s="79">
        <v>1</v>
      </c>
      <c r="AE262" s="85" t="s">
        <v>1963</v>
      </c>
      <c r="AF262" s="79" t="b">
        <v>0</v>
      </c>
      <c r="AG262" s="79" t="s">
        <v>1973</v>
      </c>
      <c r="AH262" s="79"/>
      <c r="AI262" s="85" t="s">
        <v>1963</v>
      </c>
      <c r="AJ262" s="79" t="b">
        <v>0</v>
      </c>
      <c r="AK262" s="79">
        <v>0</v>
      </c>
      <c r="AL262" s="85" t="s">
        <v>1963</v>
      </c>
      <c r="AM262" s="79" t="s">
        <v>1999</v>
      </c>
      <c r="AN262" s="79" t="b">
        <v>0</v>
      </c>
      <c r="AO262" s="85" t="s">
        <v>1853</v>
      </c>
      <c r="AP262" s="79" t="s">
        <v>176</v>
      </c>
      <c r="AQ262" s="79">
        <v>0</v>
      </c>
      <c r="AR262" s="79">
        <v>0</v>
      </c>
      <c r="AS262" s="79"/>
      <c r="AT262" s="79"/>
      <c r="AU262" s="79"/>
      <c r="AV262" s="79"/>
      <c r="AW262" s="79"/>
      <c r="AX262" s="79"/>
      <c r="AY262" s="79"/>
      <c r="AZ262" s="79"/>
      <c r="BA262">
        <v>8</v>
      </c>
      <c r="BB262" s="78" t="str">
        <f>REPLACE(INDEX(GroupVertices[Group],MATCH(Edges24[[#This Row],[Vertex 1]],GroupVertices[Vertex],0)),1,1,"")</f>
        <v>4</v>
      </c>
      <c r="BC262" s="78" t="str">
        <f>REPLACE(INDEX(GroupVertices[Group],MATCH(Edges24[[#This Row],[Vertex 2]],GroupVertices[Vertex],0)),1,1,"")</f>
        <v>4</v>
      </c>
      <c r="BD262" s="48">
        <v>1</v>
      </c>
      <c r="BE262" s="49">
        <v>4.545454545454546</v>
      </c>
      <c r="BF262" s="48">
        <v>1</v>
      </c>
      <c r="BG262" s="49">
        <v>4.545454545454546</v>
      </c>
      <c r="BH262" s="48">
        <v>0</v>
      </c>
      <c r="BI262" s="49">
        <v>0</v>
      </c>
      <c r="BJ262" s="48">
        <v>20</v>
      </c>
      <c r="BK262" s="49">
        <v>90.9090909090909</v>
      </c>
      <c r="BL262" s="48">
        <v>22</v>
      </c>
    </row>
    <row r="263" spans="1:64" ht="15">
      <c r="A263" s="64" t="s">
        <v>440</v>
      </c>
      <c r="B263" s="64" t="s">
        <v>440</v>
      </c>
      <c r="C263" s="65"/>
      <c r="D263" s="66"/>
      <c r="E263" s="67"/>
      <c r="F263" s="68"/>
      <c r="G263" s="65"/>
      <c r="H263" s="69"/>
      <c r="I263" s="70"/>
      <c r="J263" s="70"/>
      <c r="K263" s="34" t="s">
        <v>65</v>
      </c>
      <c r="L263" s="77">
        <v>293</v>
      </c>
      <c r="M263" s="77"/>
      <c r="N263" s="72"/>
      <c r="O263" s="79" t="s">
        <v>176</v>
      </c>
      <c r="P263" s="81">
        <v>43509.81638888889</v>
      </c>
      <c r="Q263" s="79" t="s">
        <v>662</v>
      </c>
      <c r="R263" s="79"/>
      <c r="S263" s="79"/>
      <c r="T263" s="79" t="s">
        <v>833</v>
      </c>
      <c r="U263" s="79"/>
      <c r="V263" s="83" t="s">
        <v>1189</v>
      </c>
      <c r="W263" s="81">
        <v>43509.81638888889</v>
      </c>
      <c r="X263" s="83" t="s">
        <v>1489</v>
      </c>
      <c r="Y263" s="79"/>
      <c r="Z263" s="79"/>
      <c r="AA263" s="85" t="s">
        <v>1854</v>
      </c>
      <c r="AB263" s="79"/>
      <c r="AC263" s="79" t="b">
        <v>0</v>
      </c>
      <c r="AD263" s="79">
        <v>6</v>
      </c>
      <c r="AE263" s="85" t="s">
        <v>1963</v>
      </c>
      <c r="AF263" s="79" t="b">
        <v>0</v>
      </c>
      <c r="AG263" s="79" t="s">
        <v>1973</v>
      </c>
      <c r="AH263" s="79"/>
      <c r="AI263" s="85" t="s">
        <v>1963</v>
      </c>
      <c r="AJ263" s="79" t="b">
        <v>0</v>
      </c>
      <c r="AK263" s="79">
        <v>0</v>
      </c>
      <c r="AL263" s="85" t="s">
        <v>1963</v>
      </c>
      <c r="AM263" s="79" t="s">
        <v>1999</v>
      </c>
      <c r="AN263" s="79" t="b">
        <v>0</v>
      </c>
      <c r="AO263" s="85" t="s">
        <v>1854</v>
      </c>
      <c r="AP263" s="79" t="s">
        <v>176</v>
      </c>
      <c r="AQ263" s="79">
        <v>0</v>
      </c>
      <c r="AR263" s="79">
        <v>0</v>
      </c>
      <c r="AS263" s="79"/>
      <c r="AT263" s="79"/>
      <c r="AU263" s="79"/>
      <c r="AV263" s="79"/>
      <c r="AW263" s="79"/>
      <c r="AX263" s="79"/>
      <c r="AY263" s="79"/>
      <c r="AZ263" s="79"/>
      <c r="BA263">
        <v>8</v>
      </c>
      <c r="BB263" s="78" t="str">
        <f>REPLACE(INDEX(GroupVertices[Group],MATCH(Edges24[[#This Row],[Vertex 1]],GroupVertices[Vertex],0)),1,1,"")</f>
        <v>4</v>
      </c>
      <c r="BC263" s="78" t="str">
        <f>REPLACE(INDEX(GroupVertices[Group],MATCH(Edges24[[#This Row],[Vertex 2]],GroupVertices[Vertex],0)),1,1,"")</f>
        <v>4</v>
      </c>
      <c r="BD263" s="48">
        <v>1</v>
      </c>
      <c r="BE263" s="49">
        <v>4.3478260869565215</v>
      </c>
      <c r="BF263" s="48">
        <v>2</v>
      </c>
      <c r="BG263" s="49">
        <v>8.695652173913043</v>
      </c>
      <c r="BH263" s="48">
        <v>0</v>
      </c>
      <c r="BI263" s="49">
        <v>0</v>
      </c>
      <c r="BJ263" s="48">
        <v>20</v>
      </c>
      <c r="BK263" s="49">
        <v>86.95652173913044</v>
      </c>
      <c r="BL263" s="48">
        <v>23</v>
      </c>
    </row>
    <row r="264" spans="1:64" ht="15">
      <c r="A264" s="64" t="s">
        <v>440</v>
      </c>
      <c r="B264" s="64" t="s">
        <v>440</v>
      </c>
      <c r="C264" s="65"/>
      <c r="D264" s="66"/>
      <c r="E264" s="67"/>
      <c r="F264" s="68"/>
      <c r="G264" s="65"/>
      <c r="H264" s="69"/>
      <c r="I264" s="70"/>
      <c r="J264" s="70"/>
      <c r="K264" s="34" t="s">
        <v>65</v>
      </c>
      <c r="L264" s="77">
        <v>294</v>
      </c>
      <c r="M264" s="77"/>
      <c r="N264" s="72"/>
      <c r="O264" s="79" t="s">
        <v>176</v>
      </c>
      <c r="P264" s="81">
        <v>43509.88122685185</v>
      </c>
      <c r="Q264" s="79" t="s">
        <v>663</v>
      </c>
      <c r="R264" s="79"/>
      <c r="S264" s="79"/>
      <c r="T264" s="79" t="s">
        <v>833</v>
      </c>
      <c r="U264" s="79"/>
      <c r="V264" s="83" t="s">
        <v>1189</v>
      </c>
      <c r="W264" s="81">
        <v>43509.88122685185</v>
      </c>
      <c r="X264" s="83" t="s">
        <v>1490</v>
      </c>
      <c r="Y264" s="79"/>
      <c r="Z264" s="79"/>
      <c r="AA264" s="85" t="s">
        <v>1855</v>
      </c>
      <c r="AB264" s="79"/>
      <c r="AC264" s="79" t="b">
        <v>0</v>
      </c>
      <c r="AD264" s="79">
        <v>2</v>
      </c>
      <c r="AE264" s="85" t="s">
        <v>1963</v>
      </c>
      <c r="AF264" s="79" t="b">
        <v>0</v>
      </c>
      <c r="AG264" s="79" t="s">
        <v>1973</v>
      </c>
      <c r="AH264" s="79"/>
      <c r="AI264" s="85" t="s">
        <v>1963</v>
      </c>
      <c r="AJ264" s="79" t="b">
        <v>0</v>
      </c>
      <c r="AK264" s="79">
        <v>0</v>
      </c>
      <c r="AL264" s="85" t="s">
        <v>1963</v>
      </c>
      <c r="AM264" s="79" t="s">
        <v>1999</v>
      </c>
      <c r="AN264" s="79" t="b">
        <v>0</v>
      </c>
      <c r="AO264" s="85" t="s">
        <v>1855</v>
      </c>
      <c r="AP264" s="79" t="s">
        <v>176</v>
      </c>
      <c r="AQ264" s="79">
        <v>0</v>
      </c>
      <c r="AR264" s="79">
        <v>0</v>
      </c>
      <c r="AS264" s="79"/>
      <c r="AT264" s="79"/>
      <c r="AU264" s="79"/>
      <c r="AV264" s="79"/>
      <c r="AW264" s="79"/>
      <c r="AX264" s="79"/>
      <c r="AY264" s="79"/>
      <c r="AZ264" s="79"/>
      <c r="BA264">
        <v>8</v>
      </c>
      <c r="BB264" s="78" t="str">
        <f>REPLACE(INDEX(GroupVertices[Group],MATCH(Edges24[[#This Row],[Vertex 1]],GroupVertices[Vertex],0)),1,1,"")</f>
        <v>4</v>
      </c>
      <c r="BC264" s="78" t="str">
        <f>REPLACE(INDEX(GroupVertices[Group],MATCH(Edges24[[#This Row],[Vertex 2]],GroupVertices[Vertex],0)),1,1,"")</f>
        <v>4</v>
      </c>
      <c r="BD264" s="48">
        <v>1</v>
      </c>
      <c r="BE264" s="49">
        <v>2.4390243902439024</v>
      </c>
      <c r="BF264" s="48">
        <v>2</v>
      </c>
      <c r="BG264" s="49">
        <v>4.878048780487805</v>
      </c>
      <c r="BH264" s="48">
        <v>0</v>
      </c>
      <c r="BI264" s="49">
        <v>0</v>
      </c>
      <c r="BJ264" s="48">
        <v>38</v>
      </c>
      <c r="BK264" s="49">
        <v>92.6829268292683</v>
      </c>
      <c r="BL264" s="48">
        <v>41</v>
      </c>
    </row>
    <row r="265" spans="1:64" ht="15">
      <c r="A265" s="64" t="s">
        <v>440</v>
      </c>
      <c r="B265" s="64" t="s">
        <v>440</v>
      </c>
      <c r="C265" s="65"/>
      <c r="D265" s="66"/>
      <c r="E265" s="67"/>
      <c r="F265" s="68"/>
      <c r="G265" s="65"/>
      <c r="H265" s="69"/>
      <c r="I265" s="70"/>
      <c r="J265" s="70"/>
      <c r="K265" s="34" t="s">
        <v>65</v>
      </c>
      <c r="L265" s="77">
        <v>295</v>
      </c>
      <c r="M265" s="77"/>
      <c r="N265" s="72"/>
      <c r="O265" s="79" t="s">
        <v>176</v>
      </c>
      <c r="P265" s="81">
        <v>43509.953784722224</v>
      </c>
      <c r="Q265" s="79" t="s">
        <v>664</v>
      </c>
      <c r="R265" s="79"/>
      <c r="S265" s="79"/>
      <c r="T265" s="79" t="s">
        <v>833</v>
      </c>
      <c r="U265" s="79"/>
      <c r="V265" s="83" t="s">
        <v>1189</v>
      </c>
      <c r="W265" s="81">
        <v>43509.953784722224</v>
      </c>
      <c r="X265" s="83" t="s">
        <v>1491</v>
      </c>
      <c r="Y265" s="79"/>
      <c r="Z265" s="79"/>
      <c r="AA265" s="85" t="s">
        <v>1856</v>
      </c>
      <c r="AB265" s="79"/>
      <c r="AC265" s="79" t="b">
        <v>0</v>
      </c>
      <c r="AD265" s="79">
        <v>4</v>
      </c>
      <c r="AE265" s="85" t="s">
        <v>1963</v>
      </c>
      <c r="AF265" s="79" t="b">
        <v>0</v>
      </c>
      <c r="AG265" s="79" t="s">
        <v>1973</v>
      </c>
      <c r="AH265" s="79"/>
      <c r="AI265" s="85" t="s">
        <v>1963</v>
      </c>
      <c r="AJ265" s="79" t="b">
        <v>0</v>
      </c>
      <c r="AK265" s="79">
        <v>0</v>
      </c>
      <c r="AL265" s="85" t="s">
        <v>1963</v>
      </c>
      <c r="AM265" s="79" t="s">
        <v>1999</v>
      </c>
      <c r="AN265" s="79" t="b">
        <v>0</v>
      </c>
      <c r="AO265" s="85" t="s">
        <v>1856</v>
      </c>
      <c r="AP265" s="79" t="s">
        <v>176</v>
      </c>
      <c r="AQ265" s="79">
        <v>0</v>
      </c>
      <c r="AR265" s="79">
        <v>0</v>
      </c>
      <c r="AS265" s="79"/>
      <c r="AT265" s="79"/>
      <c r="AU265" s="79"/>
      <c r="AV265" s="79"/>
      <c r="AW265" s="79"/>
      <c r="AX265" s="79"/>
      <c r="AY265" s="79"/>
      <c r="AZ265" s="79"/>
      <c r="BA265">
        <v>8</v>
      </c>
      <c r="BB265" s="78" t="str">
        <f>REPLACE(INDEX(GroupVertices[Group],MATCH(Edges24[[#This Row],[Vertex 1]],GroupVertices[Vertex],0)),1,1,"")</f>
        <v>4</v>
      </c>
      <c r="BC265" s="78" t="str">
        <f>REPLACE(INDEX(GroupVertices[Group],MATCH(Edges24[[#This Row],[Vertex 2]],GroupVertices[Vertex],0)),1,1,"")</f>
        <v>4</v>
      </c>
      <c r="BD265" s="48">
        <v>0</v>
      </c>
      <c r="BE265" s="49">
        <v>0</v>
      </c>
      <c r="BF265" s="48">
        <v>0</v>
      </c>
      <c r="BG265" s="49">
        <v>0</v>
      </c>
      <c r="BH265" s="48">
        <v>0</v>
      </c>
      <c r="BI265" s="49">
        <v>0</v>
      </c>
      <c r="BJ265" s="48">
        <v>22</v>
      </c>
      <c r="BK265" s="49">
        <v>100</v>
      </c>
      <c r="BL265" s="48">
        <v>22</v>
      </c>
    </row>
    <row r="266" spans="1:64" ht="15">
      <c r="A266" s="64" t="s">
        <v>441</v>
      </c>
      <c r="B266" s="64" t="s">
        <v>441</v>
      </c>
      <c r="C266" s="65"/>
      <c r="D266" s="66"/>
      <c r="E266" s="67"/>
      <c r="F266" s="68"/>
      <c r="G266" s="65"/>
      <c r="H266" s="69"/>
      <c r="I266" s="70"/>
      <c r="J266" s="70"/>
      <c r="K266" s="34" t="s">
        <v>65</v>
      </c>
      <c r="L266" s="77">
        <v>301</v>
      </c>
      <c r="M266" s="77"/>
      <c r="N266" s="72"/>
      <c r="O266" s="79" t="s">
        <v>176</v>
      </c>
      <c r="P266" s="81">
        <v>43511.85144675926</v>
      </c>
      <c r="Q266" s="79" t="s">
        <v>665</v>
      </c>
      <c r="R266" s="79"/>
      <c r="S266" s="79"/>
      <c r="T266" s="79" t="s">
        <v>893</v>
      </c>
      <c r="U266" s="79"/>
      <c r="V266" s="83" t="s">
        <v>1190</v>
      </c>
      <c r="W266" s="81">
        <v>43511.85144675926</v>
      </c>
      <c r="X266" s="83" t="s">
        <v>1492</v>
      </c>
      <c r="Y266" s="79"/>
      <c r="Z266" s="79"/>
      <c r="AA266" s="85" t="s">
        <v>1857</v>
      </c>
      <c r="AB266" s="79"/>
      <c r="AC266" s="79" t="b">
        <v>0</v>
      </c>
      <c r="AD266" s="79">
        <v>0</v>
      </c>
      <c r="AE266" s="85" t="s">
        <v>1963</v>
      </c>
      <c r="AF266" s="79" t="b">
        <v>0</v>
      </c>
      <c r="AG266" s="79" t="s">
        <v>1973</v>
      </c>
      <c r="AH266" s="79"/>
      <c r="AI266" s="85" t="s">
        <v>1963</v>
      </c>
      <c r="AJ266" s="79" t="b">
        <v>0</v>
      </c>
      <c r="AK266" s="79">
        <v>0</v>
      </c>
      <c r="AL266" s="85" t="s">
        <v>1963</v>
      </c>
      <c r="AM266" s="79" t="s">
        <v>2019</v>
      </c>
      <c r="AN266" s="79" t="b">
        <v>0</v>
      </c>
      <c r="AO266" s="85" t="s">
        <v>1857</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3</v>
      </c>
      <c r="BC266" s="78" t="str">
        <f>REPLACE(INDEX(GroupVertices[Group],MATCH(Edges24[[#This Row],[Vertex 2]],GroupVertices[Vertex],0)),1,1,"")</f>
        <v>3</v>
      </c>
      <c r="BD266" s="48">
        <v>0</v>
      </c>
      <c r="BE266" s="49">
        <v>0</v>
      </c>
      <c r="BF266" s="48">
        <v>0</v>
      </c>
      <c r="BG266" s="49">
        <v>0</v>
      </c>
      <c r="BH266" s="48">
        <v>0</v>
      </c>
      <c r="BI266" s="49">
        <v>0</v>
      </c>
      <c r="BJ266" s="48">
        <v>34</v>
      </c>
      <c r="BK266" s="49">
        <v>100</v>
      </c>
      <c r="BL266" s="48">
        <v>34</v>
      </c>
    </row>
    <row r="267" spans="1:64" ht="15">
      <c r="A267" s="64" t="s">
        <v>442</v>
      </c>
      <c r="B267" s="64" t="s">
        <v>449</v>
      </c>
      <c r="C267" s="65"/>
      <c r="D267" s="66"/>
      <c r="E267" s="67"/>
      <c r="F267" s="68"/>
      <c r="G267" s="65"/>
      <c r="H267" s="69"/>
      <c r="I267" s="70"/>
      <c r="J267" s="70"/>
      <c r="K267" s="34" t="s">
        <v>65</v>
      </c>
      <c r="L267" s="77">
        <v>302</v>
      </c>
      <c r="M267" s="77"/>
      <c r="N267" s="72"/>
      <c r="O267" s="79" t="s">
        <v>544</v>
      </c>
      <c r="P267" s="81">
        <v>43511.87480324074</v>
      </c>
      <c r="Q267" s="79" t="s">
        <v>666</v>
      </c>
      <c r="R267" s="79"/>
      <c r="S267" s="79"/>
      <c r="T267" s="79"/>
      <c r="U267" s="79"/>
      <c r="V267" s="83" t="s">
        <v>1191</v>
      </c>
      <c r="W267" s="81">
        <v>43511.87480324074</v>
      </c>
      <c r="X267" s="83" t="s">
        <v>1493</v>
      </c>
      <c r="Y267" s="79"/>
      <c r="Z267" s="79"/>
      <c r="AA267" s="85" t="s">
        <v>1858</v>
      </c>
      <c r="AB267" s="79"/>
      <c r="AC267" s="79" t="b">
        <v>0</v>
      </c>
      <c r="AD267" s="79">
        <v>0</v>
      </c>
      <c r="AE267" s="85" t="s">
        <v>1963</v>
      </c>
      <c r="AF267" s="79" t="b">
        <v>0</v>
      </c>
      <c r="AG267" s="79" t="s">
        <v>1973</v>
      </c>
      <c r="AH267" s="79"/>
      <c r="AI267" s="85" t="s">
        <v>1963</v>
      </c>
      <c r="AJ267" s="79" t="b">
        <v>0</v>
      </c>
      <c r="AK267" s="79">
        <v>2</v>
      </c>
      <c r="AL267" s="85" t="s">
        <v>1867</v>
      </c>
      <c r="AM267" s="79" t="s">
        <v>1999</v>
      </c>
      <c r="AN267" s="79" t="b">
        <v>0</v>
      </c>
      <c r="AO267" s="85" t="s">
        <v>1867</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7</v>
      </c>
      <c r="BC267" s="78" t="str">
        <f>REPLACE(INDEX(GroupVertices[Group],MATCH(Edges24[[#This Row],[Vertex 2]],GroupVertices[Vertex],0)),1,1,"")</f>
        <v>7</v>
      </c>
      <c r="BD267" s="48">
        <v>0</v>
      </c>
      <c r="BE267" s="49">
        <v>0</v>
      </c>
      <c r="BF267" s="48">
        <v>0</v>
      </c>
      <c r="BG267" s="49">
        <v>0</v>
      </c>
      <c r="BH267" s="48">
        <v>0</v>
      </c>
      <c r="BI267" s="49">
        <v>0</v>
      </c>
      <c r="BJ267" s="48">
        <v>28</v>
      </c>
      <c r="BK267" s="49">
        <v>100</v>
      </c>
      <c r="BL267" s="48">
        <v>28</v>
      </c>
    </row>
    <row r="268" spans="1:64" ht="15">
      <c r="A268" s="64" t="s">
        <v>443</v>
      </c>
      <c r="B268" s="64" t="s">
        <v>449</v>
      </c>
      <c r="C268" s="65"/>
      <c r="D268" s="66"/>
      <c r="E268" s="67"/>
      <c r="F268" s="68"/>
      <c r="G268" s="65"/>
      <c r="H268" s="69"/>
      <c r="I268" s="70"/>
      <c r="J268" s="70"/>
      <c r="K268" s="34" t="s">
        <v>65</v>
      </c>
      <c r="L268" s="77">
        <v>303</v>
      </c>
      <c r="M268" s="77"/>
      <c r="N268" s="72"/>
      <c r="O268" s="79" t="s">
        <v>544</v>
      </c>
      <c r="P268" s="81">
        <v>43511.87835648148</v>
      </c>
      <c r="Q268" s="79" t="s">
        <v>666</v>
      </c>
      <c r="R268" s="79"/>
      <c r="S268" s="79"/>
      <c r="T268" s="79"/>
      <c r="U268" s="79"/>
      <c r="V268" s="83" t="s">
        <v>1192</v>
      </c>
      <c r="W268" s="81">
        <v>43511.87835648148</v>
      </c>
      <c r="X268" s="83" t="s">
        <v>1494</v>
      </c>
      <c r="Y268" s="79"/>
      <c r="Z268" s="79"/>
      <c r="AA268" s="85" t="s">
        <v>1859</v>
      </c>
      <c r="AB268" s="79"/>
      <c r="AC268" s="79" t="b">
        <v>0</v>
      </c>
      <c r="AD268" s="79">
        <v>0</v>
      </c>
      <c r="AE268" s="85" t="s">
        <v>1963</v>
      </c>
      <c r="AF268" s="79" t="b">
        <v>0</v>
      </c>
      <c r="AG268" s="79" t="s">
        <v>1973</v>
      </c>
      <c r="AH268" s="79"/>
      <c r="AI268" s="85" t="s">
        <v>1963</v>
      </c>
      <c r="AJ268" s="79" t="b">
        <v>0</v>
      </c>
      <c r="AK268" s="79">
        <v>2</v>
      </c>
      <c r="AL268" s="85" t="s">
        <v>1867</v>
      </c>
      <c r="AM268" s="79" t="s">
        <v>1999</v>
      </c>
      <c r="AN268" s="79" t="b">
        <v>0</v>
      </c>
      <c r="AO268" s="85" t="s">
        <v>1867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7</v>
      </c>
      <c r="BC268" s="78" t="str">
        <f>REPLACE(INDEX(GroupVertices[Group],MATCH(Edges24[[#This Row],[Vertex 2]],GroupVertices[Vertex],0)),1,1,"")</f>
        <v>7</v>
      </c>
      <c r="BD268" s="48">
        <v>0</v>
      </c>
      <c r="BE268" s="49">
        <v>0</v>
      </c>
      <c r="BF268" s="48">
        <v>0</v>
      </c>
      <c r="BG268" s="49">
        <v>0</v>
      </c>
      <c r="BH268" s="48">
        <v>0</v>
      </c>
      <c r="BI268" s="49">
        <v>0</v>
      </c>
      <c r="BJ268" s="48">
        <v>28</v>
      </c>
      <c r="BK268" s="49">
        <v>100</v>
      </c>
      <c r="BL268" s="48">
        <v>28</v>
      </c>
    </row>
    <row r="269" spans="1:64" ht="15">
      <c r="A269" s="64" t="s">
        <v>444</v>
      </c>
      <c r="B269" s="64" t="s">
        <v>531</v>
      </c>
      <c r="C269" s="65"/>
      <c r="D269" s="66"/>
      <c r="E269" s="67"/>
      <c r="F269" s="68"/>
      <c r="G269" s="65"/>
      <c r="H269" s="69"/>
      <c r="I269" s="70"/>
      <c r="J269" s="70"/>
      <c r="K269" s="34" t="s">
        <v>65</v>
      </c>
      <c r="L269" s="77">
        <v>304</v>
      </c>
      <c r="M269" s="77"/>
      <c r="N269" s="72"/>
      <c r="O269" s="79" t="s">
        <v>544</v>
      </c>
      <c r="P269" s="81">
        <v>43511.952372685184</v>
      </c>
      <c r="Q269" s="79" t="s">
        <v>667</v>
      </c>
      <c r="R269" s="79"/>
      <c r="S269" s="79"/>
      <c r="T269" s="79" t="s">
        <v>894</v>
      </c>
      <c r="U269" s="83" t="s">
        <v>945</v>
      </c>
      <c r="V269" s="83" t="s">
        <v>945</v>
      </c>
      <c r="W269" s="81">
        <v>43511.952372685184</v>
      </c>
      <c r="X269" s="83" t="s">
        <v>1495</v>
      </c>
      <c r="Y269" s="79"/>
      <c r="Z269" s="79"/>
      <c r="AA269" s="85" t="s">
        <v>1860</v>
      </c>
      <c r="AB269" s="85" t="s">
        <v>1962</v>
      </c>
      <c r="AC269" s="79" t="b">
        <v>0</v>
      </c>
      <c r="AD269" s="79">
        <v>0</v>
      </c>
      <c r="AE269" s="85" t="s">
        <v>1972</v>
      </c>
      <c r="AF269" s="79" t="b">
        <v>0</v>
      </c>
      <c r="AG269" s="79" t="s">
        <v>1973</v>
      </c>
      <c r="AH269" s="79"/>
      <c r="AI269" s="85" t="s">
        <v>1963</v>
      </c>
      <c r="AJ269" s="79" t="b">
        <v>0</v>
      </c>
      <c r="AK269" s="79">
        <v>0</v>
      </c>
      <c r="AL269" s="85" t="s">
        <v>1963</v>
      </c>
      <c r="AM269" s="79" t="s">
        <v>1999</v>
      </c>
      <c r="AN269" s="79" t="b">
        <v>0</v>
      </c>
      <c r="AO269" s="85" t="s">
        <v>1962</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17</v>
      </c>
      <c r="BC269" s="78" t="str">
        <f>REPLACE(INDEX(GroupVertices[Group],MATCH(Edges24[[#This Row],[Vertex 2]],GroupVertices[Vertex],0)),1,1,"")</f>
        <v>17</v>
      </c>
      <c r="BD269" s="48"/>
      <c r="BE269" s="49"/>
      <c r="BF269" s="48"/>
      <c r="BG269" s="49"/>
      <c r="BH269" s="48"/>
      <c r="BI269" s="49"/>
      <c r="BJ269" s="48"/>
      <c r="BK269" s="49"/>
      <c r="BL269" s="48"/>
    </row>
    <row r="270" spans="1:64" ht="15">
      <c r="A270" s="64" t="s">
        <v>445</v>
      </c>
      <c r="B270" s="64" t="s">
        <v>445</v>
      </c>
      <c r="C270" s="65"/>
      <c r="D270" s="66"/>
      <c r="E270" s="67"/>
      <c r="F270" s="68"/>
      <c r="G270" s="65"/>
      <c r="H270" s="69"/>
      <c r="I270" s="70"/>
      <c r="J270" s="70"/>
      <c r="K270" s="34" t="s">
        <v>65</v>
      </c>
      <c r="L270" s="77">
        <v>307</v>
      </c>
      <c r="M270" s="77"/>
      <c r="N270" s="72"/>
      <c r="O270" s="79" t="s">
        <v>176</v>
      </c>
      <c r="P270" s="81">
        <v>42580.77947916667</v>
      </c>
      <c r="Q270" s="79" t="s">
        <v>668</v>
      </c>
      <c r="R270" s="83" t="s">
        <v>779</v>
      </c>
      <c r="S270" s="79" t="s">
        <v>822</v>
      </c>
      <c r="T270" s="79" t="s">
        <v>895</v>
      </c>
      <c r="U270" s="83" t="s">
        <v>946</v>
      </c>
      <c r="V270" s="83" t="s">
        <v>946</v>
      </c>
      <c r="W270" s="81">
        <v>42580.77947916667</v>
      </c>
      <c r="X270" s="83" t="s">
        <v>1496</v>
      </c>
      <c r="Y270" s="79"/>
      <c r="Z270" s="79"/>
      <c r="AA270" s="85" t="s">
        <v>1861</v>
      </c>
      <c r="AB270" s="79"/>
      <c r="AC270" s="79" t="b">
        <v>0</v>
      </c>
      <c r="AD270" s="79">
        <v>5</v>
      </c>
      <c r="AE270" s="85" t="s">
        <v>1963</v>
      </c>
      <c r="AF270" s="79" t="b">
        <v>0</v>
      </c>
      <c r="AG270" s="79" t="s">
        <v>1973</v>
      </c>
      <c r="AH270" s="79"/>
      <c r="AI270" s="85" t="s">
        <v>1963</v>
      </c>
      <c r="AJ270" s="79" t="b">
        <v>0</v>
      </c>
      <c r="AK270" s="79">
        <v>7</v>
      </c>
      <c r="AL270" s="85" t="s">
        <v>1963</v>
      </c>
      <c r="AM270" s="79" t="s">
        <v>2001</v>
      </c>
      <c r="AN270" s="79" t="b">
        <v>0</v>
      </c>
      <c r="AO270" s="85" t="s">
        <v>1861</v>
      </c>
      <c r="AP270" s="79" t="s">
        <v>2024</v>
      </c>
      <c r="AQ270" s="79">
        <v>0</v>
      </c>
      <c r="AR270" s="79">
        <v>0</v>
      </c>
      <c r="AS270" s="79"/>
      <c r="AT270" s="79"/>
      <c r="AU270" s="79"/>
      <c r="AV270" s="79"/>
      <c r="AW270" s="79"/>
      <c r="AX270" s="79"/>
      <c r="AY270" s="79"/>
      <c r="AZ270" s="79"/>
      <c r="BA270">
        <v>2</v>
      </c>
      <c r="BB270" s="78" t="str">
        <f>REPLACE(INDEX(GroupVertices[Group],MATCH(Edges24[[#This Row],[Vertex 1]],GroupVertices[Vertex],0)),1,1,"")</f>
        <v>3</v>
      </c>
      <c r="BC270" s="78" t="str">
        <f>REPLACE(INDEX(GroupVertices[Group],MATCH(Edges24[[#This Row],[Vertex 2]],GroupVertices[Vertex],0)),1,1,"")</f>
        <v>3</v>
      </c>
      <c r="BD270" s="48">
        <v>0</v>
      </c>
      <c r="BE270" s="49">
        <v>0</v>
      </c>
      <c r="BF270" s="48">
        <v>2</v>
      </c>
      <c r="BG270" s="49">
        <v>16.666666666666668</v>
      </c>
      <c r="BH270" s="48">
        <v>0</v>
      </c>
      <c r="BI270" s="49">
        <v>0</v>
      </c>
      <c r="BJ270" s="48">
        <v>10</v>
      </c>
      <c r="BK270" s="49">
        <v>83.33333333333333</v>
      </c>
      <c r="BL270" s="48">
        <v>12</v>
      </c>
    </row>
    <row r="271" spans="1:64" ht="15">
      <c r="A271" s="64" t="s">
        <v>445</v>
      </c>
      <c r="B271" s="64" t="s">
        <v>445</v>
      </c>
      <c r="C271" s="65"/>
      <c r="D271" s="66"/>
      <c r="E271" s="67"/>
      <c r="F271" s="68"/>
      <c r="G271" s="65"/>
      <c r="H271" s="69"/>
      <c r="I271" s="70"/>
      <c r="J271" s="70"/>
      <c r="K271" s="34" t="s">
        <v>65</v>
      </c>
      <c r="L271" s="77">
        <v>308</v>
      </c>
      <c r="M271" s="77"/>
      <c r="N271" s="72"/>
      <c r="O271" s="79" t="s">
        <v>176</v>
      </c>
      <c r="P271" s="81">
        <v>43512.08724537037</v>
      </c>
      <c r="Q271" s="79" t="s">
        <v>669</v>
      </c>
      <c r="R271" s="83" t="s">
        <v>779</v>
      </c>
      <c r="S271" s="79" t="s">
        <v>822</v>
      </c>
      <c r="T271" s="79" t="s">
        <v>895</v>
      </c>
      <c r="U271" s="79"/>
      <c r="V271" s="83" t="s">
        <v>1193</v>
      </c>
      <c r="W271" s="81">
        <v>43512.08724537037</v>
      </c>
      <c r="X271" s="83" t="s">
        <v>1497</v>
      </c>
      <c r="Y271" s="79"/>
      <c r="Z271" s="79"/>
      <c r="AA271" s="85" t="s">
        <v>1862</v>
      </c>
      <c r="AB271" s="79"/>
      <c r="AC271" s="79" t="b">
        <v>0</v>
      </c>
      <c r="AD271" s="79">
        <v>0</v>
      </c>
      <c r="AE271" s="85" t="s">
        <v>1963</v>
      </c>
      <c r="AF271" s="79" t="b">
        <v>0</v>
      </c>
      <c r="AG271" s="79" t="s">
        <v>1973</v>
      </c>
      <c r="AH271" s="79"/>
      <c r="AI271" s="85" t="s">
        <v>1963</v>
      </c>
      <c r="AJ271" s="79" t="b">
        <v>0</v>
      </c>
      <c r="AK271" s="79">
        <v>7</v>
      </c>
      <c r="AL271" s="85" t="s">
        <v>1861</v>
      </c>
      <c r="AM271" s="79" t="s">
        <v>2001</v>
      </c>
      <c r="AN271" s="79" t="b">
        <v>0</v>
      </c>
      <c r="AO271" s="85" t="s">
        <v>1861</v>
      </c>
      <c r="AP271" s="79" t="s">
        <v>176</v>
      </c>
      <c r="AQ271" s="79">
        <v>0</v>
      </c>
      <c r="AR271" s="79">
        <v>0</v>
      </c>
      <c r="AS271" s="79"/>
      <c r="AT271" s="79"/>
      <c r="AU271" s="79"/>
      <c r="AV271" s="79"/>
      <c r="AW271" s="79"/>
      <c r="AX271" s="79"/>
      <c r="AY271" s="79"/>
      <c r="AZ271" s="79"/>
      <c r="BA271">
        <v>2</v>
      </c>
      <c r="BB271" s="78" t="str">
        <f>REPLACE(INDEX(GroupVertices[Group],MATCH(Edges24[[#This Row],[Vertex 1]],GroupVertices[Vertex],0)),1,1,"")</f>
        <v>3</v>
      </c>
      <c r="BC271" s="78" t="str">
        <f>REPLACE(INDEX(GroupVertices[Group],MATCH(Edges24[[#This Row],[Vertex 2]],GroupVertices[Vertex],0)),1,1,"")</f>
        <v>3</v>
      </c>
      <c r="BD271" s="48">
        <v>0</v>
      </c>
      <c r="BE271" s="49">
        <v>0</v>
      </c>
      <c r="BF271" s="48">
        <v>2</v>
      </c>
      <c r="BG271" s="49">
        <v>14.285714285714286</v>
      </c>
      <c r="BH271" s="48">
        <v>0</v>
      </c>
      <c r="BI271" s="49">
        <v>0</v>
      </c>
      <c r="BJ271" s="48">
        <v>12</v>
      </c>
      <c r="BK271" s="49">
        <v>85.71428571428571</v>
      </c>
      <c r="BL271" s="48">
        <v>14</v>
      </c>
    </row>
    <row r="272" spans="1:64" ht="15">
      <c r="A272" s="64" t="s">
        <v>446</v>
      </c>
      <c r="B272" s="64" t="s">
        <v>455</v>
      </c>
      <c r="C272" s="65"/>
      <c r="D272" s="66"/>
      <c r="E272" s="67"/>
      <c r="F272" s="68"/>
      <c r="G272" s="65"/>
      <c r="H272" s="69"/>
      <c r="I272" s="70"/>
      <c r="J272" s="70"/>
      <c r="K272" s="34" t="s">
        <v>65</v>
      </c>
      <c r="L272" s="77">
        <v>309</v>
      </c>
      <c r="M272" s="77"/>
      <c r="N272" s="72"/>
      <c r="O272" s="79" t="s">
        <v>544</v>
      </c>
      <c r="P272" s="81">
        <v>43512.093043981484</v>
      </c>
      <c r="Q272" s="79" t="s">
        <v>670</v>
      </c>
      <c r="R272" s="79"/>
      <c r="S272" s="79"/>
      <c r="T272" s="79" t="s">
        <v>896</v>
      </c>
      <c r="U272" s="79"/>
      <c r="V272" s="83" t="s">
        <v>1194</v>
      </c>
      <c r="W272" s="81">
        <v>43512.093043981484</v>
      </c>
      <c r="X272" s="83" t="s">
        <v>1498</v>
      </c>
      <c r="Y272" s="79"/>
      <c r="Z272" s="79"/>
      <c r="AA272" s="85" t="s">
        <v>1863</v>
      </c>
      <c r="AB272" s="79"/>
      <c r="AC272" s="79" t="b">
        <v>0</v>
      </c>
      <c r="AD272" s="79">
        <v>0</v>
      </c>
      <c r="AE272" s="85" t="s">
        <v>1963</v>
      </c>
      <c r="AF272" s="79" t="b">
        <v>0</v>
      </c>
      <c r="AG272" s="79" t="s">
        <v>1973</v>
      </c>
      <c r="AH272" s="79"/>
      <c r="AI272" s="85" t="s">
        <v>1963</v>
      </c>
      <c r="AJ272" s="79" t="b">
        <v>0</v>
      </c>
      <c r="AK272" s="79">
        <v>146</v>
      </c>
      <c r="AL272" s="85" t="s">
        <v>1877</v>
      </c>
      <c r="AM272" s="79" t="s">
        <v>2001</v>
      </c>
      <c r="AN272" s="79" t="b">
        <v>0</v>
      </c>
      <c r="AO272" s="85" t="s">
        <v>1877</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20</v>
      </c>
      <c r="BC272" s="78" t="str">
        <f>REPLACE(INDEX(GroupVertices[Group],MATCH(Edges24[[#This Row],[Vertex 2]],GroupVertices[Vertex],0)),1,1,"")</f>
        <v>20</v>
      </c>
      <c r="BD272" s="48">
        <v>0</v>
      </c>
      <c r="BE272" s="49">
        <v>0</v>
      </c>
      <c r="BF272" s="48">
        <v>0</v>
      </c>
      <c r="BG272" s="49">
        <v>0</v>
      </c>
      <c r="BH272" s="48">
        <v>0</v>
      </c>
      <c r="BI272" s="49">
        <v>0</v>
      </c>
      <c r="BJ272" s="48">
        <v>21</v>
      </c>
      <c r="BK272" s="49">
        <v>100</v>
      </c>
      <c r="BL272" s="48">
        <v>21</v>
      </c>
    </row>
    <row r="273" spans="1:64" ht="15">
      <c r="A273" s="64" t="s">
        <v>447</v>
      </c>
      <c r="B273" s="64" t="s">
        <v>447</v>
      </c>
      <c r="C273" s="65"/>
      <c r="D273" s="66"/>
      <c r="E273" s="67"/>
      <c r="F273" s="68"/>
      <c r="G273" s="65"/>
      <c r="H273" s="69"/>
      <c r="I273" s="70"/>
      <c r="J273" s="70"/>
      <c r="K273" s="34" t="s">
        <v>65</v>
      </c>
      <c r="L273" s="77">
        <v>310</v>
      </c>
      <c r="M273" s="77"/>
      <c r="N273" s="72"/>
      <c r="O273" s="79" t="s">
        <v>176</v>
      </c>
      <c r="P273" s="81">
        <v>43512.34076388889</v>
      </c>
      <c r="Q273" s="79" t="s">
        <v>671</v>
      </c>
      <c r="R273" s="83" t="s">
        <v>780</v>
      </c>
      <c r="S273" s="79" t="s">
        <v>823</v>
      </c>
      <c r="T273" s="79" t="s">
        <v>833</v>
      </c>
      <c r="U273" s="79"/>
      <c r="V273" s="83" t="s">
        <v>1195</v>
      </c>
      <c r="W273" s="81">
        <v>43512.34076388889</v>
      </c>
      <c r="X273" s="83" t="s">
        <v>1499</v>
      </c>
      <c r="Y273" s="79"/>
      <c r="Z273" s="79"/>
      <c r="AA273" s="85" t="s">
        <v>1864</v>
      </c>
      <c r="AB273" s="79"/>
      <c r="AC273" s="79" t="b">
        <v>0</v>
      </c>
      <c r="AD273" s="79">
        <v>0</v>
      </c>
      <c r="AE273" s="85" t="s">
        <v>1963</v>
      </c>
      <c r="AF273" s="79" t="b">
        <v>0</v>
      </c>
      <c r="AG273" s="79" t="s">
        <v>1979</v>
      </c>
      <c r="AH273" s="79"/>
      <c r="AI273" s="85" t="s">
        <v>1963</v>
      </c>
      <c r="AJ273" s="79" t="b">
        <v>0</v>
      </c>
      <c r="AK273" s="79">
        <v>0</v>
      </c>
      <c r="AL273" s="85" t="s">
        <v>1963</v>
      </c>
      <c r="AM273" s="79" t="s">
        <v>2001</v>
      </c>
      <c r="AN273" s="79" t="b">
        <v>0</v>
      </c>
      <c r="AO273" s="85" t="s">
        <v>1864</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3</v>
      </c>
      <c r="BD273" s="48">
        <v>0</v>
      </c>
      <c r="BE273" s="49">
        <v>0</v>
      </c>
      <c r="BF273" s="48">
        <v>0</v>
      </c>
      <c r="BG273" s="49">
        <v>0</v>
      </c>
      <c r="BH273" s="48">
        <v>0</v>
      </c>
      <c r="BI273" s="49">
        <v>0</v>
      </c>
      <c r="BJ273" s="48">
        <v>11</v>
      </c>
      <c r="BK273" s="49">
        <v>100</v>
      </c>
      <c r="BL273" s="48">
        <v>11</v>
      </c>
    </row>
    <row r="274" spans="1:64" ht="15">
      <c r="A274" s="64" t="s">
        <v>448</v>
      </c>
      <c r="B274" s="64" t="s">
        <v>505</v>
      </c>
      <c r="C274" s="65"/>
      <c r="D274" s="66"/>
      <c r="E274" s="67"/>
      <c r="F274" s="68"/>
      <c r="G274" s="65"/>
      <c r="H274" s="69"/>
      <c r="I274" s="70"/>
      <c r="J274" s="70"/>
      <c r="K274" s="34" t="s">
        <v>65</v>
      </c>
      <c r="L274" s="77">
        <v>311</v>
      </c>
      <c r="M274" s="77"/>
      <c r="N274" s="72"/>
      <c r="O274" s="79" t="s">
        <v>544</v>
      </c>
      <c r="P274" s="81">
        <v>43512.41224537037</v>
      </c>
      <c r="Q274" s="79" t="s">
        <v>654</v>
      </c>
      <c r="R274" s="79"/>
      <c r="S274" s="79"/>
      <c r="T274" s="79" t="s">
        <v>833</v>
      </c>
      <c r="U274" s="79"/>
      <c r="V274" s="83" t="s">
        <v>1196</v>
      </c>
      <c r="W274" s="81">
        <v>43512.41224537037</v>
      </c>
      <c r="X274" s="83" t="s">
        <v>1500</v>
      </c>
      <c r="Y274" s="79"/>
      <c r="Z274" s="79"/>
      <c r="AA274" s="85" t="s">
        <v>1865</v>
      </c>
      <c r="AB274" s="79"/>
      <c r="AC274" s="79" t="b">
        <v>0</v>
      </c>
      <c r="AD274" s="79">
        <v>0</v>
      </c>
      <c r="AE274" s="85" t="s">
        <v>1963</v>
      </c>
      <c r="AF274" s="79" t="b">
        <v>0</v>
      </c>
      <c r="AG274" s="79" t="s">
        <v>1973</v>
      </c>
      <c r="AH274" s="79"/>
      <c r="AI274" s="85" t="s">
        <v>1963</v>
      </c>
      <c r="AJ274" s="79" t="b">
        <v>0</v>
      </c>
      <c r="AK274" s="79">
        <v>3</v>
      </c>
      <c r="AL274" s="85" t="s">
        <v>1953</v>
      </c>
      <c r="AM274" s="79" t="s">
        <v>1999</v>
      </c>
      <c r="AN274" s="79" t="b">
        <v>0</v>
      </c>
      <c r="AO274" s="85" t="s">
        <v>1953</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5</v>
      </c>
      <c r="BC274" s="78" t="str">
        <f>REPLACE(INDEX(GroupVertices[Group],MATCH(Edges24[[#This Row],[Vertex 2]],GroupVertices[Vertex],0)),1,1,"")</f>
        <v>5</v>
      </c>
      <c r="BD274" s="48"/>
      <c r="BE274" s="49"/>
      <c r="BF274" s="48"/>
      <c r="BG274" s="49"/>
      <c r="BH274" s="48"/>
      <c r="BI274" s="49"/>
      <c r="BJ274" s="48"/>
      <c r="BK274" s="49"/>
      <c r="BL274" s="48"/>
    </row>
    <row r="275" spans="1:64" ht="15">
      <c r="A275" s="64" t="s">
        <v>449</v>
      </c>
      <c r="B275" s="64" t="s">
        <v>449</v>
      </c>
      <c r="C275" s="65"/>
      <c r="D275" s="66"/>
      <c r="E275" s="67"/>
      <c r="F275" s="68"/>
      <c r="G275" s="65"/>
      <c r="H275" s="69"/>
      <c r="I275" s="70"/>
      <c r="J275" s="70"/>
      <c r="K275" s="34" t="s">
        <v>65</v>
      </c>
      <c r="L275" s="77">
        <v>313</v>
      </c>
      <c r="M275" s="77"/>
      <c r="N275" s="72"/>
      <c r="O275" s="79" t="s">
        <v>176</v>
      </c>
      <c r="P275" s="81">
        <v>43501.90565972222</v>
      </c>
      <c r="Q275" s="79" t="s">
        <v>672</v>
      </c>
      <c r="R275" s="79"/>
      <c r="S275" s="79"/>
      <c r="T275" s="79" t="s">
        <v>833</v>
      </c>
      <c r="U275" s="79"/>
      <c r="V275" s="83" t="s">
        <v>1197</v>
      </c>
      <c r="W275" s="81">
        <v>43501.90565972222</v>
      </c>
      <c r="X275" s="83" t="s">
        <v>1501</v>
      </c>
      <c r="Y275" s="79"/>
      <c r="Z275" s="79"/>
      <c r="AA275" s="85" t="s">
        <v>1866</v>
      </c>
      <c r="AB275" s="79"/>
      <c r="AC275" s="79" t="b">
        <v>0</v>
      </c>
      <c r="AD275" s="79">
        <v>30</v>
      </c>
      <c r="AE275" s="85" t="s">
        <v>1963</v>
      </c>
      <c r="AF275" s="79" t="b">
        <v>0</v>
      </c>
      <c r="AG275" s="79" t="s">
        <v>1973</v>
      </c>
      <c r="AH275" s="79"/>
      <c r="AI275" s="85" t="s">
        <v>1963</v>
      </c>
      <c r="AJ275" s="79" t="b">
        <v>0</v>
      </c>
      <c r="AK275" s="79">
        <v>12</v>
      </c>
      <c r="AL275" s="85" t="s">
        <v>1963</v>
      </c>
      <c r="AM275" s="79" t="s">
        <v>1999</v>
      </c>
      <c r="AN275" s="79" t="b">
        <v>0</v>
      </c>
      <c r="AO275" s="85" t="s">
        <v>1866</v>
      </c>
      <c r="AP275" s="79" t="s">
        <v>176</v>
      </c>
      <c r="AQ275" s="79">
        <v>0</v>
      </c>
      <c r="AR275" s="79">
        <v>0</v>
      </c>
      <c r="AS275" s="79"/>
      <c r="AT275" s="79"/>
      <c r="AU275" s="79"/>
      <c r="AV275" s="79"/>
      <c r="AW275" s="79"/>
      <c r="AX275" s="79"/>
      <c r="AY275" s="79"/>
      <c r="AZ275" s="79"/>
      <c r="BA275">
        <v>3</v>
      </c>
      <c r="BB275" s="78" t="str">
        <f>REPLACE(INDEX(GroupVertices[Group],MATCH(Edges24[[#This Row],[Vertex 1]],GroupVertices[Vertex],0)),1,1,"")</f>
        <v>7</v>
      </c>
      <c r="BC275" s="78" t="str">
        <f>REPLACE(INDEX(GroupVertices[Group],MATCH(Edges24[[#This Row],[Vertex 2]],GroupVertices[Vertex],0)),1,1,"")</f>
        <v>7</v>
      </c>
      <c r="BD275" s="48">
        <v>2</v>
      </c>
      <c r="BE275" s="49">
        <v>4.444444444444445</v>
      </c>
      <c r="BF275" s="48">
        <v>2</v>
      </c>
      <c r="BG275" s="49">
        <v>4.444444444444445</v>
      </c>
      <c r="BH275" s="48">
        <v>0</v>
      </c>
      <c r="BI275" s="49">
        <v>0</v>
      </c>
      <c r="BJ275" s="48">
        <v>41</v>
      </c>
      <c r="BK275" s="49">
        <v>91.11111111111111</v>
      </c>
      <c r="BL275" s="48">
        <v>45</v>
      </c>
    </row>
    <row r="276" spans="1:64" ht="15">
      <c r="A276" s="64" t="s">
        <v>449</v>
      </c>
      <c r="B276" s="64" t="s">
        <v>449</v>
      </c>
      <c r="C276" s="65"/>
      <c r="D276" s="66"/>
      <c r="E276" s="67"/>
      <c r="F276" s="68"/>
      <c r="G276" s="65"/>
      <c r="H276" s="69"/>
      <c r="I276" s="70"/>
      <c r="J276" s="70"/>
      <c r="K276" s="34" t="s">
        <v>65</v>
      </c>
      <c r="L276" s="77">
        <v>314</v>
      </c>
      <c r="M276" s="77"/>
      <c r="N276" s="72"/>
      <c r="O276" s="79" t="s">
        <v>176</v>
      </c>
      <c r="P276" s="81">
        <v>43511.87425925926</v>
      </c>
      <c r="Q276" s="79" t="s">
        <v>673</v>
      </c>
      <c r="R276" s="79"/>
      <c r="S276" s="79"/>
      <c r="T276" s="79" t="s">
        <v>833</v>
      </c>
      <c r="U276" s="79"/>
      <c r="V276" s="83" t="s">
        <v>1197</v>
      </c>
      <c r="W276" s="81">
        <v>43511.87425925926</v>
      </c>
      <c r="X276" s="83" t="s">
        <v>1502</v>
      </c>
      <c r="Y276" s="79"/>
      <c r="Z276" s="79"/>
      <c r="AA276" s="85" t="s">
        <v>1867</v>
      </c>
      <c r="AB276" s="79"/>
      <c r="AC276" s="79" t="b">
        <v>0</v>
      </c>
      <c r="AD276" s="79">
        <v>11</v>
      </c>
      <c r="AE276" s="85" t="s">
        <v>1963</v>
      </c>
      <c r="AF276" s="79" t="b">
        <v>0</v>
      </c>
      <c r="AG276" s="79" t="s">
        <v>1973</v>
      </c>
      <c r="AH276" s="79"/>
      <c r="AI276" s="85" t="s">
        <v>1963</v>
      </c>
      <c r="AJ276" s="79" t="b">
        <v>0</v>
      </c>
      <c r="AK276" s="79">
        <v>2</v>
      </c>
      <c r="AL276" s="85" t="s">
        <v>1963</v>
      </c>
      <c r="AM276" s="79" t="s">
        <v>1999</v>
      </c>
      <c r="AN276" s="79" t="b">
        <v>0</v>
      </c>
      <c r="AO276" s="85" t="s">
        <v>1867</v>
      </c>
      <c r="AP276" s="79" t="s">
        <v>176</v>
      </c>
      <c r="AQ276" s="79">
        <v>0</v>
      </c>
      <c r="AR276" s="79">
        <v>0</v>
      </c>
      <c r="AS276" s="79"/>
      <c r="AT276" s="79"/>
      <c r="AU276" s="79"/>
      <c r="AV276" s="79"/>
      <c r="AW276" s="79"/>
      <c r="AX276" s="79"/>
      <c r="AY276" s="79"/>
      <c r="AZ276" s="79"/>
      <c r="BA276">
        <v>3</v>
      </c>
      <c r="BB276" s="78" t="str">
        <f>REPLACE(INDEX(GroupVertices[Group],MATCH(Edges24[[#This Row],[Vertex 1]],GroupVertices[Vertex],0)),1,1,"")</f>
        <v>7</v>
      </c>
      <c r="BC276" s="78" t="str">
        <f>REPLACE(INDEX(GroupVertices[Group],MATCH(Edges24[[#This Row],[Vertex 2]],GroupVertices[Vertex],0)),1,1,"")</f>
        <v>7</v>
      </c>
      <c r="BD276" s="48">
        <v>2</v>
      </c>
      <c r="BE276" s="49">
        <v>4</v>
      </c>
      <c r="BF276" s="48">
        <v>2</v>
      </c>
      <c r="BG276" s="49">
        <v>4</v>
      </c>
      <c r="BH276" s="48">
        <v>0</v>
      </c>
      <c r="BI276" s="49">
        <v>0</v>
      </c>
      <c r="BJ276" s="48">
        <v>46</v>
      </c>
      <c r="BK276" s="49">
        <v>92</v>
      </c>
      <c r="BL276" s="48">
        <v>50</v>
      </c>
    </row>
    <row r="277" spans="1:64" ht="15">
      <c r="A277" s="64" t="s">
        <v>449</v>
      </c>
      <c r="B277" s="64" t="s">
        <v>449</v>
      </c>
      <c r="C277" s="65"/>
      <c r="D277" s="66"/>
      <c r="E277" s="67"/>
      <c r="F277" s="68"/>
      <c r="G277" s="65"/>
      <c r="H277" s="69"/>
      <c r="I277" s="70"/>
      <c r="J277" s="70"/>
      <c r="K277" s="34" t="s">
        <v>65</v>
      </c>
      <c r="L277" s="77">
        <v>315</v>
      </c>
      <c r="M277" s="77"/>
      <c r="N277" s="72"/>
      <c r="O277" s="79" t="s">
        <v>176</v>
      </c>
      <c r="P277" s="81">
        <v>43511.88528935185</v>
      </c>
      <c r="Q277" s="79" t="s">
        <v>674</v>
      </c>
      <c r="R277" s="79"/>
      <c r="S277" s="79"/>
      <c r="T277" s="79"/>
      <c r="U277" s="79"/>
      <c r="V277" s="83" t="s">
        <v>1197</v>
      </c>
      <c r="W277" s="81">
        <v>43511.88528935185</v>
      </c>
      <c r="X277" s="83" t="s">
        <v>1503</v>
      </c>
      <c r="Y277" s="79"/>
      <c r="Z277" s="79"/>
      <c r="AA277" s="85" t="s">
        <v>1868</v>
      </c>
      <c r="AB277" s="79"/>
      <c r="AC277" s="79" t="b">
        <v>0</v>
      </c>
      <c r="AD277" s="79">
        <v>0</v>
      </c>
      <c r="AE277" s="85" t="s">
        <v>1963</v>
      </c>
      <c r="AF277" s="79" t="b">
        <v>0</v>
      </c>
      <c r="AG277" s="79" t="s">
        <v>1973</v>
      </c>
      <c r="AH277" s="79"/>
      <c r="AI277" s="85" t="s">
        <v>1963</v>
      </c>
      <c r="AJ277" s="79" t="b">
        <v>0</v>
      </c>
      <c r="AK277" s="79">
        <v>20</v>
      </c>
      <c r="AL277" s="85" t="s">
        <v>1866</v>
      </c>
      <c r="AM277" s="79" t="s">
        <v>1999</v>
      </c>
      <c r="AN277" s="79" t="b">
        <v>0</v>
      </c>
      <c r="AO277" s="85" t="s">
        <v>1866</v>
      </c>
      <c r="AP277" s="79" t="s">
        <v>176</v>
      </c>
      <c r="AQ277" s="79">
        <v>0</v>
      </c>
      <c r="AR277" s="79">
        <v>0</v>
      </c>
      <c r="AS277" s="79"/>
      <c r="AT277" s="79"/>
      <c r="AU277" s="79"/>
      <c r="AV277" s="79"/>
      <c r="AW277" s="79"/>
      <c r="AX277" s="79"/>
      <c r="AY277" s="79"/>
      <c r="AZ277" s="79"/>
      <c r="BA277">
        <v>3</v>
      </c>
      <c r="BB277" s="78" t="str">
        <f>REPLACE(INDEX(GroupVertices[Group],MATCH(Edges24[[#This Row],[Vertex 1]],GroupVertices[Vertex],0)),1,1,"")</f>
        <v>7</v>
      </c>
      <c r="BC277" s="78" t="str">
        <f>REPLACE(INDEX(GroupVertices[Group],MATCH(Edges24[[#This Row],[Vertex 2]],GroupVertices[Vertex],0)),1,1,"")</f>
        <v>7</v>
      </c>
      <c r="BD277" s="48">
        <v>1</v>
      </c>
      <c r="BE277" s="49">
        <v>4.545454545454546</v>
      </c>
      <c r="BF277" s="48">
        <v>2</v>
      </c>
      <c r="BG277" s="49">
        <v>9.090909090909092</v>
      </c>
      <c r="BH277" s="48">
        <v>0</v>
      </c>
      <c r="BI277" s="49">
        <v>0</v>
      </c>
      <c r="BJ277" s="48">
        <v>19</v>
      </c>
      <c r="BK277" s="49">
        <v>86.36363636363636</v>
      </c>
      <c r="BL277" s="48">
        <v>22</v>
      </c>
    </row>
    <row r="278" spans="1:64" ht="15">
      <c r="A278" s="64" t="s">
        <v>450</v>
      </c>
      <c r="B278" s="64" t="s">
        <v>449</v>
      </c>
      <c r="C278" s="65"/>
      <c r="D278" s="66"/>
      <c r="E278" s="67"/>
      <c r="F278" s="68"/>
      <c r="G278" s="65"/>
      <c r="H278" s="69"/>
      <c r="I278" s="70"/>
      <c r="J278" s="70"/>
      <c r="K278" s="34" t="s">
        <v>65</v>
      </c>
      <c r="L278" s="77">
        <v>316</v>
      </c>
      <c r="M278" s="77"/>
      <c r="N278" s="72"/>
      <c r="O278" s="79" t="s">
        <v>544</v>
      </c>
      <c r="P278" s="81">
        <v>43512.428611111114</v>
      </c>
      <c r="Q278" s="79" t="s">
        <v>666</v>
      </c>
      <c r="R278" s="79"/>
      <c r="S278" s="79"/>
      <c r="T278" s="79"/>
      <c r="U278" s="79"/>
      <c r="V278" s="83" t="s">
        <v>1198</v>
      </c>
      <c r="W278" s="81">
        <v>43512.428611111114</v>
      </c>
      <c r="X278" s="83" t="s">
        <v>1504</v>
      </c>
      <c r="Y278" s="79"/>
      <c r="Z278" s="79"/>
      <c r="AA278" s="85" t="s">
        <v>1869</v>
      </c>
      <c r="AB278" s="79"/>
      <c r="AC278" s="79" t="b">
        <v>0</v>
      </c>
      <c r="AD278" s="79">
        <v>0</v>
      </c>
      <c r="AE278" s="85" t="s">
        <v>1963</v>
      </c>
      <c r="AF278" s="79" t="b">
        <v>0</v>
      </c>
      <c r="AG278" s="79" t="s">
        <v>1973</v>
      </c>
      <c r="AH278" s="79"/>
      <c r="AI278" s="85" t="s">
        <v>1963</v>
      </c>
      <c r="AJ278" s="79" t="b">
        <v>0</v>
      </c>
      <c r="AK278" s="79">
        <v>3</v>
      </c>
      <c r="AL278" s="85" t="s">
        <v>1867</v>
      </c>
      <c r="AM278" s="79" t="s">
        <v>1999</v>
      </c>
      <c r="AN278" s="79" t="b">
        <v>0</v>
      </c>
      <c r="AO278" s="85" t="s">
        <v>1867</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7</v>
      </c>
      <c r="BC278" s="78" t="str">
        <f>REPLACE(INDEX(GroupVertices[Group],MATCH(Edges24[[#This Row],[Vertex 2]],GroupVertices[Vertex],0)),1,1,"")</f>
        <v>7</v>
      </c>
      <c r="BD278" s="48">
        <v>0</v>
      </c>
      <c r="BE278" s="49">
        <v>0</v>
      </c>
      <c r="BF278" s="48">
        <v>0</v>
      </c>
      <c r="BG278" s="49">
        <v>0</v>
      </c>
      <c r="BH278" s="48">
        <v>0</v>
      </c>
      <c r="BI278" s="49">
        <v>0</v>
      </c>
      <c r="BJ278" s="48">
        <v>28</v>
      </c>
      <c r="BK278" s="49">
        <v>100</v>
      </c>
      <c r="BL278" s="48">
        <v>28</v>
      </c>
    </row>
    <row r="279" spans="1:64" ht="15">
      <c r="A279" s="64" t="s">
        <v>451</v>
      </c>
      <c r="B279" s="64" t="s">
        <v>506</v>
      </c>
      <c r="C279" s="65"/>
      <c r="D279" s="66"/>
      <c r="E279" s="67"/>
      <c r="F279" s="68"/>
      <c r="G279" s="65"/>
      <c r="H279" s="69"/>
      <c r="I279" s="70"/>
      <c r="J279" s="70"/>
      <c r="K279" s="34" t="s">
        <v>65</v>
      </c>
      <c r="L279" s="77">
        <v>317</v>
      </c>
      <c r="M279" s="77"/>
      <c r="N279" s="72"/>
      <c r="O279" s="79" t="s">
        <v>544</v>
      </c>
      <c r="P279" s="81">
        <v>43508.81216435185</v>
      </c>
      <c r="Q279" s="79" t="s">
        <v>675</v>
      </c>
      <c r="R279" s="83" t="s">
        <v>769</v>
      </c>
      <c r="S279" s="79" t="s">
        <v>818</v>
      </c>
      <c r="T279" s="79" t="s">
        <v>873</v>
      </c>
      <c r="U279" s="83" t="s">
        <v>947</v>
      </c>
      <c r="V279" s="83" t="s">
        <v>947</v>
      </c>
      <c r="W279" s="81">
        <v>43508.81216435185</v>
      </c>
      <c r="X279" s="83" t="s">
        <v>1505</v>
      </c>
      <c r="Y279" s="79"/>
      <c r="Z279" s="79"/>
      <c r="AA279" s="85" t="s">
        <v>1870</v>
      </c>
      <c r="AB279" s="79"/>
      <c r="AC279" s="79" t="b">
        <v>0</v>
      </c>
      <c r="AD279" s="79">
        <v>1</v>
      </c>
      <c r="AE279" s="85" t="s">
        <v>1963</v>
      </c>
      <c r="AF279" s="79" t="b">
        <v>0</v>
      </c>
      <c r="AG279" s="79" t="s">
        <v>1973</v>
      </c>
      <c r="AH279" s="79"/>
      <c r="AI279" s="85" t="s">
        <v>1963</v>
      </c>
      <c r="AJ279" s="79" t="b">
        <v>0</v>
      </c>
      <c r="AK279" s="79">
        <v>0</v>
      </c>
      <c r="AL279" s="85" t="s">
        <v>1963</v>
      </c>
      <c r="AM279" s="79" t="s">
        <v>2001</v>
      </c>
      <c r="AN279" s="79" t="b">
        <v>0</v>
      </c>
      <c r="AO279" s="85" t="s">
        <v>1870</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9</v>
      </c>
      <c r="BC279" s="78" t="str">
        <f>REPLACE(INDEX(GroupVertices[Group],MATCH(Edges24[[#This Row],[Vertex 2]],GroupVertices[Vertex],0)),1,1,"")</f>
        <v>9</v>
      </c>
      <c r="BD279" s="48">
        <v>1</v>
      </c>
      <c r="BE279" s="49">
        <v>3.8461538461538463</v>
      </c>
      <c r="BF279" s="48">
        <v>0</v>
      </c>
      <c r="BG279" s="49">
        <v>0</v>
      </c>
      <c r="BH279" s="48">
        <v>0</v>
      </c>
      <c r="BI279" s="49">
        <v>0</v>
      </c>
      <c r="BJ279" s="48">
        <v>25</v>
      </c>
      <c r="BK279" s="49">
        <v>96.15384615384616</v>
      </c>
      <c r="BL279" s="48">
        <v>26</v>
      </c>
    </row>
    <row r="280" spans="1:64" ht="15">
      <c r="A280" s="64" t="s">
        <v>452</v>
      </c>
      <c r="B280" s="64" t="s">
        <v>506</v>
      </c>
      <c r="C280" s="65"/>
      <c r="D280" s="66"/>
      <c r="E280" s="67"/>
      <c r="F280" s="68"/>
      <c r="G280" s="65"/>
      <c r="H280" s="69"/>
      <c r="I280" s="70"/>
      <c r="J280" s="70"/>
      <c r="K280" s="34" t="s">
        <v>65</v>
      </c>
      <c r="L280" s="77">
        <v>318</v>
      </c>
      <c r="M280" s="77"/>
      <c r="N280" s="72"/>
      <c r="O280" s="79" t="s">
        <v>544</v>
      </c>
      <c r="P280" s="81">
        <v>43509.96538194444</v>
      </c>
      <c r="Q280" s="79" t="s">
        <v>602</v>
      </c>
      <c r="R280" s="79"/>
      <c r="S280" s="79"/>
      <c r="T280" s="79" t="s">
        <v>873</v>
      </c>
      <c r="U280" s="79"/>
      <c r="V280" s="83" t="s">
        <v>999</v>
      </c>
      <c r="W280" s="81">
        <v>43509.96538194444</v>
      </c>
      <c r="X280" s="83" t="s">
        <v>1506</v>
      </c>
      <c r="Y280" s="79"/>
      <c r="Z280" s="79"/>
      <c r="AA280" s="85" t="s">
        <v>1871</v>
      </c>
      <c r="AB280" s="79"/>
      <c r="AC280" s="79" t="b">
        <v>0</v>
      </c>
      <c r="AD280" s="79">
        <v>0</v>
      </c>
      <c r="AE280" s="85" t="s">
        <v>1963</v>
      </c>
      <c r="AF280" s="79" t="b">
        <v>0</v>
      </c>
      <c r="AG280" s="79" t="s">
        <v>1973</v>
      </c>
      <c r="AH280" s="79"/>
      <c r="AI280" s="85" t="s">
        <v>1963</v>
      </c>
      <c r="AJ280" s="79" t="b">
        <v>0</v>
      </c>
      <c r="AK280" s="79">
        <v>4</v>
      </c>
      <c r="AL280" s="85" t="s">
        <v>1870</v>
      </c>
      <c r="AM280" s="79" t="s">
        <v>1999</v>
      </c>
      <c r="AN280" s="79" t="b">
        <v>0</v>
      </c>
      <c r="AO280" s="85" t="s">
        <v>1870</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9</v>
      </c>
      <c r="BC280" s="78" t="str">
        <f>REPLACE(INDEX(GroupVertices[Group],MATCH(Edges24[[#This Row],[Vertex 2]],GroupVertices[Vertex],0)),1,1,"")</f>
        <v>9</v>
      </c>
      <c r="BD280" s="48"/>
      <c r="BE280" s="49"/>
      <c r="BF280" s="48"/>
      <c r="BG280" s="49"/>
      <c r="BH280" s="48"/>
      <c r="BI280" s="49"/>
      <c r="BJ280" s="48"/>
      <c r="BK280" s="49"/>
      <c r="BL280" s="48"/>
    </row>
    <row r="281" spans="1:64" ht="15">
      <c r="A281" s="64" t="s">
        <v>452</v>
      </c>
      <c r="B281" s="64" t="s">
        <v>487</v>
      </c>
      <c r="C281" s="65"/>
      <c r="D281" s="66"/>
      <c r="E281" s="67"/>
      <c r="F281" s="68"/>
      <c r="G281" s="65"/>
      <c r="H281" s="69"/>
      <c r="I281" s="70"/>
      <c r="J281" s="70"/>
      <c r="K281" s="34" t="s">
        <v>65</v>
      </c>
      <c r="L281" s="77">
        <v>320</v>
      </c>
      <c r="M281" s="77"/>
      <c r="N281" s="72"/>
      <c r="O281" s="79" t="s">
        <v>544</v>
      </c>
      <c r="P281" s="81">
        <v>43512.44006944444</v>
      </c>
      <c r="Q281" s="79" t="s">
        <v>676</v>
      </c>
      <c r="R281" s="79"/>
      <c r="S281" s="79"/>
      <c r="T281" s="79" t="s">
        <v>897</v>
      </c>
      <c r="U281" s="79"/>
      <c r="V281" s="83" t="s">
        <v>999</v>
      </c>
      <c r="W281" s="81">
        <v>43512.44006944444</v>
      </c>
      <c r="X281" s="83" t="s">
        <v>1507</v>
      </c>
      <c r="Y281" s="79"/>
      <c r="Z281" s="79"/>
      <c r="AA281" s="85" t="s">
        <v>1872</v>
      </c>
      <c r="AB281" s="79"/>
      <c r="AC281" s="79" t="b">
        <v>0</v>
      </c>
      <c r="AD281" s="79">
        <v>0</v>
      </c>
      <c r="AE281" s="85" t="s">
        <v>1963</v>
      </c>
      <c r="AF281" s="79" t="b">
        <v>0</v>
      </c>
      <c r="AG281" s="79" t="s">
        <v>1973</v>
      </c>
      <c r="AH281" s="79"/>
      <c r="AI281" s="85" t="s">
        <v>1963</v>
      </c>
      <c r="AJ281" s="79" t="b">
        <v>0</v>
      </c>
      <c r="AK281" s="79">
        <v>3</v>
      </c>
      <c r="AL281" s="85" t="s">
        <v>1958</v>
      </c>
      <c r="AM281" s="79" t="s">
        <v>1999</v>
      </c>
      <c r="AN281" s="79" t="b">
        <v>0</v>
      </c>
      <c r="AO281" s="85" t="s">
        <v>1958</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9</v>
      </c>
      <c r="BC281" s="78" t="str">
        <f>REPLACE(INDEX(GroupVertices[Group],MATCH(Edges24[[#This Row],[Vertex 2]],GroupVertices[Vertex],0)),1,1,"")</f>
        <v>5</v>
      </c>
      <c r="BD281" s="48">
        <v>2</v>
      </c>
      <c r="BE281" s="49">
        <v>8.695652173913043</v>
      </c>
      <c r="BF281" s="48">
        <v>0</v>
      </c>
      <c r="BG281" s="49">
        <v>0</v>
      </c>
      <c r="BH281" s="48">
        <v>0</v>
      </c>
      <c r="BI281" s="49">
        <v>0</v>
      </c>
      <c r="BJ281" s="48">
        <v>21</v>
      </c>
      <c r="BK281" s="49">
        <v>91.30434782608695</v>
      </c>
      <c r="BL281" s="48">
        <v>23</v>
      </c>
    </row>
    <row r="282" spans="1:64" ht="15">
      <c r="A282" s="64" t="s">
        <v>453</v>
      </c>
      <c r="B282" s="64" t="s">
        <v>296</v>
      </c>
      <c r="C282" s="65"/>
      <c r="D282" s="66"/>
      <c r="E282" s="67"/>
      <c r="F282" s="68"/>
      <c r="G282" s="65"/>
      <c r="H282" s="69"/>
      <c r="I282" s="70"/>
      <c r="J282" s="70"/>
      <c r="K282" s="34" t="s">
        <v>65</v>
      </c>
      <c r="L282" s="77">
        <v>322</v>
      </c>
      <c r="M282" s="77"/>
      <c r="N282" s="72"/>
      <c r="O282" s="79" t="s">
        <v>544</v>
      </c>
      <c r="P282" s="81">
        <v>43504.014074074075</v>
      </c>
      <c r="Q282" s="79" t="s">
        <v>567</v>
      </c>
      <c r="R282" s="79"/>
      <c r="S282" s="79"/>
      <c r="T282" s="79" t="s">
        <v>844</v>
      </c>
      <c r="U282" s="79"/>
      <c r="V282" s="83" t="s">
        <v>1199</v>
      </c>
      <c r="W282" s="81">
        <v>43504.014074074075</v>
      </c>
      <c r="X282" s="83" t="s">
        <v>1508</v>
      </c>
      <c r="Y282" s="79"/>
      <c r="Z282" s="79"/>
      <c r="AA282" s="85" t="s">
        <v>1873</v>
      </c>
      <c r="AB282" s="79"/>
      <c r="AC282" s="79" t="b">
        <v>0</v>
      </c>
      <c r="AD282" s="79">
        <v>0</v>
      </c>
      <c r="AE282" s="85" t="s">
        <v>1963</v>
      </c>
      <c r="AF282" s="79" t="b">
        <v>0</v>
      </c>
      <c r="AG282" s="79" t="s">
        <v>1973</v>
      </c>
      <c r="AH282" s="79"/>
      <c r="AI282" s="85" t="s">
        <v>1963</v>
      </c>
      <c r="AJ282" s="79" t="b">
        <v>0</v>
      </c>
      <c r="AK282" s="79">
        <v>2</v>
      </c>
      <c r="AL282" s="85" t="s">
        <v>1680</v>
      </c>
      <c r="AM282" s="79" t="s">
        <v>2020</v>
      </c>
      <c r="AN282" s="79" t="b">
        <v>0</v>
      </c>
      <c r="AO282" s="85" t="s">
        <v>1680</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9</v>
      </c>
      <c r="BC282" s="78" t="str">
        <f>REPLACE(INDEX(GroupVertices[Group],MATCH(Edges24[[#This Row],[Vertex 2]],GroupVertices[Vertex],0)),1,1,"")</f>
        <v>10</v>
      </c>
      <c r="BD282" s="48">
        <v>0</v>
      </c>
      <c r="BE282" s="49">
        <v>0</v>
      </c>
      <c r="BF282" s="48">
        <v>0</v>
      </c>
      <c r="BG282" s="49">
        <v>0</v>
      </c>
      <c r="BH282" s="48">
        <v>0</v>
      </c>
      <c r="BI282" s="49">
        <v>0</v>
      </c>
      <c r="BJ282" s="48">
        <v>16</v>
      </c>
      <c r="BK282" s="49">
        <v>100</v>
      </c>
      <c r="BL282" s="48">
        <v>16</v>
      </c>
    </row>
    <row r="283" spans="1:64" ht="15">
      <c r="A283" s="64" t="s">
        <v>454</v>
      </c>
      <c r="B283" s="64" t="s">
        <v>454</v>
      </c>
      <c r="C283" s="65"/>
      <c r="D283" s="66"/>
      <c r="E283" s="67"/>
      <c r="F283" s="68"/>
      <c r="G283" s="65"/>
      <c r="H283" s="69"/>
      <c r="I283" s="70"/>
      <c r="J283" s="70"/>
      <c r="K283" s="34" t="s">
        <v>65</v>
      </c>
      <c r="L283" s="77">
        <v>323</v>
      </c>
      <c r="M283" s="77"/>
      <c r="N283" s="72"/>
      <c r="O283" s="79" t="s">
        <v>176</v>
      </c>
      <c r="P283" s="81">
        <v>43508.739907407406</v>
      </c>
      <c r="Q283" s="79" t="s">
        <v>677</v>
      </c>
      <c r="R283" s="83" t="s">
        <v>781</v>
      </c>
      <c r="S283" s="79" t="s">
        <v>812</v>
      </c>
      <c r="T283" s="79" t="s">
        <v>898</v>
      </c>
      <c r="U283" s="79"/>
      <c r="V283" s="83" t="s">
        <v>1200</v>
      </c>
      <c r="W283" s="81">
        <v>43508.739907407406</v>
      </c>
      <c r="X283" s="83" t="s">
        <v>1509</v>
      </c>
      <c r="Y283" s="79"/>
      <c r="Z283" s="79"/>
      <c r="AA283" s="85" t="s">
        <v>1874</v>
      </c>
      <c r="AB283" s="79"/>
      <c r="AC283" s="79" t="b">
        <v>0</v>
      </c>
      <c r="AD283" s="79">
        <v>2</v>
      </c>
      <c r="AE283" s="85" t="s">
        <v>1963</v>
      </c>
      <c r="AF283" s="79" t="b">
        <v>0</v>
      </c>
      <c r="AG283" s="79" t="s">
        <v>1973</v>
      </c>
      <c r="AH283" s="79"/>
      <c r="AI283" s="85" t="s">
        <v>1963</v>
      </c>
      <c r="AJ283" s="79" t="b">
        <v>0</v>
      </c>
      <c r="AK283" s="79">
        <v>4</v>
      </c>
      <c r="AL283" s="85" t="s">
        <v>1963</v>
      </c>
      <c r="AM283" s="79" t="s">
        <v>2007</v>
      </c>
      <c r="AN283" s="79" t="b">
        <v>0</v>
      </c>
      <c r="AO283" s="85" t="s">
        <v>1874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9</v>
      </c>
      <c r="BC283" s="78" t="str">
        <f>REPLACE(INDEX(GroupVertices[Group],MATCH(Edges24[[#This Row],[Vertex 2]],GroupVertices[Vertex],0)),1,1,"")</f>
        <v>9</v>
      </c>
      <c r="BD283" s="48">
        <v>1</v>
      </c>
      <c r="BE283" s="49">
        <v>3.0303030303030303</v>
      </c>
      <c r="BF283" s="48">
        <v>0</v>
      </c>
      <c r="BG283" s="49">
        <v>0</v>
      </c>
      <c r="BH283" s="48">
        <v>0</v>
      </c>
      <c r="BI283" s="49">
        <v>0</v>
      </c>
      <c r="BJ283" s="48">
        <v>32</v>
      </c>
      <c r="BK283" s="49">
        <v>96.96969696969697</v>
      </c>
      <c r="BL283" s="48">
        <v>33</v>
      </c>
    </row>
    <row r="284" spans="1:64" ht="15">
      <c r="A284" s="64" t="s">
        <v>453</v>
      </c>
      <c r="B284" s="64" t="s">
        <v>454</v>
      </c>
      <c r="C284" s="65"/>
      <c r="D284" s="66"/>
      <c r="E284" s="67"/>
      <c r="F284" s="68"/>
      <c r="G284" s="65"/>
      <c r="H284" s="69"/>
      <c r="I284" s="70"/>
      <c r="J284" s="70"/>
      <c r="K284" s="34" t="s">
        <v>65</v>
      </c>
      <c r="L284" s="77">
        <v>324</v>
      </c>
      <c r="M284" s="77"/>
      <c r="N284" s="72"/>
      <c r="O284" s="79" t="s">
        <v>544</v>
      </c>
      <c r="P284" s="81">
        <v>43509.45613425926</v>
      </c>
      <c r="Q284" s="79" t="s">
        <v>595</v>
      </c>
      <c r="R284" s="79"/>
      <c r="S284" s="79"/>
      <c r="T284" s="79" t="s">
        <v>866</v>
      </c>
      <c r="U284" s="79"/>
      <c r="V284" s="83" t="s">
        <v>1199</v>
      </c>
      <c r="W284" s="81">
        <v>43509.45613425926</v>
      </c>
      <c r="X284" s="83" t="s">
        <v>1510</v>
      </c>
      <c r="Y284" s="79"/>
      <c r="Z284" s="79"/>
      <c r="AA284" s="85" t="s">
        <v>1875</v>
      </c>
      <c r="AB284" s="79"/>
      <c r="AC284" s="79" t="b">
        <v>0</v>
      </c>
      <c r="AD284" s="79">
        <v>0</v>
      </c>
      <c r="AE284" s="85" t="s">
        <v>1963</v>
      </c>
      <c r="AF284" s="79" t="b">
        <v>0</v>
      </c>
      <c r="AG284" s="79" t="s">
        <v>1973</v>
      </c>
      <c r="AH284" s="79"/>
      <c r="AI284" s="85" t="s">
        <v>1963</v>
      </c>
      <c r="AJ284" s="79" t="b">
        <v>0</v>
      </c>
      <c r="AK284" s="79">
        <v>6</v>
      </c>
      <c r="AL284" s="85" t="s">
        <v>1874</v>
      </c>
      <c r="AM284" s="79" t="s">
        <v>2020</v>
      </c>
      <c r="AN284" s="79" t="b">
        <v>0</v>
      </c>
      <c r="AO284" s="85" t="s">
        <v>1874</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9</v>
      </c>
      <c r="BC284" s="78" t="str">
        <f>REPLACE(INDEX(GroupVertices[Group],MATCH(Edges24[[#This Row],[Vertex 2]],GroupVertices[Vertex],0)),1,1,"")</f>
        <v>9</v>
      </c>
      <c r="BD284" s="48">
        <v>0</v>
      </c>
      <c r="BE284" s="49">
        <v>0</v>
      </c>
      <c r="BF284" s="48">
        <v>0</v>
      </c>
      <c r="BG284" s="49">
        <v>0</v>
      </c>
      <c r="BH284" s="48">
        <v>0</v>
      </c>
      <c r="BI284" s="49">
        <v>0</v>
      </c>
      <c r="BJ284" s="48">
        <v>22</v>
      </c>
      <c r="BK284" s="49">
        <v>100</v>
      </c>
      <c r="BL284" s="48">
        <v>22</v>
      </c>
    </row>
    <row r="285" spans="1:64" ht="15">
      <c r="A285" s="64" t="s">
        <v>453</v>
      </c>
      <c r="B285" s="64" t="s">
        <v>487</v>
      </c>
      <c r="C285" s="65"/>
      <c r="D285" s="66"/>
      <c r="E285" s="67"/>
      <c r="F285" s="68"/>
      <c r="G285" s="65"/>
      <c r="H285" s="69"/>
      <c r="I285" s="70"/>
      <c r="J285" s="70"/>
      <c r="K285" s="34" t="s">
        <v>65</v>
      </c>
      <c r="L285" s="77">
        <v>325</v>
      </c>
      <c r="M285" s="77"/>
      <c r="N285" s="72"/>
      <c r="O285" s="79" t="s">
        <v>544</v>
      </c>
      <c r="P285" s="81">
        <v>43512.44063657407</v>
      </c>
      <c r="Q285" s="79" t="s">
        <v>676</v>
      </c>
      <c r="R285" s="79"/>
      <c r="S285" s="79"/>
      <c r="T285" s="79" t="s">
        <v>897</v>
      </c>
      <c r="U285" s="79"/>
      <c r="V285" s="83" t="s">
        <v>1199</v>
      </c>
      <c r="W285" s="81">
        <v>43512.44063657407</v>
      </c>
      <c r="X285" s="83" t="s">
        <v>1511</v>
      </c>
      <c r="Y285" s="79"/>
      <c r="Z285" s="79"/>
      <c r="AA285" s="85" t="s">
        <v>1876</v>
      </c>
      <c r="AB285" s="79"/>
      <c r="AC285" s="79" t="b">
        <v>0</v>
      </c>
      <c r="AD285" s="79">
        <v>0</v>
      </c>
      <c r="AE285" s="85" t="s">
        <v>1963</v>
      </c>
      <c r="AF285" s="79" t="b">
        <v>0</v>
      </c>
      <c r="AG285" s="79" t="s">
        <v>1973</v>
      </c>
      <c r="AH285" s="79"/>
      <c r="AI285" s="85" t="s">
        <v>1963</v>
      </c>
      <c r="AJ285" s="79" t="b">
        <v>0</v>
      </c>
      <c r="AK285" s="79">
        <v>3</v>
      </c>
      <c r="AL285" s="85" t="s">
        <v>1958</v>
      </c>
      <c r="AM285" s="79" t="s">
        <v>2020</v>
      </c>
      <c r="AN285" s="79" t="b">
        <v>0</v>
      </c>
      <c r="AO285" s="85" t="s">
        <v>1958</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9</v>
      </c>
      <c r="BC285" s="78" t="str">
        <f>REPLACE(INDEX(GroupVertices[Group],MATCH(Edges24[[#This Row],[Vertex 2]],GroupVertices[Vertex],0)),1,1,"")</f>
        <v>5</v>
      </c>
      <c r="BD285" s="48">
        <v>2</v>
      </c>
      <c r="BE285" s="49">
        <v>8.695652173913043</v>
      </c>
      <c r="BF285" s="48">
        <v>0</v>
      </c>
      <c r="BG285" s="49">
        <v>0</v>
      </c>
      <c r="BH285" s="48">
        <v>0</v>
      </c>
      <c r="BI285" s="49">
        <v>0</v>
      </c>
      <c r="BJ285" s="48">
        <v>21</v>
      </c>
      <c r="BK285" s="49">
        <v>91.30434782608695</v>
      </c>
      <c r="BL285" s="48">
        <v>23</v>
      </c>
    </row>
    <row r="286" spans="1:64" ht="15">
      <c r="A286" s="64" t="s">
        <v>455</v>
      </c>
      <c r="B286" s="64" t="s">
        <v>455</v>
      </c>
      <c r="C286" s="65"/>
      <c r="D286" s="66"/>
      <c r="E286" s="67"/>
      <c r="F286" s="68"/>
      <c r="G286" s="65"/>
      <c r="H286" s="69"/>
      <c r="I286" s="70"/>
      <c r="J286" s="70"/>
      <c r="K286" s="34" t="s">
        <v>65</v>
      </c>
      <c r="L286" s="77">
        <v>326</v>
      </c>
      <c r="M286" s="77"/>
      <c r="N286" s="72"/>
      <c r="O286" s="79" t="s">
        <v>176</v>
      </c>
      <c r="P286" s="81">
        <v>42633.073645833334</v>
      </c>
      <c r="Q286" s="79" t="s">
        <v>678</v>
      </c>
      <c r="R286" s="79"/>
      <c r="S286" s="79"/>
      <c r="T286" s="79" t="s">
        <v>899</v>
      </c>
      <c r="U286" s="83" t="s">
        <v>948</v>
      </c>
      <c r="V286" s="83" t="s">
        <v>948</v>
      </c>
      <c r="W286" s="81">
        <v>42633.073645833334</v>
      </c>
      <c r="X286" s="83" t="s">
        <v>1512</v>
      </c>
      <c r="Y286" s="79"/>
      <c r="Z286" s="79"/>
      <c r="AA286" s="85" t="s">
        <v>1877</v>
      </c>
      <c r="AB286" s="79"/>
      <c r="AC286" s="79" t="b">
        <v>0</v>
      </c>
      <c r="AD286" s="79">
        <v>150</v>
      </c>
      <c r="AE286" s="85" t="s">
        <v>1963</v>
      </c>
      <c r="AF286" s="79" t="b">
        <v>0</v>
      </c>
      <c r="AG286" s="79" t="s">
        <v>1973</v>
      </c>
      <c r="AH286" s="79"/>
      <c r="AI286" s="85" t="s">
        <v>1963</v>
      </c>
      <c r="AJ286" s="79" t="b">
        <v>0</v>
      </c>
      <c r="AK286" s="79">
        <v>146</v>
      </c>
      <c r="AL286" s="85" t="s">
        <v>1963</v>
      </c>
      <c r="AM286" s="79" t="s">
        <v>2001</v>
      </c>
      <c r="AN286" s="79" t="b">
        <v>0</v>
      </c>
      <c r="AO286" s="85" t="s">
        <v>1877</v>
      </c>
      <c r="AP286" s="79" t="s">
        <v>2024</v>
      </c>
      <c r="AQ286" s="79">
        <v>0</v>
      </c>
      <c r="AR286" s="79">
        <v>0</v>
      </c>
      <c r="AS286" s="79"/>
      <c r="AT286" s="79"/>
      <c r="AU286" s="79"/>
      <c r="AV286" s="79"/>
      <c r="AW286" s="79"/>
      <c r="AX286" s="79"/>
      <c r="AY286" s="79"/>
      <c r="AZ286" s="79"/>
      <c r="BA286">
        <v>1</v>
      </c>
      <c r="BB286" s="78" t="str">
        <f>REPLACE(INDEX(GroupVertices[Group],MATCH(Edges24[[#This Row],[Vertex 1]],GroupVertices[Vertex],0)),1,1,"")</f>
        <v>20</v>
      </c>
      <c r="BC286" s="78" t="str">
        <f>REPLACE(INDEX(GroupVertices[Group],MATCH(Edges24[[#This Row],[Vertex 2]],GroupVertices[Vertex],0)),1,1,"")</f>
        <v>20</v>
      </c>
      <c r="BD286" s="48">
        <v>0</v>
      </c>
      <c r="BE286" s="49">
        <v>0</v>
      </c>
      <c r="BF286" s="48">
        <v>0</v>
      </c>
      <c r="BG286" s="49">
        <v>0</v>
      </c>
      <c r="BH286" s="48">
        <v>0</v>
      </c>
      <c r="BI286" s="49">
        <v>0</v>
      </c>
      <c r="BJ286" s="48">
        <v>20</v>
      </c>
      <c r="BK286" s="49">
        <v>100</v>
      </c>
      <c r="BL286" s="48">
        <v>20</v>
      </c>
    </row>
    <row r="287" spans="1:64" ht="15">
      <c r="A287" s="64" t="s">
        <v>456</v>
      </c>
      <c r="B287" s="64" t="s">
        <v>455</v>
      </c>
      <c r="C287" s="65"/>
      <c r="D287" s="66"/>
      <c r="E287" s="67"/>
      <c r="F287" s="68"/>
      <c r="G287" s="65"/>
      <c r="H287" s="69"/>
      <c r="I287" s="70"/>
      <c r="J287" s="70"/>
      <c r="K287" s="34" t="s">
        <v>65</v>
      </c>
      <c r="L287" s="77">
        <v>327</v>
      </c>
      <c r="M287" s="77"/>
      <c r="N287" s="72"/>
      <c r="O287" s="79" t="s">
        <v>544</v>
      </c>
      <c r="P287" s="81">
        <v>43512.544953703706</v>
      </c>
      <c r="Q287" s="79" t="s">
        <v>670</v>
      </c>
      <c r="R287" s="79"/>
      <c r="S287" s="79"/>
      <c r="T287" s="79" t="s">
        <v>896</v>
      </c>
      <c r="U287" s="79"/>
      <c r="V287" s="83" t="s">
        <v>1201</v>
      </c>
      <c r="W287" s="81">
        <v>43512.544953703706</v>
      </c>
      <c r="X287" s="83" t="s">
        <v>1513</v>
      </c>
      <c r="Y287" s="79"/>
      <c r="Z287" s="79"/>
      <c r="AA287" s="85" t="s">
        <v>1878</v>
      </c>
      <c r="AB287" s="79"/>
      <c r="AC287" s="79" t="b">
        <v>0</v>
      </c>
      <c r="AD287" s="79">
        <v>0</v>
      </c>
      <c r="AE287" s="85" t="s">
        <v>1963</v>
      </c>
      <c r="AF287" s="79" t="b">
        <v>0</v>
      </c>
      <c r="AG287" s="79" t="s">
        <v>1973</v>
      </c>
      <c r="AH287" s="79"/>
      <c r="AI287" s="85" t="s">
        <v>1963</v>
      </c>
      <c r="AJ287" s="79" t="b">
        <v>0</v>
      </c>
      <c r="AK287" s="79">
        <v>146</v>
      </c>
      <c r="AL287" s="85" t="s">
        <v>1877</v>
      </c>
      <c r="AM287" s="79" t="s">
        <v>2021</v>
      </c>
      <c r="AN287" s="79" t="b">
        <v>0</v>
      </c>
      <c r="AO287" s="85" t="s">
        <v>1877</v>
      </c>
      <c r="AP287" s="79" t="s">
        <v>176</v>
      </c>
      <c r="AQ287" s="79">
        <v>0</v>
      </c>
      <c r="AR287" s="79">
        <v>0</v>
      </c>
      <c r="AS287" s="79"/>
      <c r="AT287" s="79"/>
      <c r="AU287" s="79"/>
      <c r="AV287" s="79"/>
      <c r="AW287" s="79"/>
      <c r="AX287" s="79"/>
      <c r="AY287" s="79"/>
      <c r="AZ287" s="79"/>
      <c r="BA287">
        <v>1</v>
      </c>
      <c r="BB287" s="78" t="str">
        <f>REPLACE(INDEX(GroupVertices[Group],MATCH(Edges24[[#This Row],[Vertex 1]],GroupVertices[Vertex],0)),1,1,"")</f>
        <v>20</v>
      </c>
      <c r="BC287" s="78" t="str">
        <f>REPLACE(INDEX(GroupVertices[Group],MATCH(Edges24[[#This Row],[Vertex 2]],GroupVertices[Vertex],0)),1,1,"")</f>
        <v>20</v>
      </c>
      <c r="BD287" s="48">
        <v>0</v>
      </c>
      <c r="BE287" s="49">
        <v>0</v>
      </c>
      <c r="BF287" s="48">
        <v>0</v>
      </c>
      <c r="BG287" s="49">
        <v>0</v>
      </c>
      <c r="BH287" s="48">
        <v>0</v>
      </c>
      <c r="BI287" s="49">
        <v>0</v>
      </c>
      <c r="BJ287" s="48">
        <v>21</v>
      </c>
      <c r="BK287" s="49">
        <v>100</v>
      </c>
      <c r="BL287" s="48">
        <v>21</v>
      </c>
    </row>
    <row r="288" spans="1:64" ht="15">
      <c r="A288" s="64" t="s">
        <v>457</v>
      </c>
      <c r="B288" s="64" t="s">
        <v>490</v>
      </c>
      <c r="C288" s="65"/>
      <c r="D288" s="66"/>
      <c r="E288" s="67"/>
      <c r="F288" s="68"/>
      <c r="G288" s="65"/>
      <c r="H288" s="69"/>
      <c r="I288" s="70"/>
      <c r="J288" s="70"/>
      <c r="K288" s="34" t="s">
        <v>65</v>
      </c>
      <c r="L288" s="77">
        <v>328</v>
      </c>
      <c r="M288" s="77"/>
      <c r="N288" s="72"/>
      <c r="O288" s="79" t="s">
        <v>544</v>
      </c>
      <c r="P288" s="81">
        <v>43501.561736111114</v>
      </c>
      <c r="Q288" s="79" t="s">
        <v>679</v>
      </c>
      <c r="R288" s="83" t="s">
        <v>782</v>
      </c>
      <c r="S288" s="79" t="s">
        <v>824</v>
      </c>
      <c r="T288" s="79" t="s">
        <v>867</v>
      </c>
      <c r="U288" s="79"/>
      <c r="V288" s="83" t="s">
        <v>1202</v>
      </c>
      <c r="W288" s="81">
        <v>43501.561736111114</v>
      </c>
      <c r="X288" s="83" t="s">
        <v>1514</v>
      </c>
      <c r="Y288" s="79"/>
      <c r="Z288" s="79"/>
      <c r="AA288" s="85" t="s">
        <v>1879</v>
      </c>
      <c r="AB288" s="79"/>
      <c r="AC288" s="79" t="b">
        <v>0</v>
      </c>
      <c r="AD288" s="79">
        <v>9</v>
      </c>
      <c r="AE288" s="85" t="s">
        <v>1963</v>
      </c>
      <c r="AF288" s="79" t="b">
        <v>0</v>
      </c>
      <c r="AG288" s="79" t="s">
        <v>1973</v>
      </c>
      <c r="AH288" s="79"/>
      <c r="AI288" s="85" t="s">
        <v>1963</v>
      </c>
      <c r="AJ288" s="79" t="b">
        <v>0</v>
      </c>
      <c r="AK288" s="79">
        <v>2</v>
      </c>
      <c r="AL288" s="85" t="s">
        <v>1963</v>
      </c>
      <c r="AM288" s="79" t="s">
        <v>2001</v>
      </c>
      <c r="AN288" s="79" t="b">
        <v>0</v>
      </c>
      <c r="AO288" s="85" t="s">
        <v>1879</v>
      </c>
      <c r="AP288" s="79" t="s">
        <v>176</v>
      </c>
      <c r="AQ288" s="79">
        <v>0</v>
      </c>
      <c r="AR288" s="79">
        <v>0</v>
      </c>
      <c r="AS288" s="79"/>
      <c r="AT288" s="79"/>
      <c r="AU288" s="79"/>
      <c r="AV288" s="79"/>
      <c r="AW288" s="79"/>
      <c r="AX288" s="79"/>
      <c r="AY288" s="79"/>
      <c r="AZ288" s="79"/>
      <c r="BA288">
        <v>1</v>
      </c>
      <c r="BB288" s="78" t="str">
        <f>REPLACE(INDEX(GroupVertices[Group],MATCH(Edges24[[#This Row],[Vertex 1]],GroupVertices[Vertex],0)),1,1,"")</f>
        <v>8</v>
      </c>
      <c r="BC288" s="78" t="str">
        <f>REPLACE(INDEX(GroupVertices[Group],MATCH(Edges24[[#This Row],[Vertex 2]],GroupVertices[Vertex],0)),1,1,"")</f>
        <v>8</v>
      </c>
      <c r="BD288" s="48"/>
      <c r="BE288" s="49"/>
      <c r="BF288" s="48"/>
      <c r="BG288" s="49"/>
      <c r="BH288" s="48"/>
      <c r="BI288" s="49"/>
      <c r="BJ288" s="48"/>
      <c r="BK288" s="49"/>
      <c r="BL288" s="48"/>
    </row>
    <row r="289" spans="1:64" ht="15">
      <c r="A289" s="64" t="s">
        <v>457</v>
      </c>
      <c r="B289" s="64" t="s">
        <v>519</v>
      </c>
      <c r="C289" s="65"/>
      <c r="D289" s="66"/>
      <c r="E289" s="67"/>
      <c r="F289" s="68"/>
      <c r="G289" s="65"/>
      <c r="H289" s="69"/>
      <c r="I289" s="70"/>
      <c r="J289" s="70"/>
      <c r="K289" s="34" t="s">
        <v>65</v>
      </c>
      <c r="L289" s="77">
        <v>330</v>
      </c>
      <c r="M289" s="77"/>
      <c r="N289" s="72"/>
      <c r="O289" s="79" t="s">
        <v>544</v>
      </c>
      <c r="P289" s="81">
        <v>43504.53511574074</v>
      </c>
      <c r="Q289" s="79" t="s">
        <v>680</v>
      </c>
      <c r="R289" s="83" t="s">
        <v>783</v>
      </c>
      <c r="S289" s="79" t="s">
        <v>824</v>
      </c>
      <c r="T289" s="79" t="s">
        <v>867</v>
      </c>
      <c r="U289" s="79"/>
      <c r="V289" s="83" t="s">
        <v>1202</v>
      </c>
      <c r="W289" s="81">
        <v>43504.53511574074</v>
      </c>
      <c r="X289" s="83" t="s">
        <v>1515</v>
      </c>
      <c r="Y289" s="79"/>
      <c r="Z289" s="79"/>
      <c r="AA289" s="85" t="s">
        <v>1880</v>
      </c>
      <c r="AB289" s="79"/>
      <c r="AC289" s="79" t="b">
        <v>0</v>
      </c>
      <c r="AD289" s="79">
        <v>2</v>
      </c>
      <c r="AE289" s="85" t="s">
        <v>1963</v>
      </c>
      <c r="AF289" s="79" t="b">
        <v>0</v>
      </c>
      <c r="AG289" s="79" t="s">
        <v>1973</v>
      </c>
      <c r="AH289" s="79"/>
      <c r="AI289" s="85" t="s">
        <v>1963</v>
      </c>
      <c r="AJ289" s="79" t="b">
        <v>0</v>
      </c>
      <c r="AK289" s="79">
        <v>0</v>
      </c>
      <c r="AL289" s="85" t="s">
        <v>1963</v>
      </c>
      <c r="AM289" s="79" t="s">
        <v>2000</v>
      </c>
      <c r="AN289" s="79" t="b">
        <v>0</v>
      </c>
      <c r="AO289" s="85" t="s">
        <v>1880</v>
      </c>
      <c r="AP289" s="79" t="s">
        <v>176</v>
      </c>
      <c r="AQ289" s="79">
        <v>0</v>
      </c>
      <c r="AR289" s="79">
        <v>0</v>
      </c>
      <c r="AS289" s="79"/>
      <c r="AT289" s="79"/>
      <c r="AU289" s="79"/>
      <c r="AV289" s="79"/>
      <c r="AW289" s="79"/>
      <c r="AX289" s="79"/>
      <c r="AY289" s="79"/>
      <c r="AZ289" s="79"/>
      <c r="BA289">
        <v>2</v>
      </c>
      <c r="BB289" s="78" t="str">
        <f>REPLACE(INDEX(GroupVertices[Group],MATCH(Edges24[[#This Row],[Vertex 1]],GroupVertices[Vertex],0)),1,1,"")</f>
        <v>8</v>
      </c>
      <c r="BC289" s="78" t="str">
        <f>REPLACE(INDEX(GroupVertices[Group],MATCH(Edges24[[#This Row],[Vertex 2]],GroupVertices[Vertex],0)),1,1,"")</f>
        <v>8</v>
      </c>
      <c r="BD289" s="48">
        <v>0</v>
      </c>
      <c r="BE289" s="49">
        <v>0</v>
      </c>
      <c r="BF289" s="48">
        <v>2</v>
      </c>
      <c r="BG289" s="49">
        <v>6.666666666666667</v>
      </c>
      <c r="BH289" s="48">
        <v>0</v>
      </c>
      <c r="BI289" s="49">
        <v>0</v>
      </c>
      <c r="BJ289" s="48">
        <v>28</v>
      </c>
      <c r="BK289" s="49">
        <v>93.33333333333333</v>
      </c>
      <c r="BL289" s="48">
        <v>30</v>
      </c>
    </row>
    <row r="290" spans="1:64" ht="15">
      <c r="A290" s="64" t="s">
        <v>457</v>
      </c>
      <c r="B290" s="64" t="s">
        <v>457</v>
      </c>
      <c r="C290" s="65"/>
      <c r="D290" s="66"/>
      <c r="E290" s="67"/>
      <c r="F290" s="68"/>
      <c r="G290" s="65"/>
      <c r="H290" s="69"/>
      <c r="I290" s="70"/>
      <c r="J290" s="70"/>
      <c r="K290" s="34" t="s">
        <v>65</v>
      </c>
      <c r="L290" s="77">
        <v>331</v>
      </c>
      <c r="M290" s="77"/>
      <c r="N290" s="72"/>
      <c r="O290" s="79" t="s">
        <v>176</v>
      </c>
      <c r="P290" s="81">
        <v>43501.81383101852</v>
      </c>
      <c r="Q290" s="79" t="s">
        <v>681</v>
      </c>
      <c r="R290" s="83" t="s">
        <v>752</v>
      </c>
      <c r="S290" s="79" t="s">
        <v>811</v>
      </c>
      <c r="T290" s="79" t="s">
        <v>845</v>
      </c>
      <c r="U290" s="79"/>
      <c r="V290" s="83" t="s">
        <v>1202</v>
      </c>
      <c r="W290" s="81">
        <v>43501.81383101852</v>
      </c>
      <c r="X290" s="83" t="s">
        <v>1516</v>
      </c>
      <c r="Y290" s="79"/>
      <c r="Z290" s="79"/>
      <c r="AA290" s="85" t="s">
        <v>1881</v>
      </c>
      <c r="AB290" s="79"/>
      <c r="AC290" s="79" t="b">
        <v>0</v>
      </c>
      <c r="AD290" s="79">
        <v>0</v>
      </c>
      <c r="AE290" s="85" t="s">
        <v>1963</v>
      </c>
      <c r="AF290" s="79" t="b">
        <v>0</v>
      </c>
      <c r="AG290" s="79" t="s">
        <v>1973</v>
      </c>
      <c r="AH290" s="79"/>
      <c r="AI290" s="85" t="s">
        <v>1963</v>
      </c>
      <c r="AJ290" s="79" t="b">
        <v>0</v>
      </c>
      <c r="AK290" s="79">
        <v>0</v>
      </c>
      <c r="AL290" s="85" t="s">
        <v>1963</v>
      </c>
      <c r="AM290" s="79" t="s">
        <v>2001</v>
      </c>
      <c r="AN290" s="79" t="b">
        <v>0</v>
      </c>
      <c r="AO290" s="85" t="s">
        <v>1881</v>
      </c>
      <c r="AP290" s="79" t="s">
        <v>176</v>
      </c>
      <c r="AQ290" s="79">
        <v>0</v>
      </c>
      <c r="AR290" s="79">
        <v>0</v>
      </c>
      <c r="AS290" s="79"/>
      <c r="AT290" s="79"/>
      <c r="AU290" s="79"/>
      <c r="AV290" s="79"/>
      <c r="AW290" s="79"/>
      <c r="AX290" s="79"/>
      <c r="AY290" s="79"/>
      <c r="AZ290" s="79"/>
      <c r="BA290">
        <v>4</v>
      </c>
      <c r="BB290" s="78" t="str">
        <f>REPLACE(INDEX(GroupVertices[Group],MATCH(Edges24[[#This Row],[Vertex 1]],GroupVertices[Vertex],0)),1,1,"")</f>
        <v>8</v>
      </c>
      <c r="BC290" s="78" t="str">
        <f>REPLACE(INDEX(GroupVertices[Group],MATCH(Edges24[[#This Row],[Vertex 2]],GroupVertices[Vertex],0)),1,1,"")</f>
        <v>8</v>
      </c>
      <c r="BD290" s="48">
        <v>0</v>
      </c>
      <c r="BE290" s="49">
        <v>0</v>
      </c>
      <c r="BF290" s="48">
        <v>1</v>
      </c>
      <c r="BG290" s="49">
        <v>6.666666666666667</v>
      </c>
      <c r="BH290" s="48">
        <v>0</v>
      </c>
      <c r="BI290" s="49">
        <v>0</v>
      </c>
      <c r="BJ290" s="48">
        <v>14</v>
      </c>
      <c r="BK290" s="49">
        <v>93.33333333333333</v>
      </c>
      <c r="BL290" s="48">
        <v>15</v>
      </c>
    </row>
    <row r="291" spans="1:64" ht="15">
      <c r="A291" s="64" t="s">
        <v>457</v>
      </c>
      <c r="B291" s="64" t="s">
        <v>457</v>
      </c>
      <c r="C291" s="65"/>
      <c r="D291" s="66"/>
      <c r="E291" s="67"/>
      <c r="F291" s="68"/>
      <c r="G291" s="65"/>
      <c r="H291" s="69"/>
      <c r="I291" s="70"/>
      <c r="J291" s="70"/>
      <c r="K291" s="34" t="s">
        <v>65</v>
      </c>
      <c r="L291" s="77">
        <v>332</v>
      </c>
      <c r="M291" s="77"/>
      <c r="N291" s="72"/>
      <c r="O291" s="79" t="s">
        <v>176</v>
      </c>
      <c r="P291" s="81">
        <v>43510.027037037034</v>
      </c>
      <c r="Q291" s="79" t="s">
        <v>682</v>
      </c>
      <c r="R291" s="83" t="s">
        <v>784</v>
      </c>
      <c r="S291" s="79" t="s">
        <v>811</v>
      </c>
      <c r="T291" s="79" t="s">
        <v>900</v>
      </c>
      <c r="U291" s="79"/>
      <c r="V291" s="83" t="s">
        <v>1202</v>
      </c>
      <c r="W291" s="81">
        <v>43510.027037037034</v>
      </c>
      <c r="X291" s="83" t="s">
        <v>1517</v>
      </c>
      <c r="Y291" s="79"/>
      <c r="Z291" s="79"/>
      <c r="AA291" s="85" t="s">
        <v>1882</v>
      </c>
      <c r="AB291" s="79"/>
      <c r="AC291" s="79" t="b">
        <v>0</v>
      </c>
      <c r="AD291" s="79">
        <v>0</v>
      </c>
      <c r="AE291" s="85" t="s">
        <v>1963</v>
      </c>
      <c r="AF291" s="79" t="b">
        <v>0</v>
      </c>
      <c r="AG291" s="79" t="s">
        <v>1973</v>
      </c>
      <c r="AH291" s="79"/>
      <c r="AI291" s="85" t="s">
        <v>1963</v>
      </c>
      <c r="AJ291" s="79" t="b">
        <v>0</v>
      </c>
      <c r="AK291" s="79">
        <v>0</v>
      </c>
      <c r="AL291" s="85" t="s">
        <v>1963</v>
      </c>
      <c r="AM291" s="79" t="s">
        <v>2001</v>
      </c>
      <c r="AN291" s="79" t="b">
        <v>0</v>
      </c>
      <c r="AO291" s="85" t="s">
        <v>1882</v>
      </c>
      <c r="AP291" s="79" t="s">
        <v>176</v>
      </c>
      <c r="AQ291" s="79">
        <v>0</v>
      </c>
      <c r="AR291" s="79">
        <v>0</v>
      </c>
      <c r="AS291" s="79"/>
      <c r="AT291" s="79"/>
      <c r="AU291" s="79"/>
      <c r="AV291" s="79"/>
      <c r="AW291" s="79"/>
      <c r="AX291" s="79"/>
      <c r="AY291" s="79"/>
      <c r="AZ291" s="79"/>
      <c r="BA291">
        <v>4</v>
      </c>
      <c r="BB291" s="78" t="str">
        <f>REPLACE(INDEX(GroupVertices[Group],MATCH(Edges24[[#This Row],[Vertex 1]],GroupVertices[Vertex],0)),1,1,"")</f>
        <v>8</v>
      </c>
      <c r="BC291" s="78" t="str">
        <f>REPLACE(INDEX(GroupVertices[Group],MATCH(Edges24[[#This Row],[Vertex 2]],GroupVertices[Vertex],0)),1,1,"")</f>
        <v>8</v>
      </c>
      <c r="BD291" s="48">
        <v>4</v>
      </c>
      <c r="BE291" s="49">
        <v>9.30232558139535</v>
      </c>
      <c r="BF291" s="48">
        <v>0</v>
      </c>
      <c r="BG291" s="49">
        <v>0</v>
      </c>
      <c r="BH291" s="48">
        <v>0</v>
      </c>
      <c r="BI291" s="49">
        <v>0</v>
      </c>
      <c r="BJ291" s="48">
        <v>39</v>
      </c>
      <c r="BK291" s="49">
        <v>90.69767441860465</v>
      </c>
      <c r="BL291" s="48">
        <v>43</v>
      </c>
    </row>
    <row r="292" spans="1:64" ht="15">
      <c r="A292" s="64" t="s">
        <v>457</v>
      </c>
      <c r="B292" s="64" t="s">
        <v>457</v>
      </c>
      <c r="C292" s="65"/>
      <c r="D292" s="66"/>
      <c r="E292" s="67"/>
      <c r="F292" s="68"/>
      <c r="G292" s="65"/>
      <c r="H292" s="69"/>
      <c r="I292" s="70"/>
      <c r="J292" s="70"/>
      <c r="K292" s="34" t="s">
        <v>65</v>
      </c>
      <c r="L292" s="77">
        <v>333</v>
      </c>
      <c r="M292" s="77"/>
      <c r="N292" s="72"/>
      <c r="O292" s="79" t="s">
        <v>176</v>
      </c>
      <c r="P292" s="81">
        <v>43511.75068287037</v>
      </c>
      <c r="Q292" s="79" t="s">
        <v>683</v>
      </c>
      <c r="R292" s="83" t="s">
        <v>785</v>
      </c>
      <c r="S292" s="79" t="s">
        <v>825</v>
      </c>
      <c r="T292" s="79" t="s">
        <v>901</v>
      </c>
      <c r="U292" s="83" t="s">
        <v>949</v>
      </c>
      <c r="V292" s="83" t="s">
        <v>949</v>
      </c>
      <c r="W292" s="81">
        <v>43511.75068287037</v>
      </c>
      <c r="X292" s="83" t="s">
        <v>1518</v>
      </c>
      <c r="Y292" s="79"/>
      <c r="Z292" s="79"/>
      <c r="AA292" s="85" t="s">
        <v>1883</v>
      </c>
      <c r="AB292" s="79"/>
      <c r="AC292" s="79" t="b">
        <v>0</v>
      </c>
      <c r="AD292" s="79">
        <v>2</v>
      </c>
      <c r="AE292" s="85" t="s">
        <v>1963</v>
      </c>
      <c r="AF292" s="79" t="b">
        <v>0</v>
      </c>
      <c r="AG292" s="79" t="s">
        <v>1973</v>
      </c>
      <c r="AH292" s="79"/>
      <c r="AI292" s="85" t="s">
        <v>1963</v>
      </c>
      <c r="AJ292" s="79" t="b">
        <v>0</v>
      </c>
      <c r="AK292" s="79">
        <v>2</v>
      </c>
      <c r="AL292" s="85" t="s">
        <v>1963</v>
      </c>
      <c r="AM292" s="79" t="s">
        <v>2022</v>
      </c>
      <c r="AN292" s="79" t="b">
        <v>0</v>
      </c>
      <c r="AO292" s="85" t="s">
        <v>1883</v>
      </c>
      <c r="AP292" s="79" t="s">
        <v>176</v>
      </c>
      <c r="AQ292" s="79">
        <v>0</v>
      </c>
      <c r="AR292" s="79">
        <v>0</v>
      </c>
      <c r="AS292" s="79"/>
      <c r="AT292" s="79"/>
      <c r="AU292" s="79"/>
      <c r="AV292" s="79"/>
      <c r="AW292" s="79"/>
      <c r="AX292" s="79"/>
      <c r="AY292" s="79"/>
      <c r="AZ292" s="79"/>
      <c r="BA292">
        <v>4</v>
      </c>
      <c r="BB292" s="78" t="str">
        <f>REPLACE(INDEX(GroupVertices[Group],MATCH(Edges24[[#This Row],[Vertex 1]],GroupVertices[Vertex],0)),1,1,"")</f>
        <v>8</v>
      </c>
      <c r="BC292" s="78" t="str">
        <f>REPLACE(INDEX(GroupVertices[Group],MATCH(Edges24[[#This Row],[Vertex 2]],GroupVertices[Vertex],0)),1,1,"")</f>
        <v>8</v>
      </c>
      <c r="BD292" s="48">
        <v>1</v>
      </c>
      <c r="BE292" s="49">
        <v>2.4390243902439024</v>
      </c>
      <c r="BF292" s="48">
        <v>4</v>
      </c>
      <c r="BG292" s="49">
        <v>9.75609756097561</v>
      </c>
      <c r="BH292" s="48">
        <v>0</v>
      </c>
      <c r="BI292" s="49">
        <v>0</v>
      </c>
      <c r="BJ292" s="48">
        <v>36</v>
      </c>
      <c r="BK292" s="49">
        <v>87.8048780487805</v>
      </c>
      <c r="BL292" s="48">
        <v>41</v>
      </c>
    </row>
    <row r="293" spans="1:64" ht="15">
      <c r="A293" s="64" t="s">
        <v>457</v>
      </c>
      <c r="B293" s="64" t="s">
        <v>457</v>
      </c>
      <c r="C293" s="65"/>
      <c r="D293" s="66"/>
      <c r="E293" s="67"/>
      <c r="F293" s="68"/>
      <c r="G293" s="65"/>
      <c r="H293" s="69"/>
      <c r="I293" s="70"/>
      <c r="J293" s="70"/>
      <c r="K293" s="34" t="s">
        <v>65</v>
      </c>
      <c r="L293" s="77">
        <v>334</v>
      </c>
      <c r="M293" s="77"/>
      <c r="N293" s="72"/>
      <c r="O293" s="79" t="s">
        <v>176</v>
      </c>
      <c r="P293" s="81">
        <v>43512.63230324074</v>
      </c>
      <c r="Q293" s="79" t="s">
        <v>684</v>
      </c>
      <c r="R293" s="83" t="s">
        <v>786</v>
      </c>
      <c r="S293" s="79" t="s">
        <v>811</v>
      </c>
      <c r="T293" s="79" t="s">
        <v>902</v>
      </c>
      <c r="U293" s="83" t="s">
        <v>950</v>
      </c>
      <c r="V293" s="83" t="s">
        <v>950</v>
      </c>
      <c r="W293" s="81">
        <v>43512.63230324074</v>
      </c>
      <c r="X293" s="83" t="s">
        <v>1519</v>
      </c>
      <c r="Y293" s="79"/>
      <c r="Z293" s="79"/>
      <c r="AA293" s="85" t="s">
        <v>1884</v>
      </c>
      <c r="AB293" s="79"/>
      <c r="AC293" s="79" t="b">
        <v>0</v>
      </c>
      <c r="AD293" s="79">
        <v>2</v>
      </c>
      <c r="AE293" s="85" t="s">
        <v>1963</v>
      </c>
      <c r="AF293" s="79" t="b">
        <v>0</v>
      </c>
      <c r="AG293" s="79" t="s">
        <v>1973</v>
      </c>
      <c r="AH293" s="79"/>
      <c r="AI293" s="85" t="s">
        <v>1963</v>
      </c>
      <c r="AJ293" s="79" t="b">
        <v>0</v>
      </c>
      <c r="AK293" s="79">
        <v>1</v>
      </c>
      <c r="AL293" s="85" t="s">
        <v>1963</v>
      </c>
      <c r="AM293" s="79" t="s">
        <v>2022</v>
      </c>
      <c r="AN293" s="79" t="b">
        <v>0</v>
      </c>
      <c r="AO293" s="85" t="s">
        <v>1884</v>
      </c>
      <c r="AP293" s="79" t="s">
        <v>176</v>
      </c>
      <c r="AQ293" s="79">
        <v>0</v>
      </c>
      <c r="AR293" s="79">
        <v>0</v>
      </c>
      <c r="AS293" s="79"/>
      <c r="AT293" s="79"/>
      <c r="AU293" s="79"/>
      <c r="AV293" s="79"/>
      <c r="AW293" s="79"/>
      <c r="AX293" s="79"/>
      <c r="AY293" s="79"/>
      <c r="AZ293" s="79"/>
      <c r="BA293">
        <v>4</v>
      </c>
      <c r="BB293" s="78" t="str">
        <f>REPLACE(INDEX(GroupVertices[Group],MATCH(Edges24[[#This Row],[Vertex 1]],GroupVertices[Vertex],0)),1,1,"")</f>
        <v>8</v>
      </c>
      <c r="BC293" s="78" t="str">
        <f>REPLACE(INDEX(GroupVertices[Group],MATCH(Edges24[[#This Row],[Vertex 2]],GroupVertices[Vertex],0)),1,1,"")</f>
        <v>8</v>
      </c>
      <c r="BD293" s="48">
        <v>2</v>
      </c>
      <c r="BE293" s="49">
        <v>4.651162790697675</v>
      </c>
      <c r="BF293" s="48">
        <v>0</v>
      </c>
      <c r="BG293" s="49">
        <v>0</v>
      </c>
      <c r="BH293" s="48">
        <v>0</v>
      </c>
      <c r="BI293" s="49">
        <v>0</v>
      </c>
      <c r="BJ293" s="48">
        <v>41</v>
      </c>
      <c r="BK293" s="49">
        <v>95.34883720930233</v>
      </c>
      <c r="BL293" s="48">
        <v>43</v>
      </c>
    </row>
    <row r="294" spans="1:64" ht="15">
      <c r="A294" s="64" t="s">
        <v>458</v>
      </c>
      <c r="B294" s="64" t="s">
        <v>457</v>
      </c>
      <c r="C294" s="65"/>
      <c r="D294" s="66"/>
      <c r="E294" s="67"/>
      <c r="F294" s="68"/>
      <c r="G294" s="65"/>
      <c r="H294" s="69"/>
      <c r="I294" s="70"/>
      <c r="J294" s="70"/>
      <c r="K294" s="34" t="s">
        <v>65</v>
      </c>
      <c r="L294" s="77">
        <v>335</v>
      </c>
      <c r="M294" s="77"/>
      <c r="N294" s="72"/>
      <c r="O294" s="79" t="s">
        <v>544</v>
      </c>
      <c r="P294" s="81">
        <v>43512.633101851854</v>
      </c>
      <c r="Q294" s="79" t="s">
        <v>685</v>
      </c>
      <c r="R294" s="79"/>
      <c r="S294" s="79"/>
      <c r="T294" s="79"/>
      <c r="U294" s="79"/>
      <c r="V294" s="83" t="s">
        <v>1203</v>
      </c>
      <c r="W294" s="81">
        <v>43512.633101851854</v>
      </c>
      <c r="X294" s="83" t="s">
        <v>1520</v>
      </c>
      <c r="Y294" s="79"/>
      <c r="Z294" s="79"/>
      <c r="AA294" s="85" t="s">
        <v>1885</v>
      </c>
      <c r="AB294" s="79"/>
      <c r="AC294" s="79" t="b">
        <v>0</v>
      </c>
      <c r="AD294" s="79">
        <v>0</v>
      </c>
      <c r="AE294" s="85" t="s">
        <v>1963</v>
      </c>
      <c r="AF294" s="79" t="b">
        <v>0</v>
      </c>
      <c r="AG294" s="79" t="s">
        <v>1973</v>
      </c>
      <c r="AH294" s="79"/>
      <c r="AI294" s="85" t="s">
        <v>1963</v>
      </c>
      <c r="AJ294" s="79" t="b">
        <v>0</v>
      </c>
      <c r="AK294" s="79">
        <v>1</v>
      </c>
      <c r="AL294" s="85" t="s">
        <v>1884</v>
      </c>
      <c r="AM294" s="79" t="s">
        <v>2001</v>
      </c>
      <c r="AN294" s="79" t="b">
        <v>0</v>
      </c>
      <c r="AO294" s="85" t="s">
        <v>1884</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8</v>
      </c>
      <c r="BC294" s="78" t="str">
        <f>REPLACE(INDEX(GroupVertices[Group],MATCH(Edges24[[#This Row],[Vertex 2]],GroupVertices[Vertex],0)),1,1,"")</f>
        <v>8</v>
      </c>
      <c r="BD294" s="48">
        <v>1</v>
      </c>
      <c r="BE294" s="49">
        <v>4.545454545454546</v>
      </c>
      <c r="BF294" s="48">
        <v>0</v>
      </c>
      <c r="BG294" s="49">
        <v>0</v>
      </c>
      <c r="BH294" s="48">
        <v>0</v>
      </c>
      <c r="BI294" s="49">
        <v>0</v>
      </c>
      <c r="BJ294" s="48">
        <v>21</v>
      </c>
      <c r="BK294" s="49">
        <v>95.45454545454545</v>
      </c>
      <c r="BL294" s="48">
        <v>22</v>
      </c>
    </row>
    <row r="295" spans="1:64" ht="15">
      <c r="A295" s="64" t="s">
        <v>459</v>
      </c>
      <c r="B295" s="64" t="s">
        <v>473</v>
      </c>
      <c r="C295" s="65"/>
      <c r="D295" s="66"/>
      <c r="E295" s="67"/>
      <c r="F295" s="68"/>
      <c r="G295" s="65"/>
      <c r="H295" s="69"/>
      <c r="I295" s="70"/>
      <c r="J295" s="70"/>
      <c r="K295" s="34" t="s">
        <v>65</v>
      </c>
      <c r="L295" s="77">
        <v>336</v>
      </c>
      <c r="M295" s="77"/>
      <c r="N295" s="72"/>
      <c r="O295" s="79" t="s">
        <v>544</v>
      </c>
      <c r="P295" s="81">
        <v>43512.710324074076</v>
      </c>
      <c r="Q295" s="79" t="s">
        <v>686</v>
      </c>
      <c r="R295" s="79"/>
      <c r="S295" s="79"/>
      <c r="T295" s="79" t="s">
        <v>474</v>
      </c>
      <c r="U295" s="79"/>
      <c r="V295" s="83" t="s">
        <v>999</v>
      </c>
      <c r="W295" s="81">
        <v>43512.710324074076</v>
      </c>
      <c r="X295" s="83" t="s">
        <v>1521</v>
      </c>
      <c r="Y295" s="79"/>
      <c r="Z295" s="79"/>
      <c r="AA295" s="85" t="s">
        <v>1886</v>
      </c>
      <c r="AB295" s="79"/>
      <c r="AC295" s="79" t="b">
        <v>0</v>
      </c>
      <c r="AD295" s="79">
        <v>0</v>
      </c>
      <c r="AE295" s="85" t="s">
        <v>1963</v>
      </c>
      <c r="AF295" s="79" t="b">
        <v>0</v>
      </c>
      <c r="AG295" s="79" t="s">
        <v>1973</v>
      </c>
      <c r="AH295" s="79"/>
      <c r="AI295" s="85" t="s">
        <v>1963</v>
      </c>
      <c r="AJ295" s="79" t="b">
        <v>0</v>
      </c>
      <c r="AK295" s="79">
        <v>10</v>
      </c>
      <c r="AL295" s="85" t="s">
        <v>1903</v>
      </c>
      <c r="AM295" s="79" t="s">
        <v>2001</v>
      </c>
      <c r="AN295" s="79" t="b">
        <v>0</v>
      </c>
      <c r="AO295" s="85" t="s">
        <v>1903</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4</v>
      </c>
      <c r="BC295" s="78" t="str">
        <f>REPLACE(INDEX(GroupVertices[Group],MATCH(Edges24[[#This Row],[Vertex 2]],GroupVertices[Vertex],0)),1,1,"")</f>
        <v>4</v>
      </c>
      <c r="BD295" s="48">
        <v>0</v>
      </c>
      <c r="BE295" s="49">
        <v>0</v>
      </c>
      <c r="BF295" s="48">
        <v>0</v>
      </c>
      <c r="BG295" s="49">
        <v>0</v>
      </c>
      <c r="BH295" s="48">
        <v>0</v>
      </c>
      <c r="BI295" s="49">
        <v>0</v>
      </c>
      <c r="BJ295" s="48">
        <v>23</v>
      </c>
      <c r="BK295" s="49">
        <v>100</v>
      </c>
      <c r="BL295" s="48">
        <v>23</v>
      </c>
    </row>
    <row r="296" spans="1:64" ht="15">
      <c r="A296" s="64" t="s">
        <v>460</v>
      </c>
      <c r="B296" s="64" t="s">
        <v>473</v>
      </c>
      <c r="C296" s="65"/>
      <c r="D296" s="66"/>
      <c r="E296" s="67"/>
      <c r="F296" s="68"/>
      <c r="G296" s="65"/>
      <c r="H296" s="69"/>
      <c r="I296" s="70"/>
      <c r="J296" s="70"/>
      <c r="K296" s="34" t="s">
        <v>65</v>
      </c>
      <c r="L296" s="77">
        <v>337</v>
      </c>
      <c r="M296" s="77"/>
      <c r="N296" s="72"/>
      <c r="O296" s="79" t="s">
        <v>544</v>
      </c>
      <c r="P296" s="81">
        <v>43512.71055555555</v>
      </c>
      <c r="Q296" s="79" t="s">
        <v>686</v>
      </c>
      <c r="R296" s="79"/>
      <c r="S296" s="79"/>
      <c r="T296" s="79" t="s">
        <v>474</v>
      </c>
      <c r="U296" s="79"/>
      <c r="V296" s="83" t="s">
        <v>1204</v>
      </c>
      <c r="W296" s="81">
        <v>43512.71055555555</v>
      </c>
      <c r="X296" s="83" t="s">
        <v>1522</v>
      </c>
      <c r="Y296" s="79"/>
      <c r="Z296" s="79"/>
      <c r="AA296" s="85" t="s">
        <v>1887</v>
      </c>
      <c r="AB296" s="79"/>
      <c r="AC296" s="79" t="b">
        <v>0</v>
      </c>
      <c r="AD296" s="79">
        <v>0</v>
      </c>
      <c r="AE296" s="85" t="s">
        <v>1963</v>
      </c>
      <c r="AF296" s="79" t="b">
        <v>0</v>
      </c>
      <c r="AG296" s="79" t="s">
        <v>1973</v>
      </c>
      <c r="AH296" s="79"/>
      <c r="AI296" s="85" t="s">
        <v>1963</v>
      </c>
      <c r="AJ296" s="79" t="b">
        <v>0</v>
      </c>
      <c r="AK296" s="79">
        <v>10</v>
      </c>
      <c r="AL296" s="85" t="s">
        <v>1903</v>
      </c>
      <c r="AM296" s="79" t="s">
        <v>2002</v>
      </c>
      <c r="AN296" s="79" t="b">
        <v>0</v>
      </c>
      <c r="AO296" s="85" t="s">
        <v>1903</v>
      </c>
      <c r="AP296" s="79" t="s">
        <v>176</v>
      </c>
      <c r="AQ296" s="79">
        <v>0</v>
      </c>
      <c r="AR296" s="79">
        <v>0</v>
      </c>
      <c r="AS296" s="79"/>
      <c r="AT296" s="79"/>
      <c r="AU296" s="79"/>
      <c r="AV296" s="79"/>
      <c r="AW296" s="79"/>
      <c r="AX296" s="79"/>
      <c r="AY296" s="79"/>
      <c r="AZ296" s="79"/>
      <c r="BA296">
        <v>1</v>
      </c>
      <c r="BB296" s="78" t="str">
        <f>REPLACE(INDEX(GroupVertices[Group],MATCH(Edges24[[#This Row],[Vertex 1]],GroupVertices[Vertex],0)),1,1,"")</f>
        <v>4</v>
      </c>
      <c r="BC296" s="78" t="str">
        <f>REPLACE(INDEX(GroupVertices[Group],MATCH(Edges24[[#This Row],[Vertex 2]],GroupVertices[Vertex],0)),1,1,"")</f>
        <v>4</v>
      </c>
      <c r="BD296" s="48">
        <v>0</v>
      </c>
      <c r="BE296" s="49">
        <v>0</v>
      </c>
      <c r="BF296" s="48">
        <v>0</v>
      </c>
      <c r="BG296" s="49">
        <v>0</v>
      </c>
      <c r="BH296" s="48">
        <v>0</v>
      </c>
      <c r="BI296" s="49">
        <v>0</v>
      </c>
      <c r="BJ296" s="48">
        <v>23</v>
      </c>
      <c r="BK296" s="49">
        <v>100</v>
      </c>
      <c r="BL296" s="48">
        <v>23</v>
      </c>
    </row>
    <row r="297" spans="1:64" ht="15">
      <c r="A297" s="64" t="s">
        <v>461</v>
      </c>
      <c r="B297" s="64" t="s">
        <v>439</v>
      </c>
      <c r="C297" s="65"/>
      <c r="D297" s="66"/>
      <c r="E297" s="67"/>
      <c r="F297" s="68"/>
      <c r="G297" s="65"/>
      <c r="H297" s="69"/>
      <c r="I297" s="70"/>
      <c r="J297" s="70"/>
      <c r="K297" s="34" t="s">
        <v>65</v>
      </c>
      <c r="L297" s="77">
        <v>339</v>
      </c>
      <c r="M297" s="77"/>
      <c r="N297" s="72"/>
      <c r="O297" s="79" t="s">
        <v>544</v>
      </c>
      <c r="P297" s="81">
        <v>43512.549467592595</v>
      </c>
      <c r="Q297" s="79" t="s">
        <v>687</v>
      </c>
      <c r="R297" s="79"/>
      <c r="S297" s="79"/>
      <c r="T297" s="79" t="s">
        <v>893</v>
      </c>
      <c r="U297" s="79"/>
      <c r="V297" s="83" t="s">
        <v>1205</v>
      </c>
      <c r="W297" s="81">
        <v>43512.549467592595</v>
      </c>
      <c r="X297" s="83" t="s">
        <v>1523</v>
      </c>
      <c r="Y297" s="79"/>
      <c r="Z297" s="79"/>
      <c r="AA297" s="85" t="s">
        <v>1888</v>
      </c>
      <c r="AB297" s="79"/>
      <c r="AC297" s="79" t="b">
        <v>0</v>
      </c>
      <c r="AD297" s="79">
        <v>0</v>
      </c>
      <c r="AE297" s="85" t="s">
        <v>1963</v>
      </c>
      <c r="AF297" s="79" t="b">
        <v>0</v>
      </c>
      <c r="AG297" s="79" t="s">
        <v>1973</v>
      </c>
      <c r="AH297" s="79"/>
      <c r="AI297" s="85" t="s">
        <v>1963</v>
      </c>
      <c r="AJ297" s="79" t="b">
        <v>0</v>
      </c>
      <c r="AK297" s="79">
        <v>2</v>
      </c>
      <c r="AL297" s="85" t="s">
        <v>1848</v>
      </c>
      <c r="AM297" s="79" t="s">
        <v>1999</v>
      </c>
      <c r="AN297" s="79" t="b">
        <v>0</v>
      </c>
      <c r="AO297" s="85" t="s">
        <v>1848</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4</v>
      </c>
      <c r="BC297" s="78" t="str">
        <f>REPLACE(INDEX(GroupVertices[Group],MATCH(Edges24[[#This Row],[Vertex 2]],GroupVertices[Vertex],0)),1,1,"")</f>
        <v>4</v>
      </c>
      <c r="BD297" s="48">
        <v>0</v>
      </c>
      <c r="BE297" s="49">
        <v>0</v>
      </c>
      <c r="BF297" s="48">
        <v>0</v>
      </c>
      <c r="BG297" s="49">
        <v>0</v>
      </c>
      <c r="BH297" s="48">
        <v>0</v>
      </c>
      <c r="BI297" s="49">
        <v>0</v>
      </c>
      <c r="BJ297" s="48">
        <v>24</v>
      </c>
      <c r="BK297" s="49">
        <v>100</v>
      </c>
      <c r="BL297" s="48">
        <v>24</v>
      </c>
    </row>
    <row r="298" spans="1:64" ht="15">
      <c r="A298" s="64" t="s">
        <v>461</v>
      </c>
      <c r="B298" s="64" t="s">
        <v>473</v>
      </c>
      <c r="C298" s="65"/>
      <c r="D298" s="66"/>
      <c r="E298" s="67"/>
      <c r="F298" s="68"/>
      <c r="G298" s="65"/>
      <c r="H298" s="69"/>
      <c r="I298" s="70"/>
      <c r="J298" s="70"/>
      <c r="K298" s="34" t="s">
        <v>65</v>
      </c>
      <c r="L298" s="77">
        <v>340</v>
      </c>
      <c r="M298" s="77"/>
      <c r="N298" s="72"/>
      <c r="O298" s="79" t="s">
        <v>544</v>
      </c>
      <c r="P298" s="81">
        <v>43512.71337962963</v>
      </c>
      <c r="Q298" s="79" t="s">
        <v>686</v>
      </c>
      <c r="R298" s="79"/>
      <c r="S298" s="79"/>
      <c r="T298" s="79" t="s">
        <v>474</v>
      </c>
      <c r="U298" s="79"/>
      <c r="V298" s="83" t="s">
        <v>1205</v>
      </c>
      <c r="W298" s="81">
        <v>43512.71337962963</v>
      </c>
      <c r="X298" s="83" t="s">
        <v>1524</v>
      </c>
      <c r="Y298" s="79"/>
      <c r="Z298" s="79"/>
      <c r="AA298" s="85" t="s">
        <v>1889</v>
      </c>
      <c r="AB298" s="79"/>
      <c r="AC298" s="79" t="b">
        <v>0</v>
      </c>
      <c r="AD298" s="79">
        <v>0</v>
      </c>
      <c r="AE298" s="85" t="s">
        <v>1963</v>
      </c>
      <c r="AF298" s="79" t="b">
        <v>0</v>
      </c>
      <c r="AG298" s="79" t="s">
        <v>1973</v>
      </c>
      <c r="AH298" s="79"/>
      <c r="AI298" s="85" t="s">
        <v>1963</v>
      </c>
      <c r="AJ298" s="79" t="b">
        <v>0</v>
      </c>
      <c r="AK298" s="79">
        <v>10</v>
      </c>
      <c r="AL298" s="85" t="s">
        <v>1903</v>
      </c>
      <c r="AM298" s="79" t="s">
        <v>2003</v>
      </c>
      <c r="AN298" s="79" t="b">
        <v>0</v>
      </c>
      <c r="AO298" s="85" t="s">
        <v>1903</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4</v>
      </c>
      <c r="BC298" s="78" t="str">
        <f>REPLACE(INDEX(GroupVertices[Group],MATCH(Edges24[[#This Row],[Vertex 2]],GroupVertices[Vertex],0)),1,1,"")</f>
        <v>4</v>
      </c>
      <c r="BD298" s="48">
        <v>0</v>
      </c>
      <c r="BE298" s="49">
        <v>0</v>
      </c>
      <c r="BF298" s="48">
        <v>0</v>
      </c>
      <c r="BG298" s="49">
        <v>0</v>
      </c>
      <c r="BH298" s="48">
        <v>0</v>
      </c>
      <c r="BI298" s="49">
        <v>0</v>
      </c>
      <c r="BJ298" s="48">
        <v>23</v>
      </c>
      <c r="BK298" s="49">
        <v>100</v>
      </c>
      <c r="BL298" s="48">
        <v>23</v>
      </c>
    </row>
    <row r="299" spans="1:64" ht="15">
      <c r="A299" s="64" t="s">
        <v>462</v>
      </c>
      <c r="B299" s="64" t="s">
        <v>473</v>
      </c>
      <c r="C299" s="65"/>
      <c r="D299" s="66"/>
      <c r="E299" s="67"/>
      <c r="F299" s="68"/>
      <c r="G299" s="65"/>
      <c r="H299" s="69"/>
      <c r="I299" s="70"/>
      <c r="J299" s="70"/>
      <c r="K299" s="34" t="s">
        <v>65</v>
      </c>
      <c r="L299" s="77">
        <v>341</v>
      </c>
      <c r="M299" s="77"/>
      <c r="N299" s="72"/>
      <c r="O299" s="79" t="s">
        <v>544</v>
      </c>
      <c r="P299" s="81">
        <v>43512.72383101852</v>
      </c>
      <c r="Q299" s="79" t="s">
        <v>686</v>
      </c>
      <c r="R299" s="79"/>
      <c r="S299" s="79"/>
      <c r="T299" s="79" t="s">
        <v>474</v>
      </c>
      <c r="U299" s="79"/>
      <c r="V299" s="83" t="s">
        <v>1206</v>
      </c>
      <c r="W299" s="81">
        <v>43512.72383101852</v>
      </c>
      <c r="X299" s="83" t="s">
        <v>1525</v>
      </c>
      <c r="Y299" s="79"/>
      <c r="Z299" s="79"/>
      <c r="AA299" s="85" t="s">
        <v>1890</v>
      </c>
      <c r="AB299" s="79"/>
      <c r="AC299" s="79" t="b">
        <v>0</v>
      </c>
      <c r="AD299" s="79">
        <v>0</v>
      </c>
      <c r="AE299" s="85" t="s">
        <v>1963</v>
      </c>
      <c r="AF299" s="79" t="b">
        <v>0</v>
      </c>
      <c r="AG299" s="79" t="s">
        <v>1973</v>
      </c>
      <c r="AH299" s="79"/>
      <c r="AI299" s="85" t="s">
        <v>1963</v>
      </c>
      <c r="AJ299" s="79" t="b">
        <v>0</v>
      </c>
      <c r="AK299" s="79">
        <v>10</v>
      </c>
      <c r="AL299" s="85" t="s">
        <v>1903</v>
      </c>
      <c r="AM299" s="79" t="s">
        <v>1999</v>
      </c>
      <c r="AN299" s="79" t="b">
        <v>0</v>
      </c>
      <c r="AO299" s="85" t="s">
        <v>1903</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4</v>
      </c>
      <c r="BC299" s="78" t="str">
        <f>REPLACE(INDEX(GroupVertices[Group],MATCH(Edges24[[#This Row],[Vertex 2]],GroupVertices[Vertex],0)),1,1,"")</f>
        <v>4</v>
      </c>
      <c r="BD299" s="48">
        <v>0</v>
      </c>
      <c r="BE299" s="49">
        <v>0</v>
      </c>
      <c r="BF299" s="48">
        <v>0</v>
      </c>
      <c r="BG299" s="49">
        <v>0</v>
      </c>
      <c r="BH299" s="48">
        <v>0</v>
      </c>
      <c r="BI299" s="49">
        <v>0</v>
      </c>
      <c r="BJ299" s="48">
        <v>23</v>
      </c>
      <c r="BK299" s="49">
        <v>100</v>
      </c>
      <c r="BL299" s="48">
        <v>23</v>
      </c>
    </row>
    <row r="300" spans="1:64" ht="15">
      <c r="A300" s="64" t="s">
        <v>463</v>
      </c>
      <c r="B300" s="64" t="s">
        <v>473</v>
      </c>
      <c r="C300" s="65"/>
      <c r="D300" s="66"/>
      <c r="E300" s="67"/>
      <c r="F300" s="68"/>
      <c r="G300" s="65"/>
      <c r="H300" s="69"/>
      <c r="I300" s="70"/>
      <c r="J300" s="70"/>
      <c r="K300" s="34" t="s">
        <v>65</v>
      </c>
      <c r="L300" s="77">
        <v>342</v>
      </c>
      <c r="M300" s="77"/>
      <c r="N300" s="72"/>
      <c r="O300" s="79" t="s">
        <v>544</v>
      </c>
      <c r="P300" s="81">
        <v>43512.724641203706</v>
      </c>
      <c r="Q300" s="79" t="s">
        <v>686</v>
      </c>
      <c r="R300" s="79"/>
      <c r="S300" s="79"/>
      <c r="T300" s="79" t="s">
        <v>474</v>
      </c>
      <c r="U300" s="79"/>
      <c r="V300" s="83" t="s">
        <v>1207</v>
      </c>
      <c r="W300" s="81">
        <v>43512.724641203706</v>
      </c>
      <c r="X300" s="83" t="s">
        <v>1526</v>
      </c>
      <c r="Y300" s="79"/>
      <c r="Z300" s="79"/>
      <c r="AA300" s="85" t="s">
        <v>1891</v>
      </c>
      <c r="AB300" s="79"/>
      <c r="AC300" s="79" t="b">
        <v>0</v>
      </c>
      <c r="AD300" s="79">
        <v>0</v>
      </c>
      <c r="AE300" s="85" t="s">
        <v>1963</v>
      </c>
      <c r="AF300" s="79" t="b">
        <v>0</v>
      </c>
      <c r="AG300" s="79" t="s">
        <v>1973</v>
      </c>
      <c r="AH300" s="79"/>
      <c r="AI300" s="85" t="s">
        <v>1963</v>
      </c>
      <c r="AJ300" s="79" t="b">
        <v>0</v>
      </c>
      <c r="AK300" s="79">
        <v>10</v>
      </c>
      <c r="AL300" s="85" t="s">
        <v>1903</v>
      </c>
      <c r="AM300" s="79" t="s">
        <v>1999</v>
      </c>
      <c r="AN300" s="79" t="b">
        <v>0</v>
      </c>
      <c r="AO300" s="85" t="s">
        <v>1903</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4</v>
      </c>
      <c r="BC300" s="78" t="str">
        <f>REPLACE(INDEX(GroupVertices[Group],MATCH(Edges24[[#This Row],[Vertex 2]],GroupVertices[Vertex],0)),1,1,"")</f>
        <v>4</v>
      </c>
      <c r="BD300" s="48">
        <v>0</v>
      </c>
      <c r="BE300" s="49">
        <v>0</v>
      </c>
      <c r="BF300" s="48">
        <v>0</v>
      </c>
      <c r="BG300" s="49">
        <v>0</v>
      </c>
      <c r="BH300" s="48">
        <v>0</v>
      </c>
      <c r="BI300" s="49">
        <v>0</v>
      </c>
      <c r="BJ300" s="48">
        <v>23</v>
      </c>
      <c r="BK300" s="49">
        <v>100</v>
      </c>
      <c r="BL300" s="48">
        <v>23</v>
      </c>
    </row>
    <row r="301" spans="1:64" ht="15">
      <c r="A301" s="64" t="s">
        <v>464</v>
      </c>
      <c r="B301" s="64" t="s">
        <v>473</v>
      </c>
      <c r="C301" s="65"/>
      <c r="D301" s="66"/>
      <c r="E301" s="67"/>
      <c r="F301" s="68"/>
      <c r="G301" s="65"/>
      <c r="H301" s="69"/>
      <c r="I301" s="70"/>
      <c r="J301" s="70"/>
      <c r="K301" s="34" t="s">
        <v>65</v>
      </c>
      <c r="L301" s="77">
        <v>343</v>
      </c>
      <c r="M301" s="77"/>
      <c r="N301" s="72"/>
      <c r="O301" s="79" t="s">
        <v>544</v>
      </c>
      <c r="P301" s="81">
        <v>43512.8471412037</v>
      </c>
      <c r="Q301" s="79" t="s">
        <v>686</v>
      </c>
      <c r="R301" s="79"/>
      <c r="S301" s="79"/>
      <c r="T301" s="79" t="s">
        <v>474</v>
      </c>
      <c r="U301" s="79"/>
      <c r="V301" s="83" t="s">
        <v>1208</v>
      </c>
      <c r="W301" s="81">
        <v>43512.8471412037</v>
      </c>
      <c r="X301" s="83" t="s">
        <v>1527</v>
      </c>
      <c r="Y301" s="79"/>
      <c r="Z301" s="79"/>
      <c r="AA301" s="85" t="s">
        <v>1892</v>
      </c>
      <c r="AB301" s="79"/>
      <c r="AC301" s="79" t="b">
        <v>0</v>
      </c>
      <c r="AD301" s="79">
        <v>0</v>
      </c>
      <c r="AE301" s="85" t="s">
        <v>1963</v>
      </c>
      <c r="AF301" s="79" t="b">
        <v>0</v>
      </c>
      <c r="AG301" s="79" t="s">
        <v>1973</v>
      </c>
      <c r="AH301" s="79"/>
      <c r="AI301" s="85" t="s">
        <v>1963</v>
      </c>
      <c r="AJ301" s="79" t="b">
        <v>0</v>
      </c>
      <c r="AK301" s="79">
        <v>10</v>
      </c>
      <c r="AL301" s="85" t="s">
        <v>1903</v>
      </c>
      <c r="AM301" s="79" t="s">
        <v>2000</v>
      </c>
      <c r="AN301" s="79" t="b">
        <v>0</v>
      </c>
      <c r="AO301" s="85" t="s">
        <v>1903</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4</v>
      </c>
      <c r="BC301" s="78" t="str">
        <f>REPLACE(INDEX(GroupVertices[Group],MATCH(Edges24[[#This Row],[Vertex 2]],GroupVertices[Vertex],0)),1,1,"")</f>
        <v>4</v>
      </c>
      <c r="BD301" s="48">
        <v>0</v>
      </c>
      <c r="BE301" s="49">
        <v>0</v>
      </c>
      <c r="BF301" s="48">
        <v>0</v>
      </c>
      <c r="BG301" s="49">
        <v>0</v>
      </c>
      <c r="BH301" s="48">
        <v>0</v>
      </c>
      <c r="BI301" s="49">
        <v>0</v>
      </c>
      <c r="BJ301" s="48">
        <v>23</v>
      </c>
      <c r="BK301" s="49">
        <v>100</v>
      </c>
      <c r="BL301" s="48">
        <v>23</v>
      </c>
    </row>
    <row r="302" spans="1:64" ht="15">
      <c r="A302" s="64" t="s">
        <v>465</v>
      </c>
      <c r="B302" s="64" t="s">
        <v>487</v>
      </c>
      <c r="C302" s="65"/>
      <c r="D302" s="66"/>
      <c r="E302" s="67"/>
      <c r="F302" s="68"/>
      <c r="G302" s="65"/>
      <c r="H302" s="69"/>
      <c r="I302" s="70"/>
      <c r="J302" s="70"/>
      <c r="K302" s="34" t="s">
        <v>65</v>
      </c>
      <c r="L302" s="77">
        <v>344</v>
      </c>
      <c r="M302" s="77"/>
      <c r="N302" s="72"/>
      <c r="O302" s="79" t="s">
        <v>544</v>
      </c>
      <c r="P302" s="81">
        <v>43510.61817129629</v>
      </c>
      <c r="Q302" s="79" t="s">
        <v>642</v>
      </c>
      <c r="R302" s="83" t="s">
        <v>773</v>
      </c>
      <c r="S302" s="79" t="s">
        <v>816</v>
      </c>
      <c r="T302" s="79" t="s">
        <v>880</v>
      </c>
      <c r="U302" s="83" t="s">
        <v>942</v>
      </c>
      <c r="V302" s="83" t="s">
        <v>942</v>
      </c>
      <c r="W302" s="81">
        <v>43510.61817129629</v>
      </c>
      <c r="X302" s="83" t="s">
        <v>1528</v>
      </c>
      <c r="Y302" s="79"/>
      <c r="Z302" s="79"/>
      <c r="AA302" s="85" t="s">
        <v>1893</v>
      </c>
      <c r="AB302" s="79"/>
      <c r="AC302" s="79" t="b">
        <v>0</v>
      </c>
      <c r="AD302" s="79">
        <v>0</v>
      </c>
      <c r="AE302" s="85" t="s">
        <v>1963</v>
      </c>
      <c r="AF302" s="79" t="b">
        <v>0</v>
      </c>
      <c r="AG302" s="79" t="s">
        <v>1973</v>
      </c>
      <c r="AH302" s="79"/>
      <c r="AI302" s="85" t="s">
        <v>1963</v>
      </c>
      <c r="AJ302" s="79" t="b">
        <v>0</v>
      </c>
      <c r="AK302" s="79">
        <v>5</v>
      </c>
      <c r="AL302" s="85" t="s">
        <v>1957</v>
      </c>
      <c r="AM302" s="79" t="s">
        <v>1999</v>
      </c>
      <c r="AN302" s="79" t="b">
        <v>0</v>
      </c>
      <c r="AO302" s="85" t="s">
        <v>1957</v>
      </c>
      <c r="AP302" s="79" t="s">
        <v>176</v>
      </c>
      <c r="AQ302" s="79">
        <v>0</v>
      </c>
      <c r="AR302" s="79">
        <v>0</v>
      </c>
      <c r="AS302" s="79"/>
      <c r="AT302" s="79"/>
      <c r="AU302" s="79"/>
      <c r="AV302" s="79"/>
      <c r="AW302" s="79"/>
      <c r="AX302" s="79"/>
      <c r="AY302" s="79"/>
      <c r="AZ302" s="79"/>
      <c r="BA302">
        <v>3</v>
      </c>
      <c r="BB302" s="78" t="str">
        <f>REPLACE(INDEX(GroupVertices[Group],MATCH(Edges24[[#This Row],[Vertex 1]],GroupVertices[Vertex],0)),1,1,"")</f>
        <v>5</v>
      </c>
      <c r="BC302" s="78" t="str">
        <f>REPLACE(INDEX(GroupVertices[Group],MATCH(Edges24[[#This Row],[Vertex 2]],GroupVertices[Vertex],0)),1,1,"")</f>
        <v>5</v>
      </c>
      <c r="BD302" s="48">
        <v>1</v>
      </c>
      <c r="BE302" s="49">
        <v>9.090909090909092</v>
      </c>
      <c r="BF302" s="48">
        <v>0</v>
      </c>
      <c r="BG302" s="49">
        <v>0</v>
      </c>
      <c r="BH302" s="48">
        <v>0</v>
      </c>
      <c r="BI302" s="49">
        <v>0</v>
      </c>
      <c r="BJ302" s="48">
        <v>10</v>
      </c>
      <c r="BK302" s="49">
        <v>90.9090909090909</v>
      </c>
      <c r="BL302" s="48">
        <v>11</v>
      </c>
    </row>
    <row r="303" spans="1:64" ht="15">
      <c r="A303" s="64" t="s">
        <v>465</v>
      </c>
      <c r="B303" s="64" t="s">
        <v>487</v>
      </c>
      <c r="C303" s="65"/>
      <c r="D303" s="66"/>
      <c r="E303" s="67"/>
      <c r="F303" s="68"/>
      <c r="G303" s="65"/>
      <c r="H303" s="69"/>
      <c r="I303" s="70"/>
      <c r="J303" s="70"/>
      <c r="K303" s="34" t="s">
        <v>65</v>
      </c>
      <c r="L303" s="77">
        <v>345</v>
      </c>
      <c r="M303" s="77"/>
      <c r="N303" s="72"/>
      <c r="O303" s="79" t="s">
        <v>544</v>
      </c>
      <c r="P303" s="81">
        <v>43512.8609375</v>
      </c>
      <c r="Q303" s="79" t="s">
        <v>676</v>
      </c>
      <c r="R303" s="79"/>
      <c r="S303" s="79"/>
      <c r="T303" s="79" t="s">
        <v>897</v>
      </c>
      <c r="U303" s="79"/>
      <c r="V303" s="83" t="s">
        <v>1209</v>
      </c>
      <c r="W303" s="81">
        <v>43512.8609375</v>
      </c>
      <c r="X303" s="83" t="s">
        <v>1529</v>
      </c>
      <c r="Y303" s="79"/>
      <c r="Z303" s="79"/>
      <c r="AA303" s="85" t="s">
        <v>1894</v>
      </c>
      <c r="AB303" s="79"/>
      <c r="AC303" s="79" t="b">
        <v>0</v>
      </c>
      <c r="AD303" s="79">
        <v>0</v>
      </c>
      <c r="AE303" s="85" t="s">
        <v>1963</v>
      </c>
      <c r="AF303" s="79" t="b">
        <v>0</v>
      </c>
      <c r="AG303" s="79" t="s">
        <v>1973</v>
      </c>
      <c r="AH303" s="79"/>
      <c r="AI303" s="85" t="s">
        <v>1963</v>
      </c>
      <c r="AJ303" s="79" t="b">
        <v>0</v>
      </c>
      <c r="AK303" s="79">
        <v>3</v>
      </c>
      <c r="AL303" s="85" t="s">
        <v>1958</v>
      </c>
      <c r="AM303" s="79" t="s">
        <v>1999</v>
      </c>
      <c r="AN303" s="79" t="b">
        <v>0</v>
      </c>
      <c r="AO303" s="85" t="s">
        <v>1958</v>
      </c>
      <c r="AP303" s="79" t="s">
        <v>176</v>
      </c>
      <c r="AQ303" s="79">
        <v>0</v>
      </c>
      <c r="AR303" s="79">
        <v>0</v>
      </c>
      <c r="AS303" s="79"/>
      <c r="AT303" s="79"/>
      <c r="AU303" s="79"/>
      <c r="AV303" s="79"/>
      <c r="AW303" s="79"/>
      <c r="AX303" s="79"/>
      <c r="AY303" s="79"/>
      <c r="AZ303" s="79"/>
      <c r="BA303">
        <v>3</v>
      </c>
      <c r="BB303" s="78" t="str">
        <f>REPLACE(INDEX(GroupVertices[Group],MATCH(Edges24[[#This Row],[Vertex 1]],GroupVertices[Vertex],0)),1,1,"")</f>
        <v>5</v>
      </c>
      <c r="BC303" s="78" t="str">
        <f>REPLACE(INDEX(GroupVertices[Group],MATCH(Edges24[[#This Row],[Vertex 2]],GroupVertices[Vertex],0)),1,1,"")</f>
        <v>5</v>
      </c>
      <c r="BD303" s="48">
        <v>2</v>
      </c>
      <c r="BE303" s="49">
        <v>8.695652173913043</v>
      </c>
      <c r="BF303" s="48">
        <v>0</v>
      </c>
      <c r="BG303" s="49">
        <v>0</v>
      </c>
      <c r="BH303" s="48">
        <v>0</v>
      </c>
      <c r="BI303" s="49">
        <v>0</v>
      </c>
      <c r="BJ303" s="48">
        <v>21</v>
      </c>
      <c r="BK303" s="49">
        <v>91.30434782608695</v>
      </c>
      <c r="BL303" s="48">
        <v>23</v>
      </c>
    </row>
    <row r="304" spans="1:64" ht="15">
      <c r="A304" s="64" t="s">
        <v>465</v>
      </c>
      <c r="B304" s="64" t="s">
        <v>505</v>
      </c>
      <c r="C304" s="65"/>
      <c r="D304" s="66"/>
      <c r="E304" s="67"/>
      <c r="F304" s="68"/>
      <c r="G304" s="65"/>
      <c r="H304" s="69"/>
      <c r="I304" s="70"/>
      <c r="J304" s="70"/>
      <c r="K304" s="34" t="s">
        <v>65</v>
      </c>
      <c r="L304" s="77">
        <v>346</v>
      </c>
      <c r="M304" s="77"/>
      <c r="N304" s="72"/>
      <c r="O304" s="79" t="s">
        <v>544</v>
      </c>
      <c r="P304" s="81">
        <v>43512.86273148148</v>
      </c>
      <c r="Q304" s="79" t="s">
        <v>654</v>
      </c>
      <c r="R304" s="79"/>
      <c r="S304" s="79"/>
      <c r="T304" s="79" t="s">
        <v>833</v>
      </c>
      <c r="U304" s="79"/>
      <c r="V304" s="83" t="s">
        <v>1209</v>
      </c>
      <c r="W304" s="81">
        <v>43512.86273148148</v>
      </c>
      <c r="X304" s="83" t="s">
        <v>1530</v>
      </c>
      <c r="Y304" s="79"/>
      <c r="Z304" s="79"/>
      <c r="AA304" s="85" t="s">
        <v>1895</v>
      </c>
      <c r="AB304" s="79"/>
      <c r="AC304" s="79" t="b">
        <v>0</v>
      </c>
      <c r="AD304" s="79">
        <v>0</v>
      </c>
      <c r="AE304" s="85" t="s">
        <v>1963</v>
      </c>
      <c r="AF304" s="79" t="b">
        <v>0</v>
      </c>
      <c r="AG304" s="79" t="s">
        <v>1973</v>
      </c>
      <c r="AH304" s="79"/>
      <c r="AI304" s="85" t="s">
        <v>1963</v>
      </c>
      <c r="AJ304" s="79" t="b">
        <v>0</v>
      </c>
      <c r="AK304" s="79">
        <v>3</v>
      </c>
      <c r="AL304" s="85" t="s">
        <v>1953</v>
      </c>
      <c r="AM304" s="79" t="s">
        <v>1999</v>
      </c>
      <c r="AN304" s="79" t="b">
        <v>0</v>
      </c>
      <c r="AO304" s="85" t="s">
        <v>1953</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5</v>
      </c>
      <c r="BC304" s="78" t="str">
        <f>REPLACE(INDEX(GroupVertices[Group],MATCH(Edges24[[#This Row],[Vertex 2]],GroupVertices[Vertex],0)),1,1,"")</f>
        <v>5</v>
      </c>
      <c r="BD304" s="48"/>
      <c r="BE304" s="49"/>
      <c r="BF304" s="48"/>
      <c r="BG304" s="49"/>
      <c r="BH304" s="48"/>
      <c r="BI304" s="49"/>
      <c r="BJ304" s="48"/>
      <c r="BK304" s="49"/>
      <c r="BL304" s="48"/>
    </row>
    <row r="305" spans="1:64" ht="15">
      <c r="A305" s="64" t="s">
        <v>466</v>
      </c>
      <c r="B305" s="64" t="s">
        <v>473</v>
      </c>
      <c r="C305" s="65"/>
      <c r="D305" s="66"/>
      <c r="E305" s="67"/>
      <c r="F305" s="68"/>
      <c r="G305" s="65"/>
      <c r="H305" s="69"/>
      <c r="I305" s="70"/>
      <c r="J305" s="70"/>
      <c r="K305" s="34" t="s">
        <v>65</v>
      </c>
      <c r="L305" s="77">
        <v>348</v>
      </c>
      <c r="M305" s="77"/>
      <c r="N305" s="72"/>
      <c r="O305" s="79" t="s">
        <v>544</v>
      </c>
      <c r="P305" s="81">
        <v>43513.01898148148</v>
      </c>
      <c r="Q305" s="79" t="s">
        <v>686</v>
      </c>
      <c r="R305" s="79"/>
      <c r="S305" s="79"/>
      <c r="T305" s="79" t="s">
        <v>474</v>
      </c>
      <c r="U305" s="79"/>
      <c r="V305" s="83" t="s">
        <v>999</v>
      </c>
      <c r="W305" s="81">
        <v>43513.01898148148</v>
      </c>
      <c r="X305" s="83" t="s">
        <v>1531</v>
      </c>
      <c r="Y305" s="79"/>
      <c r="Z305" s="79"/>
      <c r="AA305" s="85" t="s">
        <v>1896</v>
      </c>
      <c r="AB305" s="79"/>
      <c r="AC305" s="79" t="b">
        <v>0</v>
      </c>
      <c r="AD305" s="79">
        <v>0</v>
      </c>
      <c r="AE305" s="85" t="s">
        <v>1963</v>
      </c>
      <c r="AF305" s="79" t="b">
        <v>0</v>
      </c>
      <c r="AG305" s="79" t="s">
        <v>1973</v>
      </c>
      <c r="AH305" s="79"/>
      <c r="AI305" s="85" t="s">
        <v>1963</v>
      </c>
      <c r="AJ305" s="79" t="b">
        <v>0</v>
      </c>
      <c r="AK305" s="79">
        <v>10</v>
      </c>
      <c r="AL305" s="85" t="s">
        <v>1903</v>
      </c>
      <c r="AM305" s="79" t="s">
        <v>1999</v>
      </c>
      <c r="AN305" s="79" t="b">
        <v>0</v>
      </c>
      <c r="AO305" s="85" t="s">
        <v>1903</v>
      </c>
      <c r="AP305" s="79" t="s">
        <v>176</v>
      </c>
      <c r="AQ305" s="79">
        <v>0</v>
      </c>
      <c r="AR305" s="79">
        <v>0</v>
      </c>
      <c r="AS305" s="79"/>
      <c r="AT305" s="79"/>
      <c r="AU305" s="79"/>
      <c r="AV305" s="79"/>
      <c r="AW305" s="79"/>
      <c r="AX305" s="79"/>
      <c r="AY305" s="79"/>
      <c r="AZ305" s="79"/>
      <c r="BA305">
        <v>1</v>
      </c>
      <c r="BB305" s="78" t="str">
        <f>REPLACE(INDEX(GroupVertices[Group],MATCH(Edges24[[#This Row],[Vertex 1]],GroupVertices[Vertex],0)),1,1,"")</f>
        <v>4</v>
      </c>
      <c r="BC305" s="78" t="str">
        <f>REPLACE(INDEX(GroupVertices[Group],MATCH(Edges24[[#This Row],[Vertex 2]],GroupVertices[Vertex],0)),1,1,"")</f>
        <v>4</v>
      </c>
      <c r="BD305" s="48">
        <v>0</v>
      </c>
      <c r="BE305" s="49">
        <v>0</v>
      </c>
      <c r="BF305" s="48">
        <v>0</v>
      </c>
      <c r="BG305" s="49">
        <v>0</v>
      </c>
      <c r="BH305" s="48">
        <v>0</v>
      </c>
      <c r="BI305" s="49">
        <v>0</v>
      </c>
      <c r="BJ305" s="48">
        <v>23</v>
      </c>
      <c r="BK305" s="49">
        <v>100</v>
      </c>
      <c r="BL305" s="48">
        <v>23</v>
      </c>
    </row>
    <row r="306" spans="1:64" ht="15">
      <c r="A306" s="64" t="s">
        <v>467</v>
      </c>
      <c r="B306" s="64" t="s">
        <v>481</v>
      </c>
      <c r="C306" s="65"/>
      <c r="D306" s="66"/>
      <c r="E306" s="67"/>
      <c r="F306" s="68"/>
      <c r="G306" s="65"/>
      <c r="H306" s="69"/>
      <c r="I306" s="70"/>
      <c r="J306" s="70"/>
      <c r="K306" s="34" t="s">
        <v>65</v>
      </c>
      <c r="L306" s="77">
        <v>349</v>
      </c>
      <c r="M306" s="77"/>
      <c r="N306" s="72"/>
      <c r="O306" s="79" t="s">
        <v>544</v>
      </c>
      <c r="P306" s="81">
        <v>43513.20756944444</v>
      </c>
      <c r="Q306" s="79" t="s">
        <v>688</v>
      </c>
      <c r="R306" s="79"/>
      <c r="S306" s="79"/>
      <c r="T306" s="79" t="s">
        <v>855</v>
      </c>
      <c r="U306" s="79"/>
      <c r="V306" s="83" t="s">
        <v>1210</v>
      </c>
      <c r="W306" s="81">
        <v>43513.20756944444</v>
      </c>
      <c r="X306" s="83" t="s">
        <v>1532</v>
      </c>
      <c r="Y306" s="79"/>
      <c r="Z306" s="79"/>
      <c r="AA306" s="85" t="s">
        <v>1897</v>
      </c>
      <c r="AB306" s="79"/>
      <c r="AC306" s="79" t="b">
        <v>0</v>
      </c>
      <c r="AD306" s="79">
        <v>0</v>
      </c>
      <c r="AE306" s="85" t="s">
        <v>1963</v>
      </c>
      <c r="AF306" s="79" t="b">
        <v>0</v>
      </c>
      <c r="AG306" s="79" t="s">
        <v>1974</v>
      </c>
      <c r="AH306" s="79"/>
      <c r="AI306" s="85" t="s">
        <v>1963</v>
      </c>
      <c r="AJ306" s="79" t="b">
        <v>0</v>
      </c>
      <c r="AK306" s="79">
        <v>1</v>
      </c>
      <c r="AL306" s="85" t="s">
        <v>1923</v>
      </c>
      <c r="AM306" s="79" t="s">
        <v>1999</v>
      </c>
      <c r="AN306" s="79" t="b">
        <v>0</v>
      </c>
      <c r="AO306" s="85" t="s">
        <v>1923</v>
      </c>
      <c r="AP306" s="79" t="s">
        <v>176</v>
      </c>
      <c r="AQ306" s="79">
        <v>0</v>
      </c>
      <c r="AR306" s="79">
        <v>0</v>
      </c>
      <c r="AS306" s="79"/>
      <c r="AT306" s="79"/>
      <c r="AU306" s="79"/>
      <c r="AV306" s="79"/>
      <c r="AW306" s="79"/>
      <c r="AX306" s="79"/>
      <c r="AY306" s="79"/>
      <c r="AZ306" s="79"/>
      <c r="BA306">
        <v>1</v>
      </c>
      <c r="BB306" s="78" t="str">
        <f>REPLACE(INDEX(GroupVertices[Group],MATCH(Edges24[[#This Row],[Vertex 1]],GroupVertices[Vertex],0)),1,1,"")</f>
        <v>6</v>
      </c>
      <c r="BC306" s="78" t="str">
        <f>REPLACE(INDEX(GroupVertices[Group],MATCH(Edges24[[#This Row],[Vertex 2]],GroupVertices[Vertex],0)),1,1,"")</f>
        <v>6</v>
      </c>
      <c r="BD306" s="48">
        <v>0</v>
      </c>
      <c r="BE306" s="49">
        <v>0</v>
      </c>
      <c r="BF306" s="48">
        <v>0</v>
      </c>
      <c r="BG306" s="49">
        <v>0</v>
      </c>
      <c r="BH306" s="48">
        <v>0</v>
      </c>
      <c r="BI306" s="49">
        <v>0</v>
      </c>
      <c r="BJ306" s="48">
        <v>27</v>
      </c>
      <c r="BK306" s="49">
        <v>100</v>
      </c>
      <c r="BL306" s="48">
        <v>27</v>
      </c>
    </row>
    <row r="307" spans="1:64" ht="15">
      <c r="A307" s="64" t="s">
        <v>468</v>
      </c>
      <c r="B307" s="64" t="s">
        <v>487</v>
      </c>
      <c r="C307" s="65"/>
      <c r="D307" s="66"/>
      <c r="E307" s="67"/>
      <c r="F307" s="68"/>
      <c r="G307" s="65"/>
      <c r="H307" s="69"/>
      <c r="I307" s="70"/>
      <c r="J307" s="70"/>
      <c r="K307" s="34" t="s">
        <v>65</v>
      </c>
      <c r="L307" s="77">
        <v>350</v>
      </c>
      <c r="M307" s="77"/>
      <c r="N307" s="72"/>
      <c r="O307" s="79" t="s">
        <v>544</v>
      </c>
      <c r="P307" s="81">
        <v>43513.31951388889</v>
      </c>
      <c r="Q307" s="79" t="s">
        <v>676</v>
      </c>
      <c r="R307" s="79"/>
      <c r="S307" s="79"/>
      <c r="T307" s="79" t="s">
        <v>897</v>
      </c>
      <c r="U307" s="79"/>
      <c r="V307" s="83" t="s">
        <v>1211</v>
      </c>
      <c r="W307" s="81">
        <v>43513.31951388889</v>
      </c>
      <c r="X307" s="83" t="s">
        <v>1533</v>
      </c>
      <c r="Y307" s="79"/>
      <c r="Z307" s="79"/>
      <c r="AA307" s="85" t="s">
        <v>1898</v>
      </c>
      <c r="AB307" s="79"/>
      <c r="AC307" s="79" t="b">
        <v>0</v>
      </c>
      <c r="AD307" s="79">
        <v>0</v>
      </c>
      <c r="AE307" s="85" t="s">
        <v>1963</v>
      </c>
      <c r="AF307" s="79" t="b">
        <v>0</v>
      </c>
      <c r="AG307" s="79" t="s">
        <v>1973</v>
      </c>
      <c r="AH307" s="79"/>
      <c r="AI307" s="85" t="s">
        <v>1963</v>
      </c>
      <c r="AJ307" s="79" t="b">
        <v>0</v>
      </c>
      <c r="AK307" s="79">
        <v>4</v>
      </c>
      <c r="AL307" s="85" t="s">
        <v>1958</v>
      </c>
      <c r="AM307" s="79" t="s">
        <v>2013</v>
      </c>
      <c r="AN307" s="79" t="b">
        <v>0</v>
      </c>
      <c r="AO307" s="85" t="s">
        <v>1958</v>
      </c>
      <c r="AP307" s="79" t="s">
        <v>176</v>
      </c>
      <c r="AQ307" s="79">
        <v>0</v>
      </c>
      <c r="AR307" s="79">
        <v>0</v>
      </c>
      <c r="AS307" s="79"/>
      <c r="AT307" s="79"/>
      <c r="AU307" s="79"/>
      <c r="AV307" s="79"/>
      <c r="AW307" s="79"/>
      <c r="AX307" s="79"/>
      <c r="AY307" s="79"/>
      <c r="AZ307" s="79"/>
      <c r="BA307">
        <v>1</v>
      </c>
      <c r="BB307" s="78" t="str">
        <f>REPLACE(INDEX(GroupVertices[Group],MATCH(Edges24[[#This Row],[Vertex 1]],GroupVertices[Vertex],0)),1,1,"")</f>
        <v>5</v>
      </c>
      <c r="BC307" s="78" t="str">
        <f>REPLACE(INDEX(GroupVertices[Group],MATCH(Edges24[[#This Row],[Vertex 2]],GroupVertices[Vertex],0)),1,1,"")</f>
        <v>5</v>
      </c>
      <c r="BD307" s="48">
        <v>2</v>
      </c>
      <c r="BE307" s="49">
        <v>8.695652173913043</v>
      </c>
      <c r="BF307" s="48">
        <v>0</v>
      </c>
      <c r="BG307" s="49">
        <v>0</v>
      </c>
      <c r="BH307" s="48">
        <v>0</v>
      </c>
      <c r="BI307" s="49">
        <v>0</v>
      </c>
      <c r="BJ307" s="48">
        <v>21</v>
      </c>
      <c r="BK307" s="49">
        <v>91.30434782608695</v>
      </c>
      <c r="BL307" s="48">
        <v>23</v>
      </c>
    </row>
    <row r="308" spans="1:64" ht="15">
      <c r="A308" s="64" t="s">
        <v>469</v>
      </c>
      <c r="B308" s="64" t="s">
        <v>469</v>
      </c>
      <c r="C308" s="65"/>
      <c r="D308" s="66"/>
      <c r="E308" s="67"/>
      <c r="F308" s="68"/>
      <c r="G308" s="65"/>
      <c r="H308" s="69"/>
      <c r="I308" s="70"/>
      <c r="J308" s="70"/>
      <c r="K308" s="34" t="s">
        <v>65</v>
      </c>
      <c r="L308" s="77">
        <v>351</v>
      </c>
      <c r="M308" s="77"/>
      <c r="N308" s="72"/>
      <c r="O308" s="79" t="s">
        <v>176</v>
      </c>
      <c r="P308" s="81">
        <v>42959.29856481482</v>
      </c>
      <c r="Q308" s="79" t="s">
        <v>689</v>
      </c>
      <c r="R308" s="83" t="s">
        <v>787</v>
      </c>
      <c r="S308" s="79" t="s">
        <v>826</v>
      </c>
      <c r="T308" s="79" t="s">
        <v>903</v>
      </c>
      <c r="U308" s="83" t="s">
        <v>951</v>
      </c>
      <c r="V308" s="83" t="s">
        <v>951</v>
      </c>
      <c r="W308" s="81">
        <v>42959.29856481482</v>
      </c>
      <c r="X308" s="83" t="s">
        <v>1534</v>
      </c>
      <c r="Y308" s="79"/>
      <c r="Z308" s="79"/>
      <c r="AA308" s="85" t="s">
        <v>1899</v>
      </c>
      <c r="AB308" s="79"/>
      <c r="AC308" s="79" t="b">
        <v>0</v>
      </c>
      <c r="AD308" s="79">
        <v>85</v>
      </c>
      <c r="AE308" s="85" t="s">
        <v>1963</v>
      </c>
      <c r="AF308" s="79" t="b">
        <v>0</v>
      </c>
      <c r="AG308" s="79" t="s">
        <v>1973</v>
      </c>
      <c r="AH308" s="79"/>
      <c r="AI308" s="85" t="s">
        <v>1963</v>
      </c>
      <c r="AJ308" s="79" t="b">
        <v>0</v>
      </c>
      <c r="AK308" s="79">
        <v>103</v>
      </c>
      <c r="AL308" s="85" t="s">
        <v>1963</v>
      </c>
      <c r="AM308" s="79" t="s">
        <v>2001</v>
      </c>
      <c r="AN308" s="79" t="b">
        <v>0</v>
      </c>
      <c r="AO308" s="85" t="s">
        <v>1899</v>
      </c>
      <c r="AP308" s="79" t="s">
        <v>2024</v>
      </c>
      <c r="AQ308" s="79">
        <v>0</v>
      </c>
      <c r="AR308" s="79">
        <v>0</v>
      </c>
      <c r="AS308" s="79"/>
      <c r="AT308" s="79"/>
      <c r="AU308" s="79"/>
      <c r="AV308" s="79"/>
      <c r="AW308" s="79"/>
      <c r="AX308" s="79"/>
      <c r="AY308" s="79"/>
      <c r="AZ308" s="79"/>
      <c r="BA308">
        <v>1</v>
      </c>
      <c r="BB308" s="78" t="str">
        <f>REPLACE(INDEX(GroupVertices[Group],MATCH(Edges24[[#This Row],[Vertex 1]],GroupVertices[Vertex],0)),1,1,"")</f>
        <v>25</v>
      </c>
      <c r="BC308" s="78" t="str">
        <f>REPLACE(INDEX(GroupVertices[Group],MATCH(Edges24[[#This Row],[Vertex 2]],GroupVertices[Vertex],0)),1,1,"")</f>
        <v>25</v>
      </c>
      <c r="BD308" s="48">
        <v>0</v>
      </c>
      <c r="BE308" s="49">
        <v>0</v>
      </c>
      <c r="BF308" s="48">
        <v>1</v>
      </c>
      <c r="BG308" s="49">
        <v>5.555555555555555</v>
      </c>
      <c r="BH308" s="48">
        <v>0</v>
      </c>
      <c r="BI308" s="49">
        <v>0</v>
      </c>
      <c r="BJ308" s="48">
        <v>17</v>
      </c>
      <c r="BK308" s="49">
        <v>94.44444444444444</v>
      </c>
      <c r="BL308" s="48">
        <v>18</v>
      </c>
    </row>
    <row r="309" spans="1:64" ht="15">
      <c r="A309" s="64" t="s">
        <v>470</v>
      </c>
      <c r="B309" s="64" t="s">
        <v>469</v>
      </c>
      <c r="C309" s="65"/>
      <c r="D309" s="66"/>
      <c r="E309" s="67"/>
      <c r="F309" s="68"/>
      <c r="G309" s="65"/>
      <c r="H309" s="69"/>
      <c r="I309" s="70"/>
      <c r="J309" s="70"/>
      <c r="K309" s="34" t="s">
        <v>65</v>
      </c>
      <c r="L309" s="77">
        <v>352</v>
      </c>
      <c r="M309" s="77"/>
      <c r="N309" s="72"/>
      <c r="O309" s="79" t="s">
        <v>544</v>
      </c>
      <c r="P309" s="81">
        <v>43513.391493055555</v>
      </c>
      <c r="Q309" s="79" t="s">
        <v>690</v>
      </c>
      <c r="R309" s="83" t="s">
        <v>787</v>
      </c>
      <c r="S309" s="79" t="s">
        <v>826</v>
      </c>
      <c r="T309" s="79"/>
      <c r="U309" s="79"/>
      <c r="V309" s="83" t="s">
        <v>1212</v>
      </c>
      <c r="W309" s="81">
        <v>43513.391493055555</v>
      </c>
      <c r="X309" s="83" t="s">
        <v>1535</v>
      </c>
      <c r="Y309" s="79"/>
      <c r="Z309" s="79"/>
      <c r="AA309" s="85" t="s">
        <v>1900</v>
      </c>
      <c r="AB309" s="79"/>
      <c r="AC309" s="79" t="b">
        <v>0</v>
      </c>
      <c r="AD309" s="79">
        <v>0</v>
      </c>
      <c r="AE309" s="85" t="s">
        <v>1963</v>
      </c>
      <c r="AF309" s="79" t="b">
        <v>0</v>
      </c>
      <c r="AG309" s="79" t="s">
        <v>1973</v>
      </c>
      <c r="AH309" s="79"/>
      <c r="AI309" s="85" t="s">
        <v>1963</v>
      </c>
      <c r="AJ309" s="79" t="b">
        <v>0</v>
      </c>
      <c r="AK309" s="79">
        <v>103</v>
      </c>
      <c r="AL309" s="85" t="s">
        <v>1899</v>
      </c>
      <c r="AM309" s="79" t="s">
        <v>2003</v>
      </c>
      <c r="AN309" s="79" t="b">
        <v>0</v>
      </c>
      <c r="AO309" s="85" t="s">
        <v>1899</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25</v>
      </c>
      <c r="BC309" s="78" t="str">
        <f>REPLACE(INDEX(GroupVertices[Group],MATCH(Edges24[[#This Row],[Vertex 2]],GroupVertices[Vertex],0)),1,1,"")</f>
        <v>25</v>
      </c>
      <c r="BD309" s="48">
        <v>0</v>
      </c>
      <c r="BE309" s="49">
        <v>0</v>
      </c>
      <c r="BF309" s="48">
        <v>1</v>
      </c>
      <c r="BG309" s="49">
        <v>5.2631578947368425</v>
      </c>
      <c r="BH309" s="48">
        <v>0</v>
      </c>
      <c r="BI309" s="49">
        <v>0</v>
      </c>
      <c r="BJ309" s="48">
        <v>18</v>
      </c>
      <c r="BK309" s="49">
        <v>94.73684210526316</v>
      </c>
      <c r="BL309" s="48">
        <v>19</v>
      </c>
    </row>
    <row r="310" spans="1:64" ht="15">
      <c r="A310" s="64" t="s">
        <v>471</v>
      </c>
      <c r="B310" s="64" t="s">
        <v>493</v>
      </c>
      <c r="C310" s="65"/>
      <c r="D310" s="66"/>
      <c r="E310" s="67"/>
      <c r="F310" s="68"/>
      <c r="G310" s="65"/>
      <c r="H310" s="69"/>
      <c r="I310" s="70"/>
      <c r="J310" s="70"/>
      <c r="K310" s="34" t="s">
        <v>65</v>
      </c>
      <c r="L310" s="77">
        <v>353</v>
      </c>
      <c r="M310" s="77"/>
      <c r="N310" s="72"/>
      <c r="O310" s="79" t="s">
        <v>544</v>
      </c>
      <c r="P310" s="81">
        <v>43513.30918981481</v>
      </c>
      <c r="Q310" s="79" t="s">
        <v>691</v>
      </c>
      <c r="R310" s="83" t="s">
        <v>788</v>
      </c>
      <c r="S310" s="79" t="s">
        <v>809</v>
      </c>
      <c r="T310" s="79" t="s">
        <v>833</v>
      </c>
      <c r="U310" s="79"/>
      <c r="V310" s="83" t="s">
        <v>1213</v>
      </c>
      <c r="W310" s="81">
        <v>43513.30918981481</v>
      </c>
      <c r="X310" s="83" t="s">
        <v>1536</v>
      </c>
      <c r="Y310" s="79"/>
      <c r="Z310" s="79"/>
      <c r="AA310" s="85" t="s">
        <v>1901</v>
      </c>
      <c r="AB310" s="79"/>
      <c r="AC310" s="79" t="b">
        <v>0</v>
      </c>
      <c r="AD310" s="79">
        <v>22</v>
      </c>
      <c r="AE310" s="85" t="s">
        <v>1963</v>
      </c>
      <c r="AF310" s="79" t="b">
        <v>0</v>
      </c>
      <c r="AG310" s="79" t="s">
        <v>1973</v>
      </c>
      <c r="AH310" s="79"/>
      <c r="AI310" s="85" t="s">
        <v>1963</v>
      </c>
      <c r="AJ310" s="79" t="b">
        <v>0</v>
      </c>
      <c r="AK310" s="79">
        <v>1</v>
      </c>
      <c r="AL310" s="85" t="s">
        <v>1963</v>
      </c>
      <c r="AM310" s="79" t="s">
        <v>1999</v>
      </c>
      <c r="AN310" s="79" t="b">
        <v>0</v>
      </c>
      <c r="AO310" s="85" t="s">
        <v>1901</v>
      </c>
      <c r="AP310" s="79" t="s">
        <v>176</v>
      </c>
      <c r="AQ310" s="79">
        <v>0</v>
      </c>
      <c r="AR310" s="79">
        <v>0</v>
      </c>
      <c r="AS310" s="79"/>
      <c r="AT310" s="79"/>
      <c r="AU310" s="79"/>
      <c r="AV310" s="79"/>
      <c r="AW310" s="79"/>
      <c r="AX310" s="79"/>
      <c r="AY310" s="79"/>
      <c r="AZ310" s="79"/>
      <c r="BA310">
        <v>1</v>
      </c>
      <c r="BB310" s="78" t="str">
        <f>REPLACE(INDEX(GroupVertices[Group],MATCH(Edges24[[#This Row],[Vertex 1]],GroupVertices[Vertex],0)),1,1,"")</f>
        <v>14</v>
      </c>
      <c r="BC310" s="78" t="str">
        <f>REPLACE(INDEX(GroupVertices[Group],MATCH(Edges24[[#This Row],[Vertex 2]],GroupVertices[Vertex],0)),1,1,"")</f>
        <v>14</v>
      </c>
      <c r="BD310" s="48">
        <v>0</v>
      </c>
      <c r="BE310" s="49">
        <v>0</v>
      </c>
      <c r="BF310" s="48">
        <v>0</v>
      </c>
      <c r="BG310" s="49">
        <v>0</v>
      </c>
      <c r="BH310" s="48">
        <v>0</v>
      </c>
      <c r="BI310" s="49">
        <v>0</v>
      </c>
      <c r="BJ310" s="48">
        <v>9</v>
      </c>
      <c r="BK310" s="49">
        <v>100</v>
      </c>
      <c r="BL310" s="48">
        <v>9</v>
      </c>
    </row>
    <row r="311" spans="1:64" ht="15">
      <c r="A311" s="64" t="s">
        <v>472</v>
      </c>
      <c r="B311" s="64" t="s">
        <v>493</v>
      </c>
      <c r="C311" s="65"/>
      <c r="D311" s="66"/>
      <c r="E311" s="67"/>
      <c r="F311" s="68"/>
      <c r="G311" s="65"/>
      <c r="H311" s="69"/>
      <c r="I311" s="70"/>
      <c r="J311" s="70"/>
      <c r="K311" s="34" t="s">
        <v>65</v>
      </c>
      <c r="L311" s="77">
        <v>354</v>
      </c>
      <c r="M311" s="77"/>
      <c r="N311" s="72"/>
      <c r="O311" s="79" t="s">
        <v>544</v>
      </c>
      <c r="P311" s="81">
        <v>43513.56049768518</v>
      </c>
      <c r="Q311" s="79" t="s">
        <v>692</v>
      </c>
      <c r="R311" s="83" t="s">
        <v>788</v>
      </c>
      <c r="S311" s="79" t="s">
        <v>809</v>
      </c>
      <c r="T311" s="79" t="s">
        <v>833</v>
      </c>
      <c r="U311" s="79"/>
      <c r="V311" s="83" t="s">
        <v>1214</v>
      </c>
      <c r="W311" s="81">
        <v>43513.56049768518</v>
      </c>
      <c r="X311" s="83" t="s">
        <v>1537</v>
      </c>
      <c r="Y311" s="79"/>
      <c r="Z311" s="79"/>
      <c r="AA311" s="85" t="s">
        <v>1902</v>
      </c>
      <c r="AB311" s="79"/>
      <c r="AC311" s="79" t="b">
        <v>0</v>
      </c>
      <c r="AD311" s="79">
        <v>0</v>
      </c>
      <c r="AE311" s="85" t="s">
        <v>1963</v>
      </c>
      <c r="AF311" s="79" t="b">
        <v>0</v>
      </c>
      <c r="AG311" s="79" t="s">
        <v>1973</v>
      </c>
      <c r="AH311" s="79"/>
      <c r="AI311" s="85" t="s">
        <v>1963</v>
      </c>
      <c r="AJ311" s="79" t="b">
        <v>0</v>
      </c>
      <c r="AK311" s="79">
        <v>1</v>
      </c>
      <c r="AL311" s="85" t="s">
        <v>1901</v>
      </c>
      <c r="AM311" s="79" t="s">
        <v>2002</v>
      </c>
      <c r="AN311" s="79" t="b">
        <v>0</v>
      </c>
      <c r="AO311" s="85" t="s">
        <v>1901</v>
      </c>
      <c r="AP311" s="79" t="s">
        <v>176</v>
      </c>
      <c r="AQ311" s="79">
        <v>0</v>
      </c>
      <c r="AR311" s="79">
        <v>0</v>
      </c>
      <c r="AS311" s="79"/>
      <c r="AT311" s="79"/>
      <c r="AU311" s="79"/>
      <c r="AV311" s="79"/>
      <c r="AW311" s="79"/>
      <c r="AX311" s="79"/>
      <c r="AY311" s="79"/>
      <c r="AZ311" s="79"/>
      <c r="BA311">
        <v>1</v>
      </c>
      <c r="BB311" s="78" t="str">
        <f>REPLACE(INDEX(GroupVertices[Group],MATCH(Edges24[[#This Row],[Vertex 1]],GroupVertices[Vertex],0)),1,1,"")</f>
        <v>14</v>
      </c>
      <c r="BC311" s="78" t="str">
        <f>REPLACE(INDEX(GroupVertices[Group],MATCH(Edges24[[#This Row],[Vertex 2]],GroupVertices[Vertex],0)),1,1,"")</f>
        <v>14</v>
      </c>
      <c r="BD311" s="48"/>
      <c r="BE311" s="49"/>
      <c r="BF311" s="48"/>
      <c r="BG311" s="49"/>
      <c r="BH311" s="48"/>
      <c r="BI311" s="49"/>
      <c r="BJ311" s="48"/>
      <c r="BK311" s="49"/>
      <c r="BL311" s="48"/>
    </row>
    <row r="312" spans="1:64" ht="15">
      <c r="A312" s="64" t="s">
        <v>473</v>
      </c>
      <c r="B312" s="64" t="s">
        <v>473</v>
      </c>
      <c r="C312" s="65"/>
      <c r="D312" s="66"/>
      <c r="E312" s="67"/>
      <c r="F312" s="68"/>
      <c r="G312" s="65"/>
      <c r="H312" s="69"/>
      <c r="I312" s="70"/>
      <c r="J312" s="70"/>
      <c r="K312" s="34" t="s">
        <v>65</v>
      </c>
      <c r="L312" s="77">
        <v>356</v>
      </c>
      <c r="M312" s="77"/>
      <c r="N312" s="72"/>
      <c r="O312" s="79" t="s">
        <v>176</v>
      </c>
      <c r="P312" s="81">
        <v>43512.709328703706</v>
      </c>
      <c r="Q312" s="79" t="s">
        <v>693</v>
      </c>
      <c r="R312" s="79"/>
      <c r="S312" s="79"/>
      <c r="T312" s="79" t="s">
        <v>904</v>
      </c>
      <c r="U312" s="83" t="s">
        <v>952</v>
      </c>
      <c r="V312" s="83" t="s">
        <v>952</v>
      </c>
      <c r="W312" s="81">
        <v>43512.709328703706</v>
      </c>
      <c r="X312" s="83" t="s">
        <v>1538</v>
      </c>
      <c r="Y312" s="79"/>
      <c r="Z312" s="79"/>
      <c r="AA312" s="85" t="s">
        <v>1903</v>
      </c>
      <c r="AB312" s="79"/>
      <c r="AC312" s="79" t="b">
        <v>0</v>
      </c>
      <c r="AD312" s="79">
        <v>40</v>
      </c>
      <c r="AE312" s="85" t="s">
        <v>1963</v>
      </c>
      <c r="AF312" s="79" t="b">
        <v>0</v>
      </c>
      <c r="AG312" s="79" t="s">
        <v>1973</v>
      </c>
      <c r="AH312" s="79"/>
      <c r="AI312" s="85" t="s">
        <v>1963</v>
      </c>
      <c r="AJ312" s="79" t="b">
        <v>0</v>
      </c>
      <c r="AK312" s="79">
        <v>10</v>
      </c>
      <c r="AL312" s="85" t="s">
        <v>1963</v>
      </c>
      <c r="AM312" s="79" t="s">
        <v>1999</v>
      </c>
      <c r="AN312" s="79" t="b">
        <v>0</v>
      </c>
      <c r="AO312" s="85" t="s">
        <v>1903</v>
      </c>
      <c r="AP312" s="79" t="s">
        <v>176</v>
      </c>
      <c r="AQ312" s="79">
        <v>0</v>
      </c>
      <c r="AR312" s="79">
        <v>0</v>
      </c>
      <c r="AS312" s="79"/>
      <c r="AT312" s="79"/>
      <c r="AU312" s="79"/>
      <c r="AV312" s="79"/>
      <c r="AW312" s="79"/>
      <c r="AX312" s="79"/>
      <c r="AY312" s="79"/>
      <c r="AZ312" s="79"/>
      <c r="BA312">
        <v>1</v>
      </c>
      <c r="BB312" s="78" t="str">
        <f>REPLACE(INDEX(GroupVertices[Group],MATCH(Edges24[[#This Row],[Vertex 1]],GroupVertices[Vertex],0)),1,1,"")</f>
        <v>4</v>
      </c>
      <c r="BC312" s="78" t="str">
        <f>REPLACE(INDEX(GroupVertices[Group],MATCH(Edges24[[#This Row],[Vertex 2]],GroupVertices[Vertex],0)),1,1,"")</f>
        <v>4</v>
      </c>
      <c r="BD312" s="48">
        <v>0</v>
      </c>
      <c r="BE312" s="49">
        <v>0</v>
      </c>
      <c r="BF312" s="48">
        <v>0</v>
      </c>
      <c r="BG312" s="49">
        <v>0</v>
      </c>
      <c r="BH312" s="48">
        <v>0</v>
      </c>
      <c r="BI312" s="49">
        <v>0</v>
      </c>
      <c r="BJ312" s="48">
        <v>36</v>
      </c>
      <c r="BK312" s="49">
        <v>100</v>
      </c>
      <c r="BL312" s="48">
        <v>36</v>
      </c>
    </row>
    <row r="313" spans="1:64" ht="15">
      <c r="A313" s="64" t="s">
        <v>474</v>
      </c>
      <c r="B313" s="64" t="s">
        <v>473</v>
      </c>
      <c r="C313" s="65"/>
      <c r="D313" s="66"/>
      <c r="E313" s="67"/>
      <c r="F313" s="68"/>
      <c r="G313" s="65"/>
      <c r="H313" s="69"/>
      <c r="I313" s="70"/>
      <c r="J313" s="70"/>
      <c r="K313" s="34" t="s">
        <v>65</v>
      </c>
      <c r="L313" s="77">
        <v>357</v>
      </c>
      <c r="M313" s="77"/>
      <c r="N313" s="72"/>
      <c r="O313" s="79" t="s">
        <v>544</v>
      </c>
      <c r="P313" s="81">
        <v>43512.73427083333</v>
      </c>
      <c r="Q313" s="79" t="s">
        <v>686</v>
      </c>
      <c r="R313" s="79"/>
      <c r="S313" s="79"/>
      <c r="T313" s="79" t="s">
        <v>474</v>
      </c>
      <c r="U313" s="79"/>
      <c r="V313" s="83" t="s">
        <v>1215</v>
      </c>
      <c r="W313" s="81">
        <v>43512.73427083333</v>
      </c>
      <c r="X313" s="83" t="s">
        <v>1539</v>
      </c>
      <c r="Y313" s="79"/>
      <c r="Z313" s="79"/>
      <c r="AA313" s="85" t="s">
        <v>1904</v>
      </c>
      <c r="AB313" s="79"/>
      <c r="AC313" s="79" t="b">
        <v>0</v>
      </c>
      <c r="AD313" s="79">
        <v>0</v>
      </c>
      <c r="AE313" s="85" t="s">
        <v>1963</v>
      </c>
      <c r="AF313" s="79" t="b">
        <v>0</v>
      </c>
      <c r="AG313" s="79" t="s">
        <v>1973</v>
      </c>
      <c r="AH313" s="79"/>
      <c r="AI313" s="85" t="s">
        <v>1963</v>
      </c>
      <c r="AJ313" s="79" t="b">
        <v>0</v>
      </c>
      <c r="AK313" s="79">
        <v>10</v>
      </c>
      <c r="AL313" s="85" t="s">
        <v>1903</v>
      </c>
      <c r="AM313" s="79" t="s">
        <v>2001</v>
      </c>
      <c r="AN313" s="79" t="b">
        <v>0</v>
      </c>
      <c r="AO313" s="85" t="s">
        <v>1903</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4</v>
      </c>
      <c r="BC313" s="78" t="str">
        <f>REPLACE(INDEX(GroupVertices[Group],MATCH(Edges24[[#This Row],[Vertex 2]],GroupVertices[Vertex],0)),1,1,"")</f>
        <v>4</v>
      </c>
      <c r="BD313" s="48">
        <v>0</v>
      </c>
      <c r="BE313" s="49">
        <v>0</v>
      </c>
      <c r="BF313" s="48">
        <v>0</v>
      </c>
      <c r="BG313" s="49">
        <v>0</v>
      </c>
      <c r="BH313" s="48">
        <v>0</v>
      </c>
      <c r="BI313" s="49">
        <v>0</v>
      </c>
      <c r="BJ313" s="48">
        <v>23</v>
      </c>
      <c r="BK313" s="49">
        <v>100</v>
      </c>
      <c r="BL313" s="48">
        <v>23</v>
      </c>
    </row>
    <row r="314" spans="1:64" ht="15">
      <c r="A314" s="64" t="s">
        <v>475</v>
      </c>
      <c r="B314" s="64" t="s">
        <v>473</v>
      </c>
      <c r="C314" s="65"/>
      <c r="D314" s="66"/>
      <c r="E314" s="67"/>
      <c r="F314" s="68"/>
      <c r="G314" s="65"/>
      <c r="H314" s="69"/>
      <c r="I314" s="70"/>
      <c r="J314" s="70"/>
      <c r="K314" s="34" t="s">
        <v>65</v>
      </c>
      <c r="L314" s="77">
        <v>358</v>
      </c>
      <c r="M314" s="77"/>
      <c r="N314" s="72"/>
      <c r="O314" s="79" t="s">
        <v>544</v>
      </c>
      <c r="P314" s="81">
        <v>43512.9984375</v>
      </c>
      <c r="Q314" s="79" t="s">
        <v>686</v>
      </c>
      <c r="R314" s="79"/>
      <c r="S314" s="79"/>
      <c r="T314" s="79" t="s">
        <v>474</v>
      </c>
      <c r="U314" s="79"/>
      <c r="V314" s="83" t="s">
        <v>1216</v>
      </c>
      <c r="W314" s="81">
        <v>43512.9984375</v>
      </c>
      <c r="X314" s="83" t="s">
        <v>1540</v>
      </c>
      <c r="Y314" s="79"/>
      <c r="Z314" s="79"/>
      <c r="AA314" s="85" t="s">
        <v>1905</v>
      </c>
      <c r="AB314" s="79"/>
      <c r="AC314" s="79" t="b">
        <v>0</v>
      </c>
      <c r="AD314" s="79">
        <v>0</v>
      </c>
      <c r="AE314" s="85" t="s">
        <v>1963</v>
      </c>
      <c r="AF314" s="79" t="b">
        <v>0</v>
      </c>
      <c r="AG314" s="79" t="s">
        <v>1973</v>
      </c>
      <c r="AH314" s="79"/>
      <c r="AI314" s="85" t="s">
        <v>1963</v>
      </c>
      <c r="AJ314" s="79" t="b">
        <v>0</v>
      </c>
      <c r="AK314" s="79">
        <v>10</v>
      </c>
      <c r="AL314" s="85" t="s">
        <v>1903</v>
      </c>
      <c r="AM314" s="79" t="s">
        <v>2000</v>
      </c>
      <c r="AN314" s="79" t="b">
        <v>0</v>
      </c>
      <c r="AO314" s="85" t="s">
        <v>1903</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4</v>
      </c>
      <c r="BC314" s="78" t="str">
        <f>REPLACE(INDEX(GroupVertices[Group],MATCH(Edges24[[#This Row],[Vertex 2]],GroupVertices[Vertex],0)),1,1,"")</f>
        <v>4</v>
      </c>
      <c r="BD314" s="48">
        <v>0</v>
      </c>
      <c r="BE314" s="49">
        <v>0</v>
      </c>
      <c r="BF314" s="48">
        <v>0</v>
      </c>
      <c r="BG314" s="49">
        <v>0</v>
      </c>
      <c r="BH314" s="48">
        <v>0</v>
      </c>
      <c r="BI314" s="49">
        <v>0</v>
      </c>
      <c r="BJ314" s="48">
        <v>23</v>
      </c>
      <c r="BK314" s="49">
        <v>100</v>
      </c>
      <c r="BL314" s="48">
        <v>23</v>
      </c>
    </row>
    <row r="315" spans="1:64" ht="15">
      <c r="A315" s="64" t="s">
        <v>475</v>
      </c>
      <c r="B315" s="64" t="s">
        <v>474</v>
      </c>
      <c r="C315" s="65"/>
      <c r="D315" s="66"/>
      <c r="E315" s="67"/>
      <c r="F315" s="68"/>
      <c r="G315" s="65"/>
      <c r="H315" s="69"/>
      <c r="I315" s="70"/>
      <c r="J315" s="70"/>
      <c r="K315" s="34" t="s">
        <v>65</v>
      </c>
      <c r="L315" s="77">
        <v>359</v>
      </c>
      <c r="M315" s="77"/>
      <c r="N315" s="72"/>
      <c r="O315" s="79" t="s">
        <v>544</v>
      </c>
      <c r="P315" s="81">
        <v>43513.613032407404</v>
      </c>
      <c r="Q315" s="79" t="s">
        <v>694</v>
      </c>
      <c r="R315" s="83" t="s">
        <v>789</v>
      </c>
      <c r="S315" s="79" t="s">
        <v>807</v>
      </c>
      <c r="T315" s="79" t="s">
        <v>833</v>
      </c>
      <c r="U315" s="79"/>
      <c r="V315" s="83" t="s">
        <v>1216</v>
      </c>
      <c r="W315" s="81">
        <v>43513.613032407404</v>
      </c>
      <c r="X315" s="83" t="s">
        <v>1541</v>
      </c>
      <c r="Y315" s="79"/>
      <c r="Z315" s="79"/>
      <c r="AA315" s="85" t="s">
        <v>1906</v>
      </c>
      <c r="AB315" s="79"/>
      <c r="AC315" s="79" t="b">
        <v>0</v>
      </c>
      <c r="AD315" s="79">
        <v>2</v>
      </c>
      <c r="AE315" s="85" t="s">
        <v>1963</v>
      </c>
      <c r="AF315" s="79" t="b">
        <v>1</v>
      </c>
      <c r="AG315" s="79" t="s">
        <v>1973</v>
      </c>
      <c r="AH315" s="79"/>
      <c r="AI315" s="85" t="s">
        <v>1993</v>
      </c>
      <c r="AJ315" s="79" t="b">
        <v>0</v>
      </c>
      <c r="AK315" s="79">
        <v>1</v>
      </c>
      <c r="AL315" s="85" t="s">
        <v>1963</v>
      </c>
      <c r="AM315" s="79" t="s">
        <v>2000</v>
      </c>
      <c r="AN315" s="79" t="b">
        <v>0</v>
      </c>
      <c r="AO315" s="85" t="s">
        <v>1906</v>
      </c>
      <c r="AP315" s="79" t="s">
        <v>176</v>
      </c>
      <c r="AQ315" s="79">
        <v>0</v>
      </c>
      <c r="AR315" s="79">
        <v>0</v>
      </c>
      <c r="AS315" s="79"/>
      <c r="AT315" s="79"/>
      <c r="AU315" s="79"/>
      <c r="AV315" s="79"/>
      <c r="AW315" s="79"/>
      <c r="AX315" s="79"/>
      <c r="AY315" s="79"/>
      <c r="AZ315" s="79"/>
      <c r="BA315">
        <v>1</v>
      </c>
      <c r="BB315" s="78" t="str">
        <f>REPLACE(INDEX(GroupVertices[Group],MATCH(Edges24[[#This Row],[Vertex 1]],GroupVertices[Vertex],0)),1,1,"")</f>
        <v>4</v>
      </c>
      <c r="BC315" s="78" t="str">
        <f>REPLACE(INDEX(GroupVertices[Group],MATCH(Edges24[[#This Row],[Vertex 2]],GroupVertices[Vertex],0)),1,1,"")</f>
        <v>4</v>
      </c>
      <c r="BD315" s="48">
        <v>2</v>
      </c>
      <c r="BE315" s="49">
        <v>5.128205128205129</v>
      </c>
      <c r="BF315" s="48">
        <v>0</v>
      </c>
      <c r="BG315" s="49">
        <v>0</v>
      </c>
      <c r="BH315" s="48">
        <v>0</v>
      </c>
      <c r="BI315" s="49">
        <v>0</v>
      </c>
      <c r="BJ315" s="48">
        <v>37</v>
      </c>
      <c r="BK315" s="49">
        <v>94.87179487179488</v>
      </c>
      <c r="BL315" s="48">
        <v>39</v>
      </c>
    </row>
    <row r="316" spans="1:64" ht="15">
      <c r="A316" s="64" t="s">
        <v>476</v>
      </c>
      <c r="B316" s="64" t="s">
        <v>475</v>
      </c>
      <c r="C316" s="65"/>
      <c r="D316" s="66"/>
      <c r="E316" s="67"/>
      <c r="F316" s="68"/>
      <c r="G316" s="65"/>
      <c r="H316" s="69"/>
      <c r="I316" s="70"/>
      <c r="J316" s="70"/>
      <c r="K316" s="34" t="s">
        <v>65</v>
      </c>
      <c r="L316" s="77">
        <v>360</v>
      </c>
      <c r="M316" s="77"/>
      <c r="N316" s="72"/>
      <c r="O316" s="79" t="s">
        <v>544</v>
      </c>
      <c r="P316" s="81">
        <v>43513.61449074074</v>
      </c>
      <c r="Q316" s="79" t="s">
        <v>695</v>
      </c>
      <c r="R316" s="79"/>
      <c r="S316" s="79"/>
      <c r="T316" s="79"/>
      <c r="U316" s="79"/>
      <c r="V316" s="83" t="s">
        <v>1217</v>
      </c>
      <c r="W316" s="81">
        <v>43513.61449074074</v>
      </c>
      <c r="X316" s="83" t="s">
        <v>1542</v>
      </c>
      <c r="Y316" s="79"/>
      <c r="Z316" s="79"/>
      <c r="AA316" s="85" t="s">
        <v>1907</v>
      </c>
      <c r="AB316" s="79"/>
      <c r="AC316" s="79" t="b">
        <v>0</v>
      </c>
      <c r="AD316" s="79">
        <v>0</v>
      </c>
      <c r="AE316" s="85" t="s">
        <v>1963</v>
      </c>
      <c r="AF316" s="79" t="b">
        <v>1</v>
      </c>
      <c r="AG316" s="79" t="s">
        <v>1973</v>
      </c>
      <c r="AH316" s="79"/>
      <c r="AI316" s="85" t="s">
        <v>1993</v>
      </c>
      <c r="AJ316" s="79" t="b">
        <v>0</v>
      </c>
      <c r="AK316" s="79">
        <v>1</v>
      </c>
      <c r="AL316" s="85" t="s">
        <v>1906</v>
      </c>
      <c r="AM316" s="79" t="s">
        <v>2003</v>
      </c>
      <c r="AN316" s="79" t="b">
        <v>0</v>
      </c>
      <c r="AO316" s="85" t="s">
        <v>1906</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4</v>
      </c>
      <c r="BC316" s="78" t="str">
        <f>REPLACE(INDEX(GroupVertices[Group],MATCH(Edges24[[#This Row],[Vertex 2]],GroupVertices[Vertex],0)),1,1,"")</f>
        <v>4</v>
      </c>
      <c r="BD316" s="48">
        <v>1</v>
      </c>
      <c r="BE316" s="49">
        <v>4.545454545454546</v>
      </c>
      <c r="BF316" s="48">
        <v>0</v>
      </c>
      <c r="BG316" s="49">
        <v>0</v>
      </c>
      <c r="BH316" s="48">
        <v>0</v>
      </c>
      <c r="BI316" s="49">
        <v>0</v>
      </c>
      <c r="BJ316" s="48">
        <v>21</v>
      </c>
      <c r="BK316" s="49">
        <v>95.45454545454545</v>
      </c>
      <c r="BL316" s="48">
        <v>22</v>
      </c>
    </row>
    <row r="317" spans="1:64" ht="15">
      <c r="A317" s="64" t="s">
        <v>477</v>
      </c>
      <c r="B317" s="64" t="s">
        <v>485</v>
      </c>
      <c r="C317" s="65"/>
      <c r="D317" s="66"/>
      <c r="E317" s="67"/>
      <c r="F317" s="68"/>
      <c r="G317" s="65"/>
      <c r="H317" s="69"/>
      <c r="I317" s="70"/>
      <c r="J317" s="70"/>
      <c r="K317" s="34" t="s">
        <v>65</v>
      </c>
      <c r="L317" s="77">
        <v>361</v>
      </c>
      <c r="M317" s="77"/>
      <c r="N317" s="72"/>
      <c r="O317" s="79" t="s">
        <v>544</v>
      </c>
      <c r="P317" s="81">
        <v>43513.73568287037</v>
      </c>
      <c r="Q317" s="79" t="s">
        <v>696</v>
      </c>
      <c r="R317" s="79"/>
      <c r="S317" s="79"/>
      <c r="T317" s="79" t="s">
        <v>905</v>
      </c>
      <c r="U317" s="79"/>
      <c r="V317" s="83" t="s">
        <v>1218</v>
      </c>
      <c r="W317" s="81">
        <v>43513.73568287037</v>
      </c>
      <c r="X317" s="83" t="s">
        <v>1543</v>
      </c>
      <c r="Y317" s="79"/>
      <c r="Z317" s="79"/>
      <c r="AA317" s="85" t="s">
        <v>1908</v>
      </c>
      <c r="AB317" s="79"/>
      <c r="AC317" s="79" t="b">
        <v>0</v>
      </c>
      <c r="AD317" s="79">
        <v>0</v>
      </c>
      <c r="AE317" s="85" t="s">
        <v>1963</v>
      </c>
      <c r="AF317" s="79" t="b">
        <v>0</v>
      </c>
      <c r="AG317" s="79" t="s">
        <v>1973</v>
      </c>
      <c r="AH317" s="79"/>
      <c r="AI317" s="85" t="s">
        <v>1963</v>
      </c>
      <c r="AJ317" s="79" t="b">
        <v>0</v>
      </c>
      <c r="AK317" s="79">
        <v>3</v>
      </c>
      <c r="AL317" s="85" t="s">
        <v>1951</v>
      </c>
      <c r="AM317" s="79" t="s">
        <v>1999</v>
      </c>
      <c r="AN317" s="79" t="b">
        <v>0</v>
      </c>
      <c r="AO317" s="85" t="s">
        <v>1951</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11</v>
      </c>
      <c r="BC317" s="78" t="str">
        <f>REPLACE(INDEX(GroupVertices[Group],MATCH(Edges24[[#This Row],[Vertex 2]],GroupVertices[Vertex],0)),1,1,"")</f>
        <v>11</v>
      </c>
      <c r="BD317" s="48">
        <v>2</v>
      </c>
      <c r="BE317" s="49">
        <v>11.11111111111111</v>
      </c>
      <c r="BF317" s="48">
        <v>0</v>
      </c>
      <c r="BG317" s="49">
        <v>0</v>
      </c>
      <c r="BH317" s="48">
        <v>0</v>
      </c>
      <c r="BI317" s="49">
        <v>0</v>
      </c>
      <c r="BJ317" s="48">
        <v>16</v>
      </c>
      <c r="BK317" s="49">
        <v>88.88888888888889</v>
      </c>
      <c r="BL317" s="48">
        <v>18</v>
      </c>
    </row>
    <row r="318" spans="1:64" ht="15">
      <c r="A318" s="64" t="s">
        <v>478</v>
      </c>
      <c r="B318" s="64" t="s">
        <v>534</v>
      </c>
      <c r="C318" s="65"/>
      <c r="D318" s="66"/>
      <c r="E318" s="67"/>
      <c r="F318" s="68"/>
      <c r="G318" s="65"/>
      <c r="H318" s="69"/>
      <c r="I318" s="70"/>
      <c r="J318" s="70"/>
      <c r="K318" s="34" t="s">
        <v>65</v>
      </c>
      <c r="L318" s="77">
        <v>362</v>
      </c>
      <c r="M318" s="77"/>
      <c r="N318" s="72"/>
      <c r="O318" s="79" t="s">
        <v>544</v>
      </c>
      <c r="P318" s="81">
        <v>43513.16290509259</v>
      </c>
      <c r="Q318" s="79" t="s">
        <v>697</v>
      </c>
      <c r="R318" s="83" t="s">
        <v>790</v>
      </c>
      <c r="S318" s="79" t="s">
        <v>827</v>
      </c>
      <c r="T318" s="79" t="s">
        <v>906</v>
      </c>
      <c r="U318" s="79"/>
      <c r="V318" s="83" t="s">
        <v>1219</v>
      </c>
      <c r="W318" s="81">
        <v>43513.16290509259</v>
      </c>
      <c r="X318" s="83" t="s">
        <v>1544</v>
      </c>
      <c r="Y318" s="79"/>
      <c r="Z318" s="79"/>
      <c r="AA318" s="85" t="s">
        <v>1909</v>
      </c>
      <c r="AB318" s="79"/>
      <c r="AC318" s="79" t="b">
        <v>0</v>
      </c>
      <c r="AD318" s="79">
        <v>5</v>
      </c>
      <c r="AE318" s="85" t="s">
        <v>1963</v>
      </c>
      <c r="AF318" s="79" t="b">
        <v>0</v>
      </c>
      <c r="AG318" s="79" t="s">
        <v>1973</v>
      </c>
      <c r="AH318" s="79"/>
      <c r="AI318" s="85" t="s">
        <v>1963</v>
      </c>
      <c r="AJ318" s="79" t="b">
        <v>0</v>
      </c>
      <c r="AK318" s="79">
        <v>1</v>
      </c>
      <c r="AL318" s="85" t="s">
        <v>1963</v>
      </c>
      <c r="AM318" s="79" t="s">
        <v>1999</v>
      </c>
      <c r="AN318" s="79" t="b">
        <v>0</v>
      </c>
      <c r="AO318" s="85" t="s">
        <v>1909</v>
      </c>
      <c r="AP318" s="79" t="s">
        <v>176</v>
      </c>
      <c r="AQ318" s="79">
        <v>0</v>
      </c>
      <c r="AR318" s="79">
        <v>0</v>
      </c>
      <c r="AS318" s="79" t="s">
        <v>2029</v>
      </c>
      <c r="AT318" s="79" t="s">
        <v>2033</v>
      </c>
      <c r="AU318" s="79" t="s">
        <v>2037</v>
      </c>
      <c r="AV318" s="79" t="s">
        <v>2042</v>
      </c>
      <c r="AW318" s="79" t="s">
        <v>2047</v>
      </c>
      <c r="AX318" s="79" t="s">
        <v>2052</v>
      </c>
      <c r="AY318" s="79" t="s">
        <v>2053</v>
      </c>
      <c r="AZ318" s="83" t="s">
        <v>2058</v>
      </c>
      <c r="BA318">
        <v>1</v>
      </c>
      <c r="BB318" s="78" t="str">
        <f>REPLACE(INDEX(GroupVertices[Group],MATCH(Edges24[[#This Row],[Vertex 1]],GroupVertices[Vertex],0)),1,1,"")</f>
        <v>19</v>
      </c>
      <c r="BC318" s="78" t="str">
        <f>REPLACE(INDEX(GroupVertices[Group],MATCH(Edges24[[#This Row],[Vertex 2]],GroupVertices[Vertex],0)),1,1,"")</f>
        <v>19</v>
      </c>
      <c r="BD318" s="48">
        <v>0</v>
      </c>
      <c r="BE318" s="49">
        <v>0</v>
      </c>
      <c r="BF318" s="48">
        <v>0</v>
      </c>
      <c r="BG318" s="49">
        <v>0</v>
      </c>
      <c r="BH318" s="48">
        <v>0</v>
      </c>
      <c r="BI318" s="49">
        <v>0</v>
      </c>
      <c r="BJ318" s="48">
        <v>24</v>
      </c>
      <c r="BK318" s="49">
        <v>100</v>
      </c>
      <c r="BL318" s="48">
        <v>24</v>
      </c>
    </row>
    <row r="319" spans="1:64" ht="15">
      <c r="A319" s="64" t="s">
        <v>479</v>
      </c>
      <c r="B319" s="64" t="s">
        <v>534</v>
      </c>
      <c r="C319" s="65"/>
      <c r="D319" s="66"/>
      <c r="E319" s="67"/>
      <c r="F319" s="68"/>
      <c r="G319" s="65"/>
      <c r="H319" s="69"/>
      <c r="I319" s="70"/>
      <c r="J319" s="70"/>
      <c r="K319" s="34" t="s">
        <v>65</v>
      </c>
      <c r="L319" s="77">
        <v>363</v>
      </c>
      <c r="M319" s="77"/>
      <c r="N319" s="72"/>
      <c r="O319" s="79" t="s">
        <v>544</v>
      </c>
      <c r="P319" s="81">
        <v>43513.73920138889</v>
      </c>
      <c r="Q319" s="79" t="s">
        <v>698</v>
      </c>
      <c r="R319" s="83" t="s">
        <v>790</v>
      </c>
      <c r="S319" s="79" t="s">
        <v>827</v>
      </c>
      <c r="T319" s="79"/>
      <c r="U319" s="79"/>
      <c r="V319" s="83" t="s">
        <v>1220</v>
      </c>
      <c r="W319" s="81">
        <v>43513.73920138889</v>
      </c>
      <c r="X319" s="83" t="s">
        <v>1545</v>
      </c>
      <c r="Y319" s="79"/>
      <c r="Z319" s="79"/>
      <c r="AA319" s="85" t="s">
        <v>1910</v>
      </c>
      <c r="AB319" s="79"/>
      <c r="AC319" s="79" t="b">
        <v>0</v>
      </c>
      <c r="AD319" s="79">
        <v>0</v>
      </c>
      <c r="AE319" s="85" t="s">
        <v>1963</v>
      </c>
      <c r="AF319" s="79" t="b">
        <v>0</v>
      </c>
      <c r="AG319" s="79" t="s">
        <v>1973</v>
      </c>
      <c r="AH319" s="79"/>
      <c r="AI319" s="85" t="s">
        <v>1963</v>
      </c>
      <c r="AJ319" s="79" t="b">
        <v>0</v>
      </c>
      <c r="AK319" s="79">
        <v>1</v>
      </c>
      <c r="AL319" s="85" t="s">
        <v>1909</v>
      </c>
      <c r="AM319" s="79" t="s">
        <v>1999</v>
      </c>
      <c r="AN319" s="79" t="b">
        <v>0</v>
      </c>
      <c r="AO319" s="85" t="s">
        <v>1909</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19</v>
      </c>
      <c r="BC319" s="78" t="str">
        <f>REPLACE(INDEX(GroupVertices[Group],MATCH(Edges24[[#This Row],[Vertex 2]],GroupVertices[Vertex],0)),1,1,"")</f>
        <v>19</v>
      </c>
      <c r="BD319" s="48"/>
      <c r="BE319" s="49"/>
      <c r="BF319" s="48"/>
      <c r="BG319" s="49"/>
      <c r="BH319" s="48"/>
      <c r="BI319" s="49"/>
      <c r="BJ319" s="48"/>
      <c r="BK319" s="49"/>
      <c r="BL319" s="48"/>
    </row>
    <row r="320" spans="1:64" ht="15">
      <c r="A320" s="64" t="s">
        <v>480</v>
      </c>
      <c r="B320" s="64" t="s">
        <v>485</v>
      </c>
      <c r="C320" s="65"/>
      <c r="D320" s="66"/>
      <c r="E320" s="67"/>
      <c r="F320" s="68"/>
      <c r="G320" s="65"/>
      <c r="H320" s="69"/>
      <c r="I320" s="70"/>
      <c r="J320" s="70"/>
      <c r="K320" s="34" t="s">
        <v>65</v>
      </c>
      <c r="L320" s="77">
        <v>365</v>
      </c>
      <c r="M320" s="77"/>
      <c r="N320" s="72"/>
      <c r="O320" s="79" t="s">
        <v>544</v>
      </c>
      <c r="P320" s="81">
        <v>43513.891018518516</v>
      </c>
      <c r="Q320" s="79" t="s">
        <v>696</v>
      </c>
      <c r="R320" s="79"/>
      <c r="S320" s="79"/>
      <c r="T320" s="79" t="s">
        <v>905</v>
      </c>
      <c r="U320" s="79"/>
      <c r="V320" s="83" t="s">
        <v>1221</v>
      </c>
      <c r="W320" s="81">
        <v>43513.891018518516</v>
      </c>
      <c r="X320" s="83" t="s">
        <v>1546</v>
      </c>
      <c r="Y320" s="79"/>
      <c r="Z320" s="79"/>
      <c r="AA320" s="85" t="s">
        <v>1911</v>
      </c>
      <c r="AB320" s="79"/>
      <c r="AC320" s="79" t="b">
        <v>0</v>
      </c>
      <c r="AD320" s="79">
        <v>0</v>
      </c>
      <c r="AE320" s="85" t="s">
        <v>1963</v>
      </c>
      <c r="AF320" s="79" t="b">
        <v>0</v>
      </c>
      <c r="AG320" s="79" t="s">
        <v>1973</v>
      </c>
      <c r="AH320" s="79"/>
      <c r="AI320" s="85" t="s">
        <v>1963</v>
      </c>
      <c r="AJ320" s="79" t="b">
        <v>0</v>
      </c>
      <c r="AK320" s="79">
        <v>3</v>
      </c>
      <c r="AL320" s="85" t="s">
        <v>1951</v>
      </c>
      <c r="AM320" s="79" t="s">
        <v>1999</v>
      </c>
      <c r="AN320" s="79" t="b">
        <v>0</v>
      </c>
      <c r="AO320" s="85" t="s">
        <v>1951</v>
      </c>
      <c r="AP320" s="79" t="s">
        <v>176</v>
      </c>
      <c r="AQ320" s="79">
        <v>0</v>
      </c>
      <c r="AR320" s="79">
        <v>0</v>
      </c>
      <c r="AS320" s="79"/>
      <c r="AT320" s="79"/>
      <c r="AU320" s="79"/>
      <c r="AV320" s="79"/>
      <c r="AW320" s="79"/>
      <c r="AX320" s="79"/>
      <c r="AY320" s="79"/>
      <c r="AZ320" s="79"/>
      <c r="BA320">
        <v>1</v>
      </c>
      <c r="BB320" s="78" t="str">
        <f>REPLACE(INDEX(GroupVertices[Group],MATCH(Edges24[[#This Row],[Vertex 1]],GroupVertices[Vertex],0)),1,1,"")</f>
        <v>11</v>
      </c>
      <c r="BC320" s="78" t="str">
        <f>REPLACE(INDEX(GroupVertices[Group],MATCH(Edges24[[#This Row],[Vertex 2]],GroupVertices[Vertex],0)),1,1,"")</f>
        <v>11</v>
      </c>
      <c r="BD320" s="48">
        <v>2</v>
      </c>
      <c r="BE320" s="49">
        <v>11.11111111111111</v>
      </c>
      <c r="BF320" s="48">
        <v>0</v>
      </c>
      <c r="BG320" s="49">
        <v>0</v>
      </c>
      <c r="BH320" s="48">
        <v>0</v>
      </c>
      <c r="BI320" s="49">
        <v>0</v>
      </c>
      <c r="BJ320" s="48">
        <v>16</v>
      </c>
      <c r="BK320" s="49">
        <v>88.88888888888889</v>
      </c>
      <c r="BL320" s="48">
        <v>18</v>
      </c>
    </row>
    <row r="321" spans="1:64" ht="15">
      <c r="A321" s="64" t="s">
        <v>481</v>
      </c>
      <c r="B321" s="64" t="s">
        <v>535</v>
      </c>
      <c r="C321" s="65"/>
      <c r="D321" s="66"/>
      <c r="E321" s="67"/>
      <c r="F321" s="68"/>
      <c r="G321" s="65"/>
      <c r="H321" s="69"/>
      <c r="I321" s="70"/>
      <c r="J321" s="70"/>
      <c r="K321" s="34" t="s">
        <v>65</v>
      </c>
      <c r="L321" s="77">
        <v>366</v>
      </c>
      <c r="M321" s="77"/>
      <c r="N321" s="72"/>
      <c r="O321" s="79" t="s">
        <v>544</v>
      </c>
      <c r="P321" s="81">
        <v>43504.4428125</v>
      </c>
      <c r="Q321" s="79" t="s">
        <v>699</v>
      </c>
      <c r="R321" s="79"/>
      <c r="S321" s="79"/>
      <c r="T321" s="79" t="s">
        <v>907</v>
      </c>
      <c r="U321" s="83" t="s">
        <v>953</v>
      </c>
      <c r="V321" s="83" t="s">
        <v>953</v>
      </c>
      <c r="W321" s="81">
        <v>43504.4428125</v>
      </c>
      <c r="X321" s="83" t="s">
        <v>1547</v>
      </c>
      <c r="Y321" s="79"/>
      <c r="Z321" s="79"/>
      <c r="AA321" s="85" t="s">
        <v>1912</v>
      </c>
      <c r="AB321" s="79"/>
      <c r="AC321" s="79" t="b">
        <v>0</v>
      </c>
      <c r="AD321" s="79">
        <v>1</v>
      </c>
      <c r="AE321" s="85" t="s">
        <v>1963</v>
      </c>
      <c r="AF321" s="79" t="b">
        <v>0</v>
      </c>
      <c r="AG321" s="79" t="s">
        <v>1974</v>
      </c>
      <c r="AH321" s="79"/>
      <c r="AI321" s="85" t="s">
        <v>1963</v>
      </c>
      <c r="AJ321" s="79" t="b">
        <v>0</v>
      </c>
      <c r="AK321" s="79">
        <v>0</v>
      </c>
      <c r="AL321" s="85" t="s">
        <v>1963</v>
      </c>
      <c r="AM321" s="79" t="s">
        <v>2002</v>
      </c>
      <c r="AN321" s="79" t="b">
        <v>0</v>
      </c>
      <c r="AO321" s="85" t="s">
        <v>1912</v>
      </c>
      <c r="AP321" s="79" t="s">
        <v>176</v>
      </c>
      <c r="AQ321" s="79">
        <v>0</v>
      </c>
      <c r="AR321" s="79">
        <v>0</v>
      </c>
      <c r="AS321" s="79"/>
      <c r="AT321" s="79"/>
      <c r="AU321" s="79"/>
      <c r="AV321" s="79"/>
      <c r="AW321" s="79"/>
      <c r="AX321" s="79"/>
      <c r="AY321" s="79"/>
      <c r="AZ321" s="79"/>
      <c r="BA321">
        <v>1</v>
      </c>
      <c r="BB321" s="78" t="str">
        <f>REPLACE(INDEX(GroupVertices[Group],MATCH(Edges24[[#This Row],[Vertex 1]],GroupVertices[Vertex],0)),1,1,"")</f>
        <v>6</v>
      </c>
      <c r="BC321" s="78" t="str">
        <f>REPLACE(INDEX(GroupVertices[Group],MATCH(Edges24[[#This Row],[Vertex 2]],GroupVertices[Vertex],0)),1,1,"")</f>
        <v>6</v>
      </c>
      <c r="BD321" s="48">
        <v>0</v>
      </c>
      <c r="BE321" s="49">
        <v>0</v>
      </c>
      <c r="BF321" s="48">
        <v>1</v>
      </c>
      <c r="BG321" s="49">
        <v>2.127659574468085</v>
      </c>
      <c r="BH321" s="48">
        <v>0</v>
      </c>
      <c r="BI321" s="49">
        <v>0</v>
      </c>
      <c r="BJ321" s="48">
        <v>46</v>
      </c>
      <c r="BK321" s="49">
        <v>97.87234042553192</v>
      </c>
      <c r="BL321" s="48">
        <v>47</v>
      </c>
    </row>
    <row r="322" spans="1:64" ht="15">
      <c r="A322" s="64" t="s">
        <v>481</v>
      </c>
      <c r="B322" s="64" t="s">
        <v>536</v>
      </c>
      <c r="C322" s="65"/>
      <c r="D322" s="66"/>
      <c r="E322" s="67"/>
      <c r="F322" s="68"/>
      <c r="G322" s="65"/>
      <c r="H322" s="69"/>
      <c r="I322" s="70"/>
      <c r="J322" s="70"/>
      <c r="K322" s="34" t="s">
        <v>65</v>
      </c>
      <c r="L322" s="77">
        <v>367</v>
      </c>
      <c r="M322" s="77"/>
      <c r="N322" s="72"/>
      <c r="O322" s="79" t="s">
        <v>544</v>
      </c>
      <c r="P322" s="81">
        <v>43504.46758101852</v>
      </c>
      <c r="Q322" s="79" t="s">
        <v>700</v>
      </c>
      <c r="R322" s="83" t="s">
        <v>791</v>
      </c>
      <c r="S322" s="79" t="s">
        <v>828</v>
      </c>
      <c r="T322" s="79" t="s">
        <v>908</v>
      </c>
      <c r="U322" s="83" t="s">
        <v>954</v>
      </c>
      <c r="V322" s="83" t="s">
        <v>954</v>
      </c>
      <c r="W322" s="81">
        <v>43504.46758101852</v>
      </c>
      <c r="X322" s="83" t="s">
        <v>1548</v>
      </c>
      <c r="Y322" s="79"/>
      <c r="Z322" s="79"/>
      <c r="AA322" s="85" t="s">
        <v>1913</v>
      </c>
      <c r="AB322" s="79"/>
      <c r="AC322" s="79" t="b">
        <v>0</v>
      </c>
      <c r="AD322" s="79">
        <v>1</v>
      </c>
      <c r="AE322" s="85" t="s">
        <v>1963</v>
      </c>
      <c r="AF322" s="79" t="b">
        <v>0</v>
      </c>
      <c r="AG322" s="79" t="s">
        <v>1974</v>
      </c>
      <c r="AH322" s="79"/>
      <c r="AI322" s="85" t="s">
        <v>1963</v>
      </c>
      <c r="AJ322" s="79" t="b">
        <v>0</v>
      </c>
      <c r="AK322" s="79">
        <v>0</v>
      </c>
      <c r="AL322" s="85" t="s">
        <v>1963</v>
      </c>
      <c r="AM322" s="79" t="s">
        <v>2002</v>
      </c>
      <c r="AN322" s="79" t="b">
        <v>0</v>
      </c>
      <c r="AO322" s="85" t="s">
        <v>1913</v>
      </c>
      <c r="AP322" s="79" t="s">
        <v>176</v>
      </c>
      <c r="AQ322" s="79">
        <v>0</v>
      </c>
      <c r="AR322" s="79">
        <v>0</v>
      </c>
      <c r="AS322" s="79"/>
      <c r="AT322" s="79"/>
      <c r="AU322" s="79"/>
      <c r="AV322" s="79"/>
      <c r="AW322" s="79"/>
      <c r="AX322" s="79"/>
      <c r="AY322" s="79"/>
      <c r="AZ322" s="79"/>
      <c r="BA322">
        <v>1</v>
      </c>
      <c r="BB322" s="78" t="str">
        <f>REPLACE(INDEX(GroupVertices[Group],MATCH(Edges24[[#This Row],[Vertex 1]],GroupVertices[Vertex],0)),1,1,"")</f>
        <v>6</v>
      </c>
      <c r="BC322" s="78" t="str">
        <f>REPLACE(INDEX(GroupVertices[Group],MATCH(Edges24[[#This Row],[Vertex 2]],GroupVertices[Vertex],0)),1,1,"")</f>
        <v>6</v>
      </c>
      <c r="BD322" s="48">
        <v>0</v>
      </c>
      <c r="BE322" s="49">
        <v>0</v>
      </c>
      <c r="BF322" s="48">
        <v>0</v>
      </c>
      <c r="BG322" s="49">
        <v>0</v>
      </c>
      <c r="BH322" s="48">
        <v>0</v>
      </c>
      <c r="BI322" s="49">
        <v>0</v>
      </c>
      <c r="BJ322" s="48">
        <v>37</v>
      </c>
      <c r="BK322" s="49">
        <v>100</v>
      </c>
      <c r="BL322" s="48">
        <v>37</v>
      </c>
    </row>
    <row r="323" spans="1:64" ht="15">
      <c r="A323" s="64" t="s">
        <v>481</v>
      </c>
      <c r="B323" s="64" t="s">
        <v>537</v>
      </c>
      <c r="C323" s="65"/>
      <c r="D323" s="66"/>
      <c r="E323" s="67"/>
      <c r="F323" s="68"/>
      <c r="G323" s="65"/>
      <c r="H323" s="69"/>
      <c r="I323" s="70"/>
      <c r="J323" s="70"/>
      <c r="K323" s="34" t="s">
        <v>65</v>
      </c>
      <c r="L323" s="77">
        <v>368</v>
      </c>
      <c r="M323" s="77"/>
      <c r="N323" s="72"/>
      <c r="O323" s="79" t="s">
        <v>544</v>
      </c>
      <c r="P323" s="81">
        <v>43507.33363425926</v>
      </c>
      <c r="Q323" s="79" t="s">
        <v>701</v>
      </c>
      <c r="R323" s="79"/>
      <c r="S323" s="79"/>
      <c r="T323" s="79" t="s">
        <v>909</v>
      </c>
      <c r="U323" s="83" t="s">
        <v>955</v>
      </c>
      <c r="V323" s="83" t="s">
        <v>955</v>
      </c>
      <c r="W323" s="81">
        <v>43507.33363425926</v>
      </c>
      <c r="X323" s="83" t="s">
        <v>1549</v>
      </c>
      <c r="Y323" s="79"/>
      <c r="Z323" s="79"/>
      <c r="AA323" s="85" t="s">
        <v>1914</v>
      </c>
      <c r="AB323" s="79"/>
      <c r="AC323" s="79" t="b">
        <v>0</v>
      </c>
      <c r="AD323" s="79">
        <v>1</v>
      </c>
      <c r="AE323" s="85" t="s">
        <v>1963</v>
      </c>
      <c r="AF323" s="79" t="b">
        <v>0</v>
      </c>
      <c r="AG323" s="79" t="s">
        <v>1974</v>
      </c>
      <c r="AH323" s="79"/>
      <c r="AI323" s="85" t="s">
        <v>1963</v>
      </c>
      <c r="AJ323" s="79" t="b">
        <v>0</v>
      </c>
      <c r="AK323" s="79">
        <v>0</v>
      </c>
      <c r="AL323" s="85" t="s">
        <v>1963</v>
      </c>
      <c r="AM323" s="79" t="s">
        <v>2002</v>
      </c>
      <c r="AN323" s="79" t="b">
        <v>0</v>
      </c>
      <c r="AO323" s="85" t="s">
        <v>1914</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6</v>
      </c>
      <c r="BC323" s="78" t="str">
        <f>REPLACE(INDEX(GroupVertices[Group],MATCH(Edges24[[#This Row],[Vertex 2]],GroupVertices[Vertex],0)),1,1,"")</f>
        <v>6</v>
      </c>
      <c r="BD323" s="48">
        <v>1</v>
      </c>
      <c r="BE323" s="49">
        <v>2.3255813953488373</v>
      </c>
      <c r="BF323" s="48">
        <v>0</v>
      </c>
      <c r="BG323" s="49">
        <v>0</v>
      </c>
      <c r="BH323" s="48">
        <v>0</v>
      </c>
      <c r="BI323" s="49">
        <v>0</v>
      </c>
      <c r="BJ323" s="48">
        <v>42</v>
      </c>
      <c r="BK323" s="49">
        <v>97.67441860465117</v>
      </c>
      <c r="BL323" s="48">
        <v>43</v>
      </c>
    </row>
    <row r="324" spans="1:64" ht="15">
      <c r="A324" s="64" t="s">
        <v>481</v>
      </c>
      <c r="B324" s="64" t="s">
        <v>538</v>
      </c>
      <c r="C324" s="65"/>
      <c r="D324" s="66"/>
      <c r="E324" s="67"/>
      <c r="F324" s="68"/>
      <c r="G324" s="65"/>
      <c r="H324" s="69"/>
      <c r="I324" s="70"/>
      <c r="J324" s="70"/>
      <c r="K324" s="34" t="s">
        <v>65</v>
      </c>
      <c r="L324" s="77">
        <v>369</v>
      </c>
      <c r="M324" s="77"/>
      <c r="N324" s="72"/>
      <c r="O324" s="79" t="s">
        <v>544</v>
      </c>
      <c r="P324" s="81">
        <v>43508.31296296296</v>
      </c>
      <c r="Q324" s="79" t="s">
        <v>702</v>
      </c>
      <c r="R324" s="79"/>
      <c r="S324" s="79"/>
      <c r="T324" s="79" t="s">
        <v>909</v>
      </c>
      <c r="U324" s="83" t="s">
        <v>956</v>
      </c>
      <c r="V324" s="83" t="s">
        <v>956</v>
      </c>
      <c r="W324" s="81">
        <v>43508.31296296296</v>
      </c>
      <c r="X324" s="83" t="s">
        <v>1550</v>
      </c>
      <c r="Y324" s="79"/>
      <c r="Z324" s="79"/>
      <c r="AA324" s="85" t="s">
        <v>1915</v>
      </c>
      <c r="AB324" s="79"/>
      <c r="AC324" s="79" t="b">
        <v>0</v>
      </c>
      <c r="AD324" s="79">
        <v>3</v>
      </c>
      <c r="AE324" s="85" t="s">
        <v>1963</v>
      </c>
      <c r="AF324" s="79" t="b">
        <v>0</v>
      </c>
      <c r="AG324" s="79" t="s">
        <v>1974</v>
      </c>
      <c r="AH324" s="79"/>
      <c r="AI324" s="85" t="s">
        <v>1963</v>
      </c>
      <c r="AJ324" s="79" t="b">
        <v>0</v>
      </c>
      <c r="AK324" s="79">
        <v>0</v>
      </c>
      <c r="AL324" s="85" t="s">
        <v>1963</v>
      </c>
      <c r="AM324" s="79" t="s">
        <v>2002</v>
      </c>
      <c r="AN324" s="79" t="b">
        <v>0</v>
      </c>
      <c r="AO324" s="85" t="s">
        <v>1915</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6</v>
      </c>
      <c r="BC324" s="78" t="str">
        <f>REPLACE(INDEX(GroupVertices[Group],MATCH(Edges24[[#This Row],[Vertex 2]],GroupVertices[Vertex],0)),1,1,"")</f>
        <v>6</v>
      </c>
      <c r="BD324" s="48"/>
      <c r="BE324" s="49"/>
      <c r="BF324" s="48"/>
      <c r="BG324" s="49"/>
      <c r="BH324" s="48"/>
      <c r="BI324" s="49"/>
      <c r="BJ324" s="48"/>
      <c r="BK324" s="49"/>
      <c r="BL324" s="48"/>
    </row>
    <row r="325" spans="1:64" ht="15">
      <c r="A325" s="64" t="s">
        <v>481</v>
      </c>
      <c r="B325" s="64" t="s">
        <v>539</v>
      </c>
      <c r="C325" s="65"/>
      <c r="D325" s="66"/>
      <c r="E325" s="67"/>
      <c r="F325" s="68"/>
      <c r="G325" s="65"/>
      <c r="H325" s="69"/>
      <c r="I325" s="70"/>
      <c r="J325" s="70"/>
      <c r="K325" s="34" t="s">
        <v>65</v>
      </c>
      <c r="L325" s="77">
        <v>370</v>
      </c>
      <c r="M325" s="77"/>
      <c r="N325" s="72"/>
      <c r="O325" s="79" t="s">
        <v>544</v>
      </c>
      <c r="P325" s="81">
        <v>43507.30107638889</v>
      </c>
      <c r="Q325" s="79" t="s">
        <v>703</v>
      </c>
      <c r="R325" s="79"/>
      <c r="S325" s="79"/>
      <c r="T325" s="79" t="s">
        <v>909</v>
      </c>
      <c r="U325" s="83" t="s">
        <v>957</v>
      </c>
      <c r="V325" s="83" t="s">
        <v>957</v>
      </c>
      <c r="W325" s="81">
        <v>43507.30107638889</v>
      </c>
      <c r="X325" s="83" t="s">
        <v>1551</v>
      </c>
      <c r="Y325" s="79"/>
      <c r="Z325" s="79"/>
      <c r="AA325" s="85" t="s">
        <v>1916</v>
      </c>
      <c r="AB325" s="79"/>
      <c r="AC325" s="79" t="b">
        <v>0</v>
      </c>
      <c r="AD325" s="79">
        <v>2</v>
      </c>
      <c r="AE325" s="85" t="s">
        <v>1963</v>
      </c>
      <c r="AF325" s="79" t="b">
        <v>0</v>
      </c>
      <c r="AG325" s="79" t="s">
        <v>1974</v>
      </c>
      <c r="AH325" s="79"/>
      <c r="AI325" s="85" t="s">
        <v>1963</v>
      </c>
      <c r="AJ325" s="79" t="b">
        <v>0</v>
      </c>
      <c r="AK325" s="79">
        <v>0</v>
      </c>
      <c r="AL325" s="85" t="s">
        <v>1963</v>
      </c>
      <c r="AM325" s="79" t="s">
        <v>2002</v>
      </c>
      <c r="AN325" s="79" t="b">
        <v>0</v>
      </c>
      <c r="AO325" s="85" t="s">
        <v>1916</v>
      </c>
      <c r="AP325" s="79" t="s">
        <v>176</v>
      </c>
      <c r="AQ325" s="79">
        <v>0</v>
      </c>
      <c r="AR325" s="79">
        <v>0</v>
      </c>
      <c r="AS325" s="79"/>
      <c r="AT325" s="79"/>
      <c r="AU325" s="79"/>
      <c r="AV325" s="79"/>
      <c r="AW325" s="79"/>
      <c r="AX325" s="79"/>
      <c r="AY325" s="79"/>
      <c r="AZ325" s="79"/>
      <c r="BA325">
        <v>2</v>
      </c>
      <c r="BB325" s="78" t="str">
        <f>REPLACE(INDEX(GroupVertices[Group],MATCH(Edges24[[#This Row],[Vertex 1]],GroupVertices[Vertex],0)),1,1,"")</f>
        <v>6</v>
      </c>
      <c r="BC325" s="78" t="str">
        <f>REPLACE(INDEX(GroupVertices[Group],MATCH(Edges24[[#This Row],[Vertex 2]],GroupVertices[Vertex],0)),1,1,"")</f>
        <v>6</v>
      </c>
      <c r="BD325" s="48"/>
      <c r="BE325" s="49"/>
      <c r="BF325" s="48"/>
      <c r="BG325" s="49"/>
      <c r="BH325" s="48"/>
      <c r="BI325" s="49"/>
      <c r="BJ325" s="48"/>
      <c r="BK325" s="49"/>
      <c r="BL325" s="48"/>
    </row>
    <row r="326" spans="1:64" ht="15">
      <c r="A326" s="64" t="s">
        <v>481</v>
      </c>
      <c r="B326" s="64" t="s">
        <v>539</v>
      </c>
      <c r="C326" s="65"/>
      <c r="D326" s="66"/>
      <c r="E326" s="67"/>
      <c r="F326" s="68"/>
      <c r="G326" s="65"/>
      <c r="H326" s="69"/>
      <c r="I326" s="70"/>
      <c r="J326" s="70"/>
      <c r="K326" s="34" t="s">
        <v>65</v>
      </c>
      <c r="L326" s="77">
        <v>371</v>
      </c>
      <c r="M326" s="77"/>
      <c r="N326" s="72"/>
      <c r="O326" s="79" t="s">
        <v>544</v>
      </c>
      <c r="P326" s="81">
        <v>43508.96895833333</v>
      </c>
      <c r="Q326" s="79" t="s">
        <v>704</v>
      </c>
      <c r="R326" s="83" t="s">
        <v>792</v>
      </c>
      <c r="S326" s="79" t="s">
        <v>829</v>
      </c>
      <c r="T326" s="79" t="s">
        <v>909</v>
      </c>
      <c r="U326" s="83" t="s">
        <v>958</v>
      </c>
      <c r="V326" s="83" t="s">
        <v>958</v>
      </c>
      <c r="W326" s="81">
        <v>43508.96895833333</v>
      </c>
      <c r="X326" s="83" t="s">
        <v>1552</v>
      </c>
      <c r="Y326" s="79"/>
      <c r="Z326" s="79"/>
      <c r="AA326" s="85" t="s">
        <v>1917</v>
      </c>
      <c r="AB326" s="79"/>
      <c r="AC326" s="79" t="b">
        <v>0</v>
      </c>
      <c r="AD326" s="79">
        <v>1</v>
      </c>
      <c r="AE326" s="85" t="s">
        <v>1963</v>
      </c>
      <c r="AF326" s="79" t="b">
        <v>0</v>
      </c>
      <c r="AG326" s="79" t="s">
        <v>1974</v>
      </c>
      <c r="AH326" s="79"/>
      <c r="AI326" s="85" t="s">
        <v>1963</v>
      </c>
      <c r="AJ326" s="79" t="b">
        <v>0</v>
      </c>
      <c r="AK326" s="79">
        <v>0</v>
      </c>
      <c r="AL326" s="85" t="s">
        <v>1963</v>
      </c>
      <c r="AM326" s="79" t="s">
        <v>2002</v>
      </c>
      <c r="AN326" s="79" t="b">
        <v>0</v>
      </c>
      <c r="AO326" s="85" t="s">
        <v>1917</v>
      </c>
      <c r="AP326" s="79" t="s">
        <v>176</v>
      </c>
      <c r="AQ326" s="79">
        <v>0</v>
      </c>
      <c r="AR326" s="79">
        <v>0</v>
      </c>
      <c r="AS326" s="79"/>
      <c r="AT326" s="79"/>
      <c r="AU326" s="79"/>
      <c r="AV326" s="79"/>
      <c r="AW326" s="79"/>
      <c r="AX326" s="79"/>
      <c r="AY326" s="79"/>
      <c r="AZ326" s="79"/>
      <c r="BA326">
        <v>2</v>
      </c>
      <c r="BB326" s="78" t="str">
        <f>REPLACE(INDEX(GroupVertices[Group],MATCH(Edges24[[#This Row],[Vertex 1]],GroupVertices[Vertex],0)),1,1,"")</f>
        <v>6</v>
      </c>
      <c r="BC326" s="78" t="str">
        <f>REPLACE(INDEX(GroupVertices[Group],MATCH(Edges24[[#This Row],[Vertex 2]],GroupVertices[Vertex],0)),1,1,"")</f>
        <v>6</v>
      </c>
      <c r="BD326" s="48"/>
      <c r="BE326" s="49"/>
      <c r="BF326" s="48"/>
      <c r="BG326" s="49"/>
      <c r="BH326" s="48"/>
      <c r="BI326" s="49"/>
      <c r="BJ326" s="48"/>
      <c r="BK326" s="49"/>
      <c r="BL326" s="48"/>
    </row>
    <row r="327" spans="1:64" ht="15">
      <c r="A327" s="64" t="s">
        <v>481</v>
      </c>
      <c r="B327" s="64" t="s">
        <v>540</v>
      </c>
      <c r="C327" s="65"/>
      <c r="D327" s="66"/>
      <c r="E327" s="67"/>
      <c r="F327" s="68"/>
      <c r="G327" s="65"/>
      <c r="H327" s="69"/>
      <c r="I327" s="70"/>
      <c r="J327" s="70"/>
      <c r="K327" s="34" t="s">
        <v>65</v>
      </c>
      <c r="L327" s="77">
        <v>372</v>
      </c>
      <c r="M327" s="77"/>
      <c r="N327" s="72"/>
      <c r="O327" s="79" t="s">
        <v>544</v>
      </c>
      <c r="P327" s="81">
        <v>43509.76505787037</v>
      </c>
      <c r="Q327" s="79" t="s">
        <v>705</v>
      </c>
      <c r="R327" s="79"/>
      <c r="S327" s="79"/>
      <c r="T327" s="79" t="s">
        <v>909</v>
      </c>
      <c r="U327" s="83" t="s">
        <v>959</v>
      </c>
      <c r="V327" s="83" t="s">
        <v>959</v>
      </c>
      <c r="W327" s="81">
        <v>43509.76505787037</v>
      </c>
      <c r="X327" s="83" t="s">
        <v>1553</v>
      </c>
      <c r="Y327" s="79"/>
      <c r="Z327" s="79"/>
      <c r="AA327" s="85" t="s">
        <v>1918</v>
      </c>
      <c r="AB327" s="79"/>
      <c r="AC327" s="79" t="b">
        <v>0</v>
      </c>
      <c r="AD327" s="79">
        <v>1</v>
      </c>
      <c r="AE327" s="85" t="s">
        <v>1963</v>
      </c>
      <c r="AF327" s="79" t="b">
        <v>0</v>
      </c>
      <c r="AG327" s="79" t="s">
        <v>1974</v>
      </c>
      <c r="AH327" s="79"/>
      <c r="AI327" s="85" t="s">
        <v>1963</v>
      </c>
      <c r="AJ327" s="79" t="b">
        <v>0</v>
      </c>
      <c r="AK327" s="79">
        <v>0</v>
      </c>
      <c r="AL327" s="85" t="s">
        <v>1963</v>
      </c>
      <c r="AM327" s="79" t="s">
        <v>2002</v>
      </c>
      <c r="AN327" s="79" t="b">
        <v>0</v>
      </c>
      <c r="AO327" s="85" t="s">
        <v>1918</v>
      </c>
      <c r="AP327" s="79" t="s">
        <v>176</v>
      </c>
      <c r="AQ327" s="79">
        <v>0</v>
      </c>
      <c r="AR327" s="79">
        <v>0</v>
      </c>
      <c r="AS327" s="79"/>
      <c r="AT327" s="79"/>
      <c r="AU327" s="79"/>
      <c r="AV327" s="79"/>
      <c r="AW327" s="79"/>
      <c r="AX327" s="79"/>
      <c r="AY327" s="79"/>
      <c r="AZ327" s="79"/>
      <c r="BA327">
        <v>1</v>
      </c>
      <c r="BB327" s="78" t="str">
        <f>REPLACE(INDEX(GroupVertices[Group],MATCH(Edges24[[#This Row],[Vertex 1]],GroupVertices[Vertex],0)),1,1,"")</f>
        <v>6</v>
      </c>
      <c r="BC327" s="78" t="str">
        <f>REPLACE(INDEX(GroupVertices[Group],MATCH(Edges24[[#This Row],[Vertex 2]],GroupVertices[Vertex],0)),1,1,"")</f>
        <v>6</v>
      </c>
      <c r="BD327" s="48">
        <v>0</v>
      </c>
      <c r="BE327" s="49">
        <v>0</v>
      </c>
      <c r="BF327" s="48">
        <v>1</v>
      </c>
      <c r="BG327" s="49">
        <v>2.127659574468085</v>
      </c>
      <c r="BH327" s="48">
        <v>0</v>
      </c>
      <c r="BI327" s="49">
        <v>0</v>
      </c>
      <c r="BJ327" s="48">
        <v>46</v>
      </c>
      <c r="BK327" s="49">
        <v>97.87234042553192</v>
      </c>
      <c r="BL327" s="48">
        <v>47</v>
      </c>
    </row>
    <row r="328" spans="1:64" ht="15">
      <c r="A328" s="64" t="s">
        <v>481</v>
      </c>
      <c r="B328" s="64" t="s">
        <v>523</v>
      </c>
      <c r="C328" s="65"/>
      <c r="D328" s="66"/>
      <c r="E328" s="67"/>
      <c r="F328" s="68"/>
      <c r="G328" s="65"/>
      <c r="H328" s="69"/>
      <c r="I328" s="70"/>
      <c r="J328" s="70"/>
      <c r="K328" s="34" t="s">
        <v>65</v>
      </c>
      <c r="L328" s="77">
        <v>373</v>
      </c>
      <c r="M328" s="77"/>
      <c r="N328" s="72"/>
      <c r="O328" s="79" t="s">
        <v>544</v>
      </c>
      <c r="P328" s="81">
        <v>43503.37278935185</v>
      </c>
      <c r="Q328" s="79" t="s">
        <v>706</v>
      </c>
      <c r="R328" s="79"/>
      <c r="S328" s="79"/>
      <c r="T328" s="79" t="s">
        <v>909</v>
      </c>
      <c r="U328" s="83" t="s">
        <v>960</v>
      </c>
      <c r="V328" s="83" t="s">
        <v>960</v>
      </c>
      <c r="W328" s="81">
        <v>43503.37278935185</v>
      </c>
      <c r="X328" s="83" t="s">
        <v>1554</v>
      </c>
      <c r="Y328" s="79"/>
      <c r="Z328" s="79"/>
      <c r="AA328" s="85" t="s">
        <v>1919</v>
      </c>
      <c r="AB328" s="79"/>
      <c r="AC328" s="79" t="b">
        <v>0</v>
      </c>
      <c r="AD328" s="79">
        <v>1</v>
      </c>
      <c r="AE328" s="85" t="s">
        <v>1963</v>
      </c>
      <c r="AF328" s="79" t="b">
        <v>0</v>
      </c>
      <c r="AG328" s="79" t="s">
        <v>1974</v>
      </c>
      <c r="AH328" s="79"/>
      <c r="AI328" s="85" t="s">
        <v>1963</v>
      </c>
      <c r="AJ328" s="79" t="b">
        <v>0</v>
      </c>
      <c r="AK328" s="79">
        <v>0</v>
      </c>
      <c r="AL328" s="85" t="s">
        <v>1963</v>
      </c>
      <c r="AM328" s="79" t="s">
        <v>2002</v>
      </c>
      <c r="AN328" s="79" t="b">
        <v>0</v>
      </c>
      <c r="AO328" s="85" t="s">
        <v>1919</v>
      </c>
      <c r="AP328" s="79" t="s">
        <v>176</v>
      </c>
      <c r="AQ328" s="79">
        <v>0</v>
      </c>
      <c r="AR328" s="79">
        <v>0</v>
      </c>
      <c r="AS328" s="79"/>
      <c r="AT328" s="79"/>
      <c r="AU328" s="79"/>
      <c r="AV328" s="79"/>
      <c r="AW328" s="79"/>
      <c r="AX328" s="79"/>
      <c r="AY328" s="79"/>
      <c r="AZ328" s="79"/>
      <c r="BA328">
        <v>4</v>
      </c>
      <c r="BB328" s="78" t="str">
        <f>REPLACE(INDEX(GroupVertices[Group],MATCH(Edges24[[#This Row],[Vertex 1]],GroupVertices[Vertex],0)),1,1,"")</f>
        <v>6</v>
      </c>
      <c r="BC328" s="78" t="str">
        <f>REPLACE(INDEX(GroupVertices[Group],MATCH(Edges24[[#This Row],[Vertex 2]],GroupVertices[Vertex],0)),1,1,"")</f>
        <v>6</v>
      </c>
      <c r="BD328" s="48"/>
      <c r="BE328" s="49"/>
      <c r="BF328" s="48"/>
      <c r="BG328" s="49"/>
      <c r="BH328" s="48"/>
      <c r="BI328" s="49"/>
      <c r="BJ328" s="48"/>
      <c r="BK328" s="49"/>
      <c r="BL328" s="48"/>
    </row>
    <row r="329" spans="1:64" ht="15">
      <c r="A329" s="64" t="s">
        <v>481</v>
      </c>
      <c r="B329" s="64" t="s">
        <v>523</v>
      </c>
      <c r="C329" s="65"/>
      <c r="D329" s="66"/>
      <c r="E329" s="67"/>
      <c r="F329" s="68"/>
      <c r="G329" s="65"/>
      <c r="H329" s="69"/>
      <c r="I329" s="70"/>
      <c r="J329" s="70"/>
      <c r="K329" s="34" t="s">
        <v>65</v>
      </c>
      <c r="L329" s="77">
        <v>374</v>
      </c>
      <c r="M329" s="77"/>
      <c r="N329" s="72"/>
      <c r="O329" s="79" t="s">
        <v>544</v>
      </c>
      <c r="P329" s="81">
        <v>43505.45332175926</v>
      </c>
      <c r="Q329" s="79" t="s">
        <v>707</v>
      </c>
      <c r="R329" s="79"/>
      <c r="S329" s="79"/>
      <c r="T329" s="79" t="s">
        <v>909</v>
      </c>
      <c r="U329" s="83" t="s">
        <v>961</v>
      </c>
      <c r="V329" s="83" t="s">
        <v>961</v>
      </c>
      <c r="W329" s="81">
        <v>43505.45332175926</v>
      </c>
      <c r="X329" s="83" t="s">
        <v>1555</v>
      </c>
      <c r="Y329" s="79"/>
      <c r="Z329" s="79"/>
      <c r="AA329" s="85" t="s">
        <v>1920</v>
      </c>
      <c r="AB329" s="79"/>
      <c r="AC329" s="79" t="b">
        <v>0</v>
      </c>
      <c r="AD329" s="79">
        <v>1</v>
      </c>
      <c r="AE329" s="85" t="s">
        <v>1963</v>
      </c>
      <c r="AF329" s="79" t="b">
        <v>0</v>
      </c>
      <c r="AG329" s="79" t="s">
        <v>1974</v>
      </c>
      <c r="AH329" s="79"/>
      <c r="AI329" s="85" t="s">
        <v>1963</v>
      </c>
      <c r="AJ329" s="79" t="b">
        <v>0</v>
      </c>
      <c r="AK329" s="79">
        <v>0</v>
      </c>
      <c r="AL329" s="85" t="s">
        <v>1963</v>
      </c>
      <c r="AM329" s="79" t="s">
        <v>2002</v>
      </c>
      <c r="AN329" s="79" t="b">
        <v>0</v>
      </c>
      <c r="AO329" s="85" t="s">
        <v>1920</v>
      </c>
      <c r="AP329" s="79" t="s">
        <v>176</v>
      </c>
      <c r="AQ329" s="79">
        <v>0</v>
      </c>
      <c r="AR329" s="79">
        <v>0</v>
      </c>
      <c r="AS329" s="79"/>
      <c r="AT329" s="79"/>
      <c r="AU329" s="79"/>
      <c r="AV329" s="79"/>
      <c r="AW329" s="79"/>
      <c r="AX329" s="79"/>
      <c r="AY329" s="79"/>
      <c r="AZ329" s="79"/>
      <c r="BA329">
        <v>4</v>
      </c>
      <c r="BB329" s="78" t="str">
        <f>REPLACE(INDEX(GroupVertices[Group],MATCH(Edges24[[#This Row],[Vertex 1]],GroupVertices[Vertex],0)),1,1,"")</f>
        <v>6</v>
      </c>
      <c r="BC329" s="78" t="str">
        <f>REPLACE(INDEX(GroupVertices[Group],MATCH(Edges24[[#This Row],[Vertex 2]],GroupVertices[Vertex],0)),1,1,"")</f>
        <v>6</v>
      </c>
      <c r="BD329" s="48"/>
      <c r="BE329" s="49"/>
      <c r="BF329" s="48"/>
      <c r="BG329" s="49"/>
      <c r="BH329" s="48"/>
      <c r="BI329" s="49"/>
      <c r="BJ329" s="48"/>
      <c r="BK329" s="49"/>
      <c r="BL329" s="48"/>
    </row>
    <row r="330" spans="1:64" ht="15">
      <c r="A330" s="64" t="s">
        <v>481</v>
      </c>
      <c r="B330" s="64" t="s">
        <v>523</v>
      </c>
      <c r="C330" s="65"/>
      <c r="D330" s="66"/>
      <c r="E330" s="67"/>
      <c r="F330" s="68"/>
      <c r="G330" s="65"/>
      <c r="H330" s="69"/>
      <c r="I330" s="70"/>
      <c r="J330" s="70"/>
      <c r="K330" s="34" t="s">
        <v>65</v>
      </c>
      <c r="L330" s="77">
        <v>375</v>
      </c>
      <c r="M330" s="77"/>
      <c r="N330" s="72"/>
      <c r="O330" s="79" t="s">
        <v>544</v>
      </c>
      <c r="P330" s="81">
        <v>43506.68682870371</v>
      </c>
      <c r="Q330" s="79" t="s">
        <v>708</v>
      </c>
      <c r="R330" s="79"/>
      <c r="S330" s="79"/>
      <c r="T330" s="79" t="s">
        <v>909</v>
      </c>
      <c r="U330" s="83" t="s">
        <v>962</v>
      </c>
      <c r="V330" s="83" t="s">
        <v>962</v>
      </c>
      <c r="W330" s="81">
        <v>43506.68682870371</v>
      </c>
      <c r="X330" s="83" t="s">
        <v>1556</v>
      </c>
      <c r="Y330" s="79"/>
      <c r="Z330" s="79"/>
      <c r="AA330" s="85" t="s">
        <v>1921</v>
      </c>
      <c r="AB330" s="79"/>
      <c r="AC330" s="79" t="b">
        <v>0</v>
      </c>
      <c r="AD330" s="79">
        <v>3</v>
      </c>
      <c r="AE330" s="85" t="s">
        <v>1963</v>
      </c>
      <c r="AF330" s="79" t="b">
        <v>0</v>
      </c>
      <c r="AG330" s="79" t="s">
        <v>1974</v>
      </c>
      <c r="AH330" s="79"/>
      <c r="AI330" s="85" t="s">
        <v>1963</v>
      </c>
      <c r="AJ330" s="79" t="b">
        <v>0</v>
      </c>
      <c r="AK330" s="79">
        <v>1</v>
      </c>
      <c r="AL330" s="85" t="s">
        <v>1963</v>
      </c>
      <c r="AM330" s="79" t="s">
        <v>2002</v>
      </c>
      <c r="AN330" s="79" t="b">
        <v>0</v>
      </c>
      <c r="AO330" s="85" t="s">
        <v>1921</v>
      </c>
      <c r="AP330" s="79" t="s">
        <v>176</v>
      </c>
      <c r="AQ330" s="79">
        <v>0</v>
      </c>
      <c r="AR330" s="79">
        <v>0</v>
      </c>
      <c r="AS330" s="79"/>
      <c r="AT330" s="79"/>
      <c r="AU330" s="79"/>
      <c r="AV330" s="79"/>
      <c r="AW330" s="79"/>
      <c r="AX330" s="79"/>
      <c r="AY330" s="79"/>
      <c r="AZ330" s="79"/>
      <c r="BA330">
        <v>4</v>
      </c>
      <c r="BB330" s="78" t="str">
        <f>REPLACE(INDEX(GroupVertices[Group],MATCH(Edges24[[#This Row],[Vertex 1]],GroupVertices[Vertex],0)),1,1,"")</f>
        <v>6</v>
      </c>
      <c r="BC330" s="78" t="str">
        <f>REPLACE(INDEX(GroupVertices[Group],MATCH(Edges24[[#This Row],[Vertex 2]],GroupVertices[Vertex],0)),1,1,"")</f>
        <v>6</v>
      </c>
      <c r="BD330" s="48">
        <v>0</v>
      </c>
      <c r="BE330" s="49">
        <v>0</v>
      </c>
      <c r="BF330" s="48">
        <v>1</v>
      </c>
      <c r="BG330" s="49">
        <v>1.9607843137254901</v>
      </c>
      <c r="BH330" s="48">
        <v>0</v>
      </c>
      <c r="BI330" s="49">
        <v>0</v>
      </c>
      <c r="BJ330" s="48">
        <v>50</v>
      </c>
      <c r="BK330" s="49">
        <v>98.03921568627452</v>
      </c>
      <c r="BL330" s="48">
        <v>51</v>
      </c>
    </row>
    <row r="331" spans="1:64" ht="15">
      <c r="A331" s="64" t="s">
        <v>481</v>
      </c>
      <c r="B331" s="64" t="s">
        <v>523</v>
      </c>
      <c r="C331" s="65"/>
      <c r="D331" s="66"/>
      <c r="E331" s="67"/>
      <c r="F331" s="68"/>
      <c r="G331" s="65"/>
      <c r="H331" s="69"/>
      <c r="I331" s="70"/>
      <c r="J331" s="70"/>
      <c r="K331" s="34" t="s">
        <v>65</v>
      </c>
      <c r="L331" s="77">
        <v>376</v>
      </c>
      <c r="M331" s="77"/>
      <c r="N331" s="72"/>
      <c r="O331" s="79" t="s">
        <v>544</v>
      </c>
      <c r="P331" s="81">
        <v>43510.98395833333</v>
      </c>
      <c r="Q331" s="79" t="s">
        <v>709</v>
      </c>
      <c r="R331" s="79"/>
      <c r="S331" s="79"/>
      <c r="T331" s="79" t="s">
        <v>909</v>
      </c>
      <c r="U331" s="83" t="s">
        <v>963</v>
      </c>
      <c r="V331" s="83" t="s">
        <v>963</v>
      </c>
      <c r="W331" s="81">
        <v>43510.98395833333</v>
      </c>
      <c r="X331" s="83" t="s">
        <v>1557</v>
      </c>
      <c r="Y331" s="79"/>
      <c r="Z331" s="79"/>
      <c r="AA331" s="85" t="s">
        <v>1922</v>
      </c>
      <c r="AB331" s="79"/>
      <c r="AC331" s="79" t="b">
        <v>0</v>
      </c>
      <c r="AD331" s="79">
        <v>2</v>
      </c>
      <c r="AE331" s="85" t="s">
        <v>1963</v>
      </c>
      <c r="AF331" s="79" t="b">
        <v>0</v>
      </c>
      <c r="AG331" s="79" t="s">
        <v>1974</v>
      </c>
      <c r="AH331" s="79"/>
      <c r="AI331" s="85" t="s">
        <v>1963</v>
      </c>
      <c r="AJ331" s="79" t="b">
        <v>0</v>
      </c>
      <c r="AK331" s="79">
        <v>1</v>
      </c>
      <c r="AL331" s="85" t="s">
        <v>1963</v>
      </c>
      <c r="AM331" s="79" t="s">
        <v>2002</v>
      </c>
      <c r="AN331" s="79" t="b">
        <v>0</v>
      </c>
      <c r="AO331" s="85" t="s">
        <v>1922</v>
      </c>
      <c r="AP331" s="79" t="s">
        <v>176</v>
      </c>
      <c r="AQ331" s="79">
        <v>0</v>
      </c>
      <c r="AR331" s="79">
        <v>0</v>
      </c>
      <c r="AS331" s="79"/>
      <c r="AT331" s="79"/>
      <c r="AU331" s="79"/>
      <c r="AV331" s="79"/>
      <c r="AW331" s="79"/>
      <c r="AX331" s="79"/>
      <c r="AY331" s="79"/>
      <c r="AZ331" s="79"/>
      <c r="BA331">
        <v>4</v>
      </c>
      <c r="BB331" s="78" t="str">
        <f>REPLACE(INDEX(GroupVertices[Group],MATCH(Edges24[[#This Row],[Vertex 1]],GroupVertices[Vertex],0)),1,1,"")</f>
        <v>6</v>
      </c>
      <c r="BC331" s="78" t="str">
        <f>REPLACE(INDEX(GroupVertices[Group],MATCH(Edges24[[#This Row],[Vertex 2]],GroupVertices[Vertex],0)),1,1,"")</f>
        <v>6</v>
      </c>
      <c r="BD331" s="48">
        <v>1</v>
      </c>
      <c r="BE331" s="49">
        <v>2</v>
      </c>
      <c r="BF331" s="48">
        <v>0</v>
      </c>
      <c r="BG331" s="49">
        <v>0</v>
      </c>
      <c r="BH331" s="48">
        <v>0</v>
      </c>
      <c r="BI331" s="49">
        <v>0</v>
      </c>
      <c r="BJ331" s="48">
        <v>49</v>
      </c>
      <c r="BK331" s="49">
        <v>98</v>
      </c>
      <c r="BL331" s="48">
        <v>50</v>
      </c>
    </row>
    <row r="332" spans="1:64" ht="15">
      <c r="A332" s="64" t="s">
        <v>481</v>
      </c>
      <c r="B332" s="64" t="s">
        <v>541</v>
      </c>
      <c r="C332" s="65"/>
      <c r="D332" s="66"/>
      <c r="E332" s="67"/>
      <c r="F332" s="68"/>
      <c r="G332" s="65"/>
      <c r="H332" s="69"/>
      <c r="I332" s="70"/>
      <c r="J332" s="70"/>
      <c r="K332" s="34" t="s">
        <v>65</v>
      </c>
      <c r="L332" s="77">
        <v>377</v>
      </c>
      <c r="M332" s="77"/>
      <c r="N332" s="72"/>
      <c r="O332" s="79" t="s">
        <v>544</v>
      </c>
      <c r="P332" s="81">
        <v>43512.405694444446</v>
      </c>
      <c r="Q332" s="79" t="s">
        <v>710</v>
      </c>
      <c r="R332" s="79"/>
      <c r="S332" s="79"/>
      <c r="T332" s="79" t="s">
        <v>908</v>
      </c>
      <c r="U332" s="83" t="s">
        <v>964</v>
      </c>
      <c r="V332" s="83" t="s">
        <v>964</v>
      </c>
      <c r="W332" s="81">
        <v>43512.405694444446</v>
      </c>
      <c r="X332" s="83" t="s">
        <v>1558</v>
      </c>
      <c r="Y332" s="79"/>
      <c r="Z332" s="79"/>
      <c r="AA332" s="85" t="s">
        <v>1923</v>
      </c>
      <c r="AB332" s="79"/>
      <c r="AC332" s="79" t="b">
        <v>0</v>
      </c>
      <c r="AD332" s="79">
        <v>3</v>
      </c>
      <c r="AE332" s="85" t="s">
        <v>1963</v>
      </c>
      <c r="AF332" s="79" t="b">
        <v>0</v>
      </c>
      <c r="AG332" s="79" t="s">
        <v>1974</v>
      </c>
      <c r="AH332" s="79"/>
      <c r="AI332" s="85" t="s">
        <v>1963</v>
      </c>
      <c r="AJ332" s="79" t="b">
        <v>0</v>
      </c>
      <c r="AK332" s="79">
        <v>0</v>
      </c>
      <c r="AL332" s="85" t="s">
        <v>1963</v>
      </c>
      <c r="AM332" s="79" t="s">
        <v>2002</v>
      </c>
      <c r="AN332" s="79" t="b">
        <v>0</v>
      </c>
      <c r="AO332" s="85" t="s">
        <v>1923</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6</v>
      </c>
      <c r="BC332" s="78" t="str">
        <f>REPLACE(INDEX(GroupVertices[Group],MATCH(Edges24[[#This Row],[Vertex 2]],GroupVertices[Vertex],0)),1,1,"")</f>
        <v>6</v>
      </c>
      <c r="BD332" s="48"/>
      <c r="BE332" s="49"/>
      <c r="BF332" s="48"/>
      <c r="BG332" s="49"/>
      <c r="BH332" s="48"/>
      <c r="BI332" s="49"/>
      <c r="BJ332" s="48"/>
      <c r="BK332" s="49"/>
      <c r="BL332" s="48"/>
    </row>
    <row r="333" spans="1:64" ht="15">
      <c r="A333" s="64" t="s">
        <v>481</v>
      </c>
      <c r="B333" s="64" t="s">
        <v>542</v>
      </c>
      <c r="C333" s="65"/>
      <c r="D333" s="66"/>
      <c r="E333" s="67"/>
      <c r="F333" s="68"/>
      <c r="G333" s="65"/>
      <c r="H333" s="69"/>
      <c r="I333" s="70"/>
      <c r="J333" s="70"/>
      <c r="K333" s="34" t="s">
        <v>65</v>
      </c>
      <c r="L333" s="77">
        <v>378</v>
      </c>
      <c r="M333" s="77"/>
      <c r="N333" s="72"/>
      <c r="O333" s="79" t="s">
        <v>544</v>
      </c>
      <c r="P333" s="81">
        <v>43513.97583333333</v>
      </c>
      <c r="Q333" s="79" t="s">
        <v>711</v>
      </c>
      <c r="R333" s="79"/>
      <c r="S333" s="79"/>
      <c r="T333" s="79" t="s">
        <v>910</v>
      </c>
      <c r="U333" s="83" t="s">
        <v>965</v>
      </c>
      <c r="V333" s="83" t="s">
        <v>965</v>
      </c>
      <c r="W333" s="81">
        <v>43513.97583333333</v>
      </c>
      <c r="X333" s="83" t="s">
        <v>1559</v>
      </c>
      <c r="Y333" s="79"/>
      <c r="Z333" s="79"/>
      <c r="AA333" s="85" t="s">
        <v>1924</v>
      </c>
      <c r="AB333" s="79"/>
      <c r="AC333" s="79" t="b">
        <v>0</v>
      </c>
      <c r="AD333" s="79">
        <v>1</v>
      </c>
      <c r="AE333" s="85" t="s">
        <v>1963</v>
      </c>
      <c r="AF333" s="79" t="b">
        <v>0</v>
      </c>
      <c r="AG333" s="79" t="s">
        <v>1974</v>
      </c>
      <c r="AH333" s="79"/>
      <c r="AI333" s="85" t="s">
        <v>1963</v>
      </c>
      <c r="AJ333" s="79" t="b">
        <v>0</v>
      </c>
      <c r="AK333" s="79">
        <v>0</v>
      </c>
      <c r="AL333" s="85" t="s">
        <v>1963</v>
      </c>
      <c r="AM333" s="79" t="s">
        <v>2002</v>
      </c>
      <c r="AN333" s="79" t="b">
        <v>0</v>
      </c>
      <c r="AO333" s="85" t="s">
        <v>1924</v>
      </c>
      <c r="AP333" s="79" t="s">
        <v>176</v>
      </c>
      <c r="AQ333" s="79">
        <v>0</v>
      </c>
      <c r="AR333" s="79">
        <v>0</v>
      </c>
      <c r="AS333" s="79"/>
      <c r="AT333" s="79"/>
      <c r="AU333" s="79"/>
      <c r="AV333" s="79"/>
      <c r="AW333" s="79"/>
      <c r="AX333" s="79"/>
      <c r="AY333" s="79"/>
      <c r="AZ333" s="79"/>
      <c r="BA333">
        <v>1</v>
      </c>
      <c r="BB333" s="78" t="str">
        <f>REPLACE(INDEX(GroupVertices[Group],MATCH(Edges24[[#This Row],[Vertex 1]],GroupVertices[Vertex],0)),1,1,"")</f>
        <v>6</v>
      </c>
      <c r="BC333" s="78" t="str">
        <f>REPLACE(INDEX(GroupVertices[Group],MATCH(Edges24[[#This Row],[Vertex 2]],GroupVertices[Vertex],0)),1,1,"")</f>
        <v>6</v>
      </c>
      <c r="BD333" s="48"/>
      <c r="BE333" s="49"/>
      <c r="BF333" s="48"/>
      <c r="BG333" s="49"/>
      <c r="BH333" s="48"/>
      <c r="BI333" s="49"/>
      <c r="BJ333" s="48"/>
      <c r="BK333" s="49"/>
      <c r="BL333" s="48"/>
    </row>
    <row r="334" spans="1:64" ht="15">
      <c r="A334" s="64" t="s">
        <v>481</v>
      </c>
      <c r="B334" s="64" t="s">
        <v>543</v>
      </c>
      <c r="C334" s="65"/>
      <c r="D334" s="66"/>
      <c r="E334" s="67"/>
      <c r="F334" s="68"/>
      <c r="G334" s="65"/>
      <c r="H334" s="69"/>
      <c r="I334" s="70"/>
      <c r="J334" s="70"/>
      <c r="K334" s="34" t="s">
        <v>65</v>
      </c>
      <c r="L334" s="77">
        <v>379</v>
      </c>
      <c r="M334" s="77"/>
      <c r="N334" s="72"/>
      <c r="O334" s="79" t="s">
        <v>544</v>
      </c>
      <c r="P334" s="81">
        <v>43501.90913194444</v>
      </c>
      <c r="Q334" s="79" t="s">
        <v>712</v>
      </c>
      <c r="R334" s="79"/>
      <c r="S334" s="79"/>
      <c r="T334" s="79" t="s">
        <v>909</v>
      </c>
      <c r="U334" s="83" t="s">
        <v>966</v>
      </c>
      <c r="V334" s="83" t="s">
        <v>966</v>
      </c>
      <c r="W334" s="81">
        <v>43501.90913194444</v>
      </c>
      <c r="X334" s="83" t="s">
        <v>1560</v>
      </c>
      <c r="Y334" s="79"/>
      <c r="Z334" s="79"/>
      <c r="AA334" s="85" t="s">
        <v>1925</v>
      </c>
      <c r="AB334" s="79"/>
      <c r="AC334" s="79" t="b">
        <v>0</v>
      </c>
      <c r="AD334" s="79">
        <v>1</v>
      </c>
      <c r="AE334" s="85" t="s">
        <v>1963</v>
      </c>
      <c r="AF334" s="79" t="b">
        <v>0</v>
      </c>
      <c r="AG334" s="79" t="s">
        <v>1974</v>
      </c>
      <c r="AH334" s="79"/>
      <c r="AI334" s="85" t="s">
        <v>1963</v>
      </c>
      <c r="AJ334" s="79" t="b">
        <v>0</v>
      </c>
      <c r="AK334" s="79">
        <v>0</v>
      </c>
      <c r="AL334" s="85" t="s">
        <v>1963</v>
      </c>
      <c r="AM334" s="79" t="s">
        <v>2002</v>
      </c>
      <c r="AN334" s="79" t="b">
        <v>0</v>
      </c>
      <c r="AO334" s="85" t="s">
        <v>1925</v>
      </c>
      <c r="AP334" s="79" t="s">
        <v>176</v>
      </c>
      <c r="AQ334" s="79">
        <v>0</v>
      </c>
      <c r="AR334" s="79">
        <v>0</v>
      </c>
      <c r="AS334" s="79"/>
      <c r="AT334" s="79"/>
      <c r="AU334" s="79"/>
      <c r="AV334" s="79"/>
      <c r="AW334" s="79"/>
      <c r="AX334" s="79"/>
      <c r="AY334" s="79"/>
      <c r="AZ334" s="79"/>
      <c r="BA334">
        <v>10</v>
      </c>
      <c r="BB334" s="78" t="str">
        <f>REPLACE(INDEX(GroupVertices[Group],MATCH(Edges24[[#This Row],[Vertex 1]],GroupVertices[Vertex],0)),1,1,"")</f>
        <v>6</v>
      </c>
      <c r="BC334" s="78" t="str">
        <f>REPLACE(INDEX(GroupVertices[Group],MATCH(Edges24[[#This Row],[Vertex 2]],GroupVertices[Vertex],0)),1,1,"")</f>
        <v>6</v>
      </c>
      <c r="BD334" s="48">
        <v>0</v>
      </c>
      <c r="BE334" s="49">
        <v>0</v>
      </c>
      <c r="BF334" s="48">
        <v>1</v>
      </c>
      <c r="BG334" s="49">
        <v>3.4482758620689653</v>
      </c>
      <c r="BH334" s="48">
        <v>0</v>
      </c>
      <c r="BI334" s="49">
        <v>0</v>
      </c>
      <c r="BJ334" s="48">
        <v>28</v>
      </c>
      <c r="BK334" s="49">
        <v>96.55172413793103</v>
      </c>
      <c r="BL334" s="48">
        <v>29</v>
      </c>
    </row>
    <row r="335" spans="1:64" ht="15">
      <c r="A335" s="64" t="s">
        <v>481</v>
      </c>
      <c r="B335" s="64" t="s">
        <v>543</v>
      </c>
      <c r="C335" s="65"/>
      <c r="D335" s="66"/>
      <c r="E335" s="67"/>
      <c r="F335" s="68"/>
      <c r="G335" s="65"/>
      <c r="H335" s="69"/>
      <c r="I335" s="70"/>
      <c r="J335" s="70"/>
      <c r="K335" s="34" t="s">
        <v>65</v>
      </c>
      <c r="L335" s="77">
        <v>385</v>
      </c>
      <c r="M335" s="77"/>
      <c r="N335" s="72"/>
      <c r="O335" s="79" t="s">
        <v>544</v>
      </c>
      <c r="P335" s="81">
        <v>43512.36981481482</v>
      </c>
      <c r="Q335" s="79" t="s">
        <v>713</v>
      </c>
      <c r="R335" s="79"/>
      <c r="S335" s="79"/>
      <c r="T335" s="79" t="s">
        <v>911</v>
      </c>
      <c r="U335" s="83" t="s">
        <v>967</v>
      </c>
      <c r="V335" s="83" t="s">
        <v>967</v>
      </c>
      <c r="W335" s="81">
        <v>43512.36981481482</v>
      </c>
      <c r="X335" s="83" t="s">
        <v>1561</v>
      </c>
      <c r="Y335" s="79"/>
      <c r="Z335" s="79"/>
      <c r="AA335" s="85" t="s">
        <v>1926</v>
      </c>
      <c r="AB335" s="79"/>
      <c r="AC335" s="79" t="b">
        <v>0</v>
      </c>
      <c r="AD335" s="79">
        <v>1</v>
      </c>
      <c r="AE335" s="85" t="s">
        <v>1963</v>
      </c>
      <c r="AF335" s="79" t="b">
        <v>0</v>
      </c>
      <c r="AG335" s="79" t="s">
        <v>1974</v>
      </c>
      <c r="AH335" s="79"/>
      <c r="AI335" s="85" t="s">
        <v>1963</v>
      </c>
      <c r="AJ335" s="79" t="b">
        <v>0</v>
      </c>
      <c r="AK335" s="79">
        <v>0</v>
      </c>
      <c r="AL335" s="85" t="s">
        <v>1963</v>
      </c>
      <c r="AM335" s="79" t="s">
        <v>2002</v>
      </c>
      <c r="AN335" s="79" t="b">
        <v>0</v>
      </c>
      <c r="AO335" s="85" t="s">
        <v>1926</v>
      </c>
      <c r="AP335" s="79" t="s">
        <v>176</v>
      </c>
      <c r="AQ335" s="79">
        <v>0</v>
      </c>
      <c r="AR335" s="79">
        <v>0</v>
      </c>
      <c r="AS335" s="79"/>
      <c r="AT335" s="79"/>
      <c r="AU335" s="79"/>
      <c r="AV335" s="79"/>
      <c r="AW335" s="79"/>
      <c r="AX335" s="79"/>
      <c r="AY335" s="79"/>
      <c r="AZ335" s="79"/>
      <c r="BA335">
        <v>10</v>
      </c>
      <c r="BB335" s="78" t="str">
        <f>REPLACE(INDEX(GroupVertices[Group],MATCH(Edges24[[#This Row],[Vertex 1]],GroupVertices[Vertex],0)),1,1,"")</f>
        <v>6</v>
      </c>
      <c r="BC335" s="78" t="str">
        <f>REPLACE(INDEX(GroupVertices[Group],MATCH(Edges24[[#This Row],[Vertex 2]],GroupVertices[Vertex],0)),1,1,"")</f>
        <v>6</v>
      </c>
      <c r="BD335" s="48">
        <v>0</v>
      </c>
      <c r="BE335" s="49">
        <v>0</v>
      </c>
      <c r="BF335" s="48">
        <v>0</v>
      </c>
      <c r="BG335" s="49">
        <v>0</v>
      </c>
      <c r="BH335" s="48">
        <v>0</v>
      </c>
      <c r="BI335" s="49">
        <v>0</v>
      </c>
      <c r="BJ335" s="48">
        <v>45</v>
      </c>
      <c r="BK335" s="49">
        <v>100</v>
      </c>
      <c r="BL335" s="48">
        <v>45</v>
      </c>
    </row>
    <row r="336" spans="1:64" ht="15">
      <c r="A336" s="64" t="s">
        <v>481</v>
      </c>
      <c r="B336" s="64" t="s">
        <v>543</v>
      </c>
      <c r="C336" s="65"/>
      <c r="D336" s="66"/>
      <c r="E336" s="67"/>
      <c r="F336" s="68"/>
      <c r="G336" s="65"/>
      <c r="H336" s="69"/>
      <c r="I336" s="70"/>
      <c r="J336" s="70"/>
      <c r="K336" s="34" t="s">
        <v>65</v>
      </c>
      <c r="L336" s="77">
        <v>387</v>
      </c>
      <c r="M336" s="77"/>
      <c r="N336" s="72"/>
      <c r="O336" s="79" t="s">
        <v>544</v>
      </c>
      <c r="P336" s="81">
        <v>43512.458865740744</v>
      </c>
      <c r="Q336" s="79" t="s">
        <v>714</v>
      </c>
      <c r="R336" s="79"/>
      <c r="S336" s="79"/>
      <c r="T336" s="79" t="s">
        <v>908</v>
      </c>
      <c r="U336" s="83" t="s">
        <v>968</v>
      </c>
      <c r="V336" s="83" t="s">
        <v>968</v>
      </c>
      <c r="W336" s="81">
        <v>43512.458865740744</v>
      </c>
      <c r="X336" s="83" t="s">
        <v>1562</v>
      </c>
      <c r="Y336" s="79"/>
      <c r="Z336" s="79"/>
      <c r="AA336" s="85" t="s">
        <v>1927</v>
      </c>
      <c r="AB336" s="79"/>
      <c r="AC336" s="79" t="b">
        <v>0</v>
      </c>
      <c r="AD336" s="79">
        <v>1</v>
      </c>
      <c r="AE336" s="85" t="s">
        <v>1963</v>
      </c>
      <c r="AF336" s="79" t="b">
        <v>0</v>
      </c>
      <c r="AG336" s="79" t="s">
        <v>1974</v>
      </c>
      <c r="AH336" s="79"/>
      <c r="AI336" s="85" t="s">
        <v>1963</v>
      </c>
      <c r="AJ336" s="79" t="b">
        <v>0</v>
      </c>
      <c r="AK336" s="79">
        <v>0</v>
      </c>
      <c r="AL336" s="85" t="s">
        <v>1963</v>
      </c>
      <c r="AM336" s="79" t="s">
        <v>2002</v>
      </c>
      <c r="AN336" s="79" t="b">
        <v>0</v>
      </c>
      <c r="AO336" s="85" t="s">
        <v>1927</v>
      </c>
      <c r="AP336" s="79" t="s">
        <v>176</v>
      </c>
      <c r="AQ336" s="79">
        <v>0</v>
      </c>
      <c r="AR336" s="79">
        <v>0</v>
      </c>
      <c r="AS336" s="79"/>
      <c r="AT336" s="79"/>
      <c r="AU336" s="79"/>
      <c r="AV336" s="79"/>
      <c r="AW336" s="79"/>
      <c r="AX336" s="79"/>
      <c r="AY336" s="79"/>
      <c r="AZ336" s="79"/>
      <c r="BA336">
        <v>10</v>
      </c>
      <c r="BB336" s="78" t="str">
        <f>REPLACE(INDEX(GroupVertices[Group],MATCH(Edges24[[#This Row],[Vertex 1]],GroupVertices[Vertex],0)),1,1,"")</f>
        <v>6</v>
      </c>
      <c r="BC336" s="78" t="str">
        <f>REPLACE(INDEX(GroupVertices[Group],MATCH(Edges24[[#This Row],[Vertex 2]],GroupVertices[Vertex],0)),1,1,"")</f>
        <v>6</v>
      </c>
      <c r="BD336" s="48">
        <v>0</v>
      </c>
      <c r="BE336" s="49">
        <v>0</v>
      </c>
      <c r="BF336" s="48">
        <v>0</v>
      </c>
      <c r="BG336" s="49">
        <v>0</v>
      </c>
      <c r="BH336" s="48">
        <v>0</v>
      </c>
      <c r="BI336" s="49">
        <v>0</v>
      </c>
      <c r="BJ336" s="48">
        <v>48</v>
      </c>
      <c r="BK336" s="49">
        <v>100</v>
      </c>
      <c r="BL336" s="48">
        <v>48</v>
      </c>
    </row>
    <row r="337" spans="1:64" ht="15">
      <c r="A337" s="64" t="s">
        <v>481</v>
      </c>
      <c r="B337" s="64" t="s">
        <v>481</v>
      </c>
      <c r="C337" s="65"/>
      <c r="D337" s="66"/>
      <c r="E337" s="67"/>
      <c r="F337" s="68"/>
      <c r="G337" s="65"/>
      <c r="H337" s="69"/>
      <c r="I337" s="70"/>
      <c r="J337" s="70"/>
      <c r="K337" s="34" t="s">
        <v>65</v>
      </c>
      <c r="L337" s="77">
        <v>389</v>
      </c>
      <c r="M337" s="77"/>
      <c r="N337" s="72"/>
      <c r="O337" s="79" t="s">
        <v>176</v>
      </c>
      <c r="P337" s="81">
        <v>43502.8621412037</v>
      </c>
      <c r="Q337" s="79" t="s">
        <v>715</v>
      </c>
      <c r="R337" s="79"/>
      <c r="S337" s="79"/>
      <c r="T337" s="79" t="s">
        <v>912</v>
      </c>
      <c r="U337" s="83" t="s">
        <v>969</v>
      </c>
      <c r="V337" s="83" t="s">
        <v>969</v>
      </c>
      <c r="W337" s="81">
        <v>43502.8621412037</v>
      </c>
      <c r="X337" s="83" t="s">
        <v>1563</v>
      </c>
      <c r="Y337" s="79"/>
      <c r="Z337" s="79"/>
      <c r="AA337" s="85" t="s">
        <v>1928</v>
      </c>
      <c r="AB337" s="79"/>
      <c r="AC337" s="79" t="b">
        <v>0</v>
      </c>
      <c r="AD337" s="79">
        <v>7</v>
      </c>
      <c r="AE337" s="85" t="s">
        <v>1963</v>
      </c>
      <c r="AF337" s="79" t="b">
        <v>0</v>
      </c>
      <c r="AG337" s="79" t="s">
        <v>1974</v>
      </c>
      <c r="AH337" s="79"/>
      <c r="AI337" s="85" t="s">
        <v>1963</v>
      </c>
      <c r="AJ337" s="79" t="b">
        <v>0</v>
      </c>
      <c r="AK337" s="79">
        <v>2</v>
      </c>
      <c r="AL337" s="85" t="s">
        <v>1963</v>
      </c>
      <c r="AM337" s="79" t="s">
        <v>2002</v>
      </c>
      <c r="AN337" s="79" t="b">
        <v>0</v>
      </c>
      <c r="AO337" s="85" t="s">
        <v>1928</v>
      </c>
      <c r="AP337" s="79" t="s">
        <v>2024</v>
      </c>
      <c r="AQ337" s="79">
        <v>0</v>
      </c>
      <c r="AR337" s="79">
        <v>0</v>
      </c>
      <c r="AS337" s="79"/>
      <c r="AT337" s="79"/>
      <c r="AU337" s="79"/>
      <c r="AV337" s="79"/>
      <c r="AW337" s="79"/>
      <c r="AX337" s="79"/>
      <c r="AY337" s="79"/>
      <c r="AZ337" s="79"/>
      <c r="BA337">
        <v>14</v>
      </c>
      <c r="BB337" s="78" t="str">
        <f>REPLACE(INDEX(GroupVertices[Group],MATCH(Edges24[[#This Row],[Vertex 1]],GroupVertices[Vertex],0)),1,1,"")</f>
        <v>6</v>
      </c>
      <c r="BC337" s="78" t="str">
        <f>REPLACE(INDEX(GroupVertices[Group],MATCH(Edges24[[#This Row],[Vertex 2]],GroupVertices[Vertex],0)),1,1,"")</f>
        <v>6</v>
      </c>
      <c r="BD337" s="48">
        <v>0</v>
      </c>
      <c r="BE337" s="49">
        <v>0</v>
      </c>
      <c r="BF337" s="48">
        <v>0</v>
      </c>
      <c r="BG337" s="49">
        <v>0</v>
      </c>
      <c r="BH337" s="48">
        <v>0</v>
      </c>
      <c r="BI337" s="49">
        <v>0</v>
      </c>
      <c r="BJ337" s="48">
        <v>43</v>
      </c>
      <c r="BK337" s="49">
        <v>100</v>
      </c>
      <c r="BL337" s="48">
        <v>43</v>
      </c>
    </row>
    <row r="338" spans="1:64" ht="15">
      <c r="A338" s="64" t="s">
        <v>481</v>
      </c>
      <c r="B338" s="64" t="s">
        <v>481</v>
      </c>
      <c r="C338" s="65"/>
      <c r="D338" s="66"/>
      <c r="E338" s="67"/>
      <c r="F338" s="68"/>
      <c r="G338" s="65"/>
      <c r="H338" s="69"/>
      <c r="I338" s="70"/>
      <c r="J338" s="70"/>
      <c r="K338" s="34" t="s">
        <v>65</v>
      </c>
      <c r="L338" s="77">
        <v>390</v>
      </c>
      <c r="M338" s="77"/>
      <c r="N338" s="72"/>
      <c r="O338" s="79" t="s">
        <v>176</v>
      </c>
      <c r="P338" s="81">
        <v>43501.46556712963</v>
      </c>
      <c r="Q338" s="79" t="s">
        <v>716</v>
      </c>
      <c r="R338" s="83" t="s">
        <v>793</v>
      </c>
      <c r="S338" s="79" t="s">
        <v>828</v>
      </c>
      <c r="T338" s="79" t="s">
        <v>913</v>
      </c>
      <c r="U338" s="79"/>
      <c r="V338" s="83" t="s">
        <v>1222</v>
      </c>
      <c r="W338" s="81">
        <v>43501.46556712963</v>
      </c>
      <c r="X338" s="83" t="s">
        <v>1564</v>
      </c>
      <c r="Y338" s="79"/>
      <c r="Z338" s="79"/>
      <c r="AA338" s="85" t="s">
        <v>1929</v>
      </c>
      <c r="AB338" s="79"/>
      <c r="AC338" s="79" t="b">
        <v>0</v>
      </c>
      <c r="AD338" s="79">
        <v>2</v>
      </c>
      <c r="AE338" s="85" t="s">
        <v>1963</v>
      </c>
      <c r="AF338" s="79" t="b">
        <v>0</v>
      </c>
      <c r="AG338" s="79" t="s">
        <v>1974</v>
      </c>
      <c r="AH338" s="79"/>
      <c r="AI338" s="85" t="s">
        <v>1963</v>
      </c>
      <c r="AJ338" s="79" t="b">
        <v>0</v>
      </c>
      <c r="AK338" s="79">
        <v>0</v>
      </c>
      <c r="AL338" s="85" t="s">
        <v>1963</v>
      </c>
      <c r="AM338" s="79" t="s">
        <v>2002</v>
      </c>
      <c r="AN338" s="79" t="b">
        <v>0</v>
      </c>
      <c r="AO338" s="85" t="s">
        <v>1929</v>
      </c>
      <c r="AP338" s="79" t="s">
        <v>176</v>
      </c>
      <c r="AQ338" s="79">
        <v>0</v>
      </c>
      <c r="AR338" s="79">
        <v>0</v>
      </c>
      <c r="AS338" s="79"/>
      <c r="AT338" s="79"/>
      <c r="AU338" s="79"/>
      <c r="AV338" s="79"/>
      <c r="AW338" s="79"/>
      <c r="AX338" s="79"/>
      <c r="AY338" s="79"/>
      <c r="AZ338" s="79"/>
      <c r="BA338">
        <v>14</v>
      </c>
      <c r="BB338" s="78" t="str">
        <f>REPLACE(INDEX(GroupVertices[Group],MATCH(Edges24[[#This Row],[Vertex 1]],GroupVertices[Vertex],0)),1,1,"")</f>
        <v>6</v>
      </c>
      <c r="BC338" s="78" t="str">
        <f>REPLACE(INDEX(GroupVertices[Group],MATCH(Edges24[[#This Row],[Vertex 2]],GroupVertices[Vertex],0)),1,1,"")</f>
        <v>6</v>
      </c>
      <c r="BD338" s="48">
        <v>1</v>
      </c>
      <c r="BE338" s="49">
        <v>2.6315789473684212</v>
      </c>
      <c r="BF338" s="48">
        <v>1</v>
      </c>
      <c r="BG338" s="49">
        <v>2.6315789473684212</v>
      </c>
      <c r="BH338" s="48">
        <v>0</v>
      </c>
      <c r="BI338" s="49">
        <v>0</v>
      </c>
      <c r="BJ338" s="48">
        <v>36</v>
      </c>
      <c r="BK338" s="49">
        <v>94.73684210526316</v>
      </c>
      <c r="BL338" s="48">
        <v>38</v>
      </c>
    </row>
    <row r="339" spans="1:64" ht="15">
      <c r="A339" s="64" t="s">
        <v>481</v>
      </c>
      <c r="B339" s="64" t="s">
        <v>481</v>
      </c>
      <c r="C339" s="65"/>
      <c r="D339" s="66"/>
      <c r="E339" s="67"/>
      <c r="F339" s="68"/>
      <c r="G339" s="65"/>
      <c r="H339" s="69"/>
      <c r="I339" s="70"/>
      <c r="J339" s="70"/>
      <c r="K339" s="34" t="s">
        <v>65</v>
      </c>
      <c r="L339" s="77">
        <v>391</v>
      </c>
      <c r="M339" s="77"/>
      <c r="N339" s="72"/>
      <c r="O339" s="79" t="s">
        <v>176</v>
      </c>
      <c r="P339" s="81">
        <v>43503.74821759259</v>
      </c>
      <c r="Q339" s="79" t="s">
        <v>717</v>
      </c>
      <c r="R339" s="79"/>
      <c r="S339" s="79"/>
      <c r="T339" s="79" t="s">
        <v>914</v>
      </c>
      <c r="U339" s="83" t="s">
        <v>970</v>
      </c>
      <c r="V339" s="83" t="s">
        <v>970</v>
      </c>
      <c r="W339" s="81">
        <v>43503.74821759259</v>
      </c>
      <c r="X339" s="83" t="s">
        <v>1565</v>
      </c>
      <c r="Y339" s="79"/>
      <c r="Z339" s="79"/>
      <c r="AA339" s="85" t="s">
        <v>1930</v>
      </c>
      <c r="AB339" s="79"/>
      <c r="AC339" s="79" t="b">
        <v>0</v>
      </c>
      <c r="AD339" s="79">
        <v>1</v>
      </c>
      <c r="AE339" s="85" t="s">
        <v>1963</v>
      </c>
      <c r="AF339" s="79" t="b">
        <v>0</v>
      </c>
      <c r="AG339" s="79" t="s">
        <v>1974</v>
      </c>
      <c r="AH339" s="79"/>
      <c r="AI339" s="85" t="s">
        <v>1963</v>
      </c>
      <c r="AJ339" s="79" t="b">
        <v>0</v>
      </c>
      <c r="AK339" s="79">
        <v>1</v>
      </c>
      <c r="AL339" s="85" t="s">
        <v>1963</v>
      </c>
      <c r="AM339" s="79" t="s">
        <v>2002</v>
      </c>
      <c r="AN339" s="79" t="b">
        <v>0</v>
      </c>
      <c r="AO339" s="85" t="s">
        <v>1930</v>
      </c>
      <c r="AP339" s="79" t="s">
        <v>176</v>
      </c>
      <c r="AQ339" s="79">
        <v>0</v>
      </c>
      <c r="AR339" s="79">
        <v>0</v>
      </c>
      <c r="AS339" s="79"/>
      <c r="AT339" s="79"/>
      <c r="AU339" s="79"/>
      <c r="AV339" s="79"/>
      <c r="AW339" s="79"/>
      <c r="AX339" s="79"/>
      <c r="AY339" s="79"/>
      <c r="AZ339" s="79"/>
      <c r="BA339">
        <v>14</v>
      </c>
      <c r="BB339" s="78" t="str">
        <f>REPLACE(INDEX(GroupVertices[Group],MATCH(Edges24[[#This Row],[Vertex 1]],GroupVertices[Vertex],0)),1,1,"")</f>
        <v>6</v>
      </c>
      <c r="BC339" s="78" t="str">
        <f>REPLACE(INDEX(GroupVertices[Group],MATCH(Edges24[[#This Row],[Vertex 2]],GroupVertices[Vertex],0)),1,1,"")</f>
        <v>6</v>
      </c>
      <c r="BD339" s="48">
        <v>0</v>
      </c>
      <c r="BE339" s="49">
        <v>0</v>
      </c>
      <c r="BF339" s="48">
        <v>0</v>
      </c>
      <c r="BG339" s="49">
        <v>0</v>
      </c>
      <c r="BH339" s="48">
        <v>0</v>
      </c>
      <c r="BI339" s="49">
        <v>0</v>
      </c>
      <c r="BJ339" s="48">
        <v>46</v>
      </c>
      <c r="BK339" s="49">
        <v>100</v>
      </c>
      <c r="BL339" s="48">
        <v>46</v>
      </c>
    </row>
    <row r="340" spans="1:64" ht="15">
      <c r="A340" s="64" t="s">
        <v>481</v>
      </c>
      <c r="B340" s="64" t="s">
        <v>481</v>
      </c>
      <c r="C340" s="65"/>
      <c r="D340" s="66"/>
      <c r="E340" s="67"/>
      <c r="F340" s="68"/>
      <c r="G340" s="65"/>
      <c r="H340" s="69"/>
      <c r="I340" s="70"/>
      <c r="J340" s="70"/>
      <c r="K340" s="34" t="s">
        <v>65</v>
      </c>
      <c r="L340" s="77">
        <v>392</v>
      </c>
      <c r="M340" s="77"/>
      <c r="N340" s="72"/>
      <c r="O340" s="79" t="s">
        <v>176</v>
      </c>
      <c r="P340" s="81">
        <v>43504.981574074074</v>
      </c>
      <c r="Q340" s="79" t="s">
        <v>718</v>
      </c>
      <c r="R340" s="79"/>
      <c r="S340" s="79"/>
      <c r="T340" s="79" t="s">
        <v>915</v>
      </c>
      <c r="U340" s="83" t="s">
        <v>971</v>
      </c>
      <c r="V340" s="83" t="s">
        <v>971</v>
      </c>
      <c r="W340" s="81">
        <v>43504.981574074074</v>
      </c>
      <c r="X340" s="83" t="s">
        <v>1566</v>
      </c>
      <c r="Y340" s="79"/>
      <c r="Z340" s="79"/>
      <c r="AA340" s="85" t="s">
        <v>1931</v>
      </c>
      <c r="AB340" s="79"/>
      <c r="AC340" s="79" t="b">
        <v>0</v>
      </c>
      <c r="AD340" s="79">
        <v>1</v>
      </c>
      <c r="AE340" s="85" t="s">
        <v>1963</v>
      </c>
      <c r="AF340" s="79" t="b">
        <v>0</v>
      </c>
      <c r="AG340" s="79" t="s">
        <v>1974</v>
      </c>
      <c r="AH340" s="79"/>
      <c r="AI340" s="85" t="s">
        <v>1963</v>
      </c>
      <c r="AJ340" s="79" t="b">
        <v>0</v>
      </c>
      <c r="AK340" s="79">
        <v>0</v>
      </c>
      <c r="AL340" s="85" t="s">
        <v>1963</v>
      </c>
      <c r="AM340" s="79" t="s">
        <v>2002</v>
      </c>
      <c r="AN340" s="79" t="b">
        <v>0</v>
      </c>
      <c r="AO340" s="85" t="s">
        <v>1931</v>
      </c>
      <c r="AP340" s="79" t="s">
        <v>176</v>
      </c>
      <c r="AQ340" s="79">
        <v>0</v>
      </c>
      <c r="AR340" s="79">
        <v>0</v>
      </c>
      <c r="AS340" s="79"/>
      <c r="AT340" s="79"/>
      <c r="AU340" s="79"/>
      <c r="AV340" s="79"/>
      <c r="AW340" s="79"/>
      <c r="AX340" s="79"/>
      <c r="AY340" s="79"/>
      <c r="AZ340" s="79"/>
      <c r="BA340">
        <v>14</v>
      </c>
      <c r="BB340" s="78" t="str">
        <f>REPLACE(INDEX(GroupVertices[Group],MATCH(Edges24[[#This Row],[Vertex 1]],GroupVertices[Vertex],0)),1,1,"")</f>
        <v>6</v>
      </c>
      <c r="BC340" s="78" t="str">
        <f>REPLACE(INDEX(GroupVertices[Group],MATCH(Edges24[[#This Row],[Vertex 2]],GroupVertices[Vertex],0)),1,1,"")</f>
        <v>6</v>
      </c>
      <c r="BD340" s="48">
        <v>0</v>
      </c>
      <c r="BE340" s="49">
        <v>0</v>
      </c>
      <c r="BF340" s="48">
        <v>0</v>
      </c>
      <c r="BG340" s="49">
        <v>0</v>
      </c>
      <c r="BH340" s="48">
        <v>0</v>
      </c>
      <c r="BI340" s="49">
        <v>0</v>
      </c>
      <c r="BJ340" s="48">
        <v>49</v>
      </c>
      <c r="BK340" s="49">
        <v>100</v>
      </c>
      <c r="BL340" s="48">
        <v>49</v>
      </c>
    </row>
    <row r="341" spans="1:64" ht="15">
      <c r="A341" s="64" t="s">
        <v>481</v>
      </c>
      <c r="B341" s="64" t="s">
        <v>481</v>
      </c>
      <c r="C341" s="65"/>
      <c r="D341" s="66"/>
      <c r="E341" s="67"/>
      <c r="F341" s="68"/>
      <c r="G341" s="65"/>
      <c r="H341" s="69"/>
      <c r="I341" s="70"/>
      <c r="J341" s="70"/>
      <c r="K341" s="34" t="s">
        <v>65</v>
      </c>
      <c r="L341" s="77">
        <v>393</v>
      </c>
      <c r="M341" s="77"/>
      <c r="N341" s="72"/>
      <c r="O341" s="79" t="s">
        <v>176</v>
      </c>
      <c r="P341" s="81">
        <v>43505.01256944444</v>
      </c>
      <c r="Q341" s="79" t="s">
        <v>719</v>
      </c>
      <c r="R341" s="79"/>
      <c r="S341" s="79"/>
      <c r="T341" s="79" t="s">
        <v>909</v>
      </c>
      <c r="U341" s="83" t="s">
        <v>972</v>
      </c>
      <c r="V341" s="83" t="s">
        <v>972</v>
      </c>
      <c r="W341" s="81">
        <v>43505.01256944444</v>
      </c>
      <c r="X341" s="83" t="s">
        <v>1567</v>
      </c>
      <c r="Y341" s="79"/>
      <c r="Z341" s="79"/>
      <c r="AA341" s="85" t="s">
        <v>1932</v>
      </c>
      <c r="AB341" s="79"/>
      <c r="AC341" s="79" t="b">
        <v>0</v>
      </c>
      <c r="AD341" s="79">
        <v>2</v>
      </c>
      <c r="AE341" s="85" t="s">
        <v>1963</v>
      </c>
      <c r="AF341" s="79" t="b">
        <v>0</v>
      </c>
      <c r="AG341" s="79" t="s">
        <v>1974</v>
      </c>
      <c r="AH341" s="79"/>
      <c r="AI341" s="85" t="s">
        <v>1963</v>
      </c>
      <c r="AJ341" s="79" t="b">
        <v>0</v>
      </c>
      <c r="AK341" s="79">
        <v>1</v>
      </c>
      <c r="AL341" s="85" t="s">
        <v>1963</v>
      </c>
      <c r="AM341" s="79" t="s">
        <v>2002</v>
      </c>
      <c r="AN341" s="79" t="b">
        <v>0</v>
      </c>
      <c r="AO341" s="85" t="s">
        <v>1932</v>
      </c>
      <c r="AP341" s="79" t="s">
        <v>176</v>
      </c>
      <c r="AQ341" s="79">
        <v>0</v>
      </c>
      <c r="AR341" s="79">
        <v>0</v>
      </c>
      <c r="AS341" s="79"/>
      <c r="AT341" s="79"/>
      <c r="AU341" s="79"/>
      <c r="AV341" s="79"/>
      <c r="AW341" s="79"/>
      <c r="AX341" s="79"/>
      <c r="AY341" s="79"/>
      <c r="AZ341" s="79"/>
      <c r="BA341">
        <v>14</v>
      </c>
      <c r="BB341" s="78" t="str">
        <f>REPLACE(INDEX(GroupVertices[Group],MATCH(Edges24[[#This Row],[Vertex 1]],GroupVertices[Vertex],0)),1,1,"")</f>
        <v>6</v>
      </c>
      <c r="BC341" s="78" t="str">
        <f>REPLACE(INDEX(GroupVertices[Group],MATCH(Edges24[[#This Row],[Vertex 2]],GroupVertices[Vertex],0)),1,1,"")</f>
        <v>6</v>
      </c>
      <c r="BD341" s="48">
        <v>0</v>
      </c>
      <c r="BE341" s="49">
        <v>0</v>
      </c>
      <c r="BF341" s="48">
        <v>1</v>
      </c>
      <c r="BG341" s="49">
        <v>2.0408163265306123</v>
      </c>
      <c r="BH341" s="48">
        <v>0</v>
      </c>
      <c r="BI341" s="49">
        <v>0</v>
      </c>
      <c r="BJ341" s="48">
        <v>48</v>
      </c>
      <c r="BK341" s="49">
        <v>97.95918367346938</v>
      </c>
      <c r="BL341" s="48">
        <v>49</v>
      </c>
    </row>
    <row r="342" spans="1:64" ht="15">
      <c r="A342" s="64" t="s">
        <v>481</v>
      </c>
      <c r="B342" s="64" t="s">
        <v>481</v>
      </c>
      <c r="C342" s="65"/>
      <c r="D342" s="66"/>
      <c r="E342" s="67"/>
      <c r="F342" s="68"/>
      <c r="G342" s="65"/>
      <c r="H342" s="69"/>
      <c r="I342" s="70"/>
      <c r="J342" s="70"/>
      <c r="K342" s="34" t="s">
        <v>65</v>
      </c>
      <c r="L342" s="77">
        <v>394</v>
      </c>
      <c r="M342" s="77"/>
      <c r="N342" s="72"/>
      <c r="O342" s="79" t="s">
        <v>176</v>
      </c>
      <c r="P342" s="81">
        <v>43505.46025462963</v>
      </c>
      <c r="Q342" s="79" t="s">
        <v>720</v>
      </c>
      <c r="R342" s="79"/>
      <c r="S342" s="79"/>
      <c r="T342" s="79" t="s">
        <v>908</v>
      </c>
      <c r="U342" s="83" t="s">
        <v>973</v>
      </c>
      <c r="V342" s="83" t="s">
        <v>973</v>
      </c>
      <c r="W342" s="81">
        <v>43505.46025462963</v>
      </c>
      <c r="X342" s="83" t="s">
        <v>1568</v>
      </c>
      <c r="Y342" s="79"/>
      <c r="Z342" s="79"/>
      <c r="AA342" s="85" t="s">
        <v>1933</v>
      </c>
      <c r="AB342" s="79"/>
      <c r="AC342" s="79" t="b">
        <v>0</v>
      </c>
      <c r="AD342" s="79">
        <v>6</v>
      </c>
      <c r="AE342" s="85" t="s">
        <v>1963</v>
      </c>
      <c r="AF342" s="79" t="b">
        <v>0</v>
      </c>
      <c r="AG342" s="79" t="s">
        <v>1974</v>
      </c>
      <c r="AH342" s="79"/>
      <c r="AI342" s="85" t="s">
        <v>1963</v>
      </c>
      <c r="AJ342" s="79" t="b">
        <v>0</v>
      </c>
      <c r="AK342" s="79">
        <v>3</v>
      </c>
      <c r="AL342" s="85" t="s">
        <v>1963</v>
      </c>
      <c r="AM342" s="79" t="s">
        <v>2002</v>
      </c>
      <c r="AN342" s="79" t="b">
        <v>0</v>
      </c>
      <c r="AO342" s="85" t="s">
        <v>1933</v>
      </c>
      <c r="AP342" s="79" t="s">
        <v>176</v>
      </c>
      <c r="AQ342" s="79">
        <v>0</v>
      </c>
      <c r="AR342" s="79">
        <v>0</v>
      </c>
      <c r="AS342" s="79"/>
      <c r="AT342" s="79"/>
      <c r="AU342" s="79"/>
      <c r="AV342" s="79"/>
      <c r="AW342" s="79"/>
      <c r="AX342" s="79"/>
      <c r="AY342" s="79"/>
      <c r="AZ342" s="79"/>
      <c r="BA342">
        <v>14</v>
      </c>
      <c r="BB342" s="78" t="str">
        <f>REPLACE(INDEX(GroupVertices[Group],MATCH(Edges24[[#This Row],[Vertex 1]],GroupVertices[Vertex],0)),1,1,"")</f>
        <v>6</v>
      </c>
      <c r="BC342" s="78" t="str">
        <f>REPLACE(INDEX(GroupVertices[Group],MATCH(Edges24[[#This Row],[Vertex 2]],GroupVertices[Vertex],0)),1,1,"")</f>
        <v>6</v>
      </c>
      <c r="BD342" s="48">
        <v>0</v>
      </c>
      <c r="BE342" s="49">
        <v>0</v>
      </c>
      <c r="BF342" s="48">
        <v>0</v>
      </c>
      <c r="BG342" s="49">
        <v>0</v>
      </c>
      <c r="BH342" s="48">
        <v>0</v>
      </c>
      <c r="BI342" s="49">
        <v>0</v>
      </c>
      <c r="BJ342" s="48">
        <v>44</v>
      </c>
      <c r="BK342" s="49">
        <v>100</v>
      </c>
      <c r="BL342" s="48">
        <v>44</v>
      </c>
    </row>
    <row r="343" spans="1:64" ht="15">
      <c r="A343" s="64" t="s">
        <v>481</v>
      </c>
      <c r="B343" s="64" t="s">
        <v>481</v>
      </c>
      <c r="C343" s="65"/>
      <c r="D343" s="66"/>
      <c r="E343" s="67"/>
      <c r="F343" s="68"/>
      <c r="G343" s="65"/>
      <c r="H343" s="69"/>
      <c r="I343" s="70"/>
      <c r="J343" s="70"/>
      <c r="K343" s="34" t="s">
        <v>65</v>
      </c>
      <c r="L343" s="77">
        <v>395</v>
      </c>
      <c r="M343" s="77"/>
      <c r="N343" s="72"/>
      <c r="O343" s="79" t="s">
        <v>176</v>
      </c>
      <c r="P343" s="81">
        <v>43506.493622685186</v>
      </c>
      <c r="Q343" s="79" t="s">
        <v>721</v>
      </c>
      <c r="R343" s="79"/>
      <c r="S343" s="79"/>
      <c r="T343" s="79" t="s">
        <v>916</v>
      </c>
      <c r="U343" s="83" t="s">
        <v>974</v>
      </c>
      <c r="V343" s="83" t="s">
        <v>974</v>
      </c>
      <c r="W343" s="81">
        <v>43506.493622685186</v>
      </c>
      <c r="X343" s="83" t="s">
        <v>1569</v>
      </c>
      <c r="Y343" s="79"/>
      <c r="Z343" s="79"/>
      <c r="AA343" s="85" t="s">
        <v>1934</v>
      </c>
      <c r="AB343" s="79"/>
      <c r="AC343" s="79" t="b">
        <v>0</v>
      </c>
      <c r="AD343" s="79">
        <v>1</v>
      </c>
      <c r="AE343" s="85" t="s">
        <v>1963</v>
      </c>
      <c r="AF343" s="79" t="b">
        <v>0</v>
      </c>
      <c r="AG343" s="79" t="s">
        <v>1974</v>
      </c>
      <c r="AH343" s="79"/>
      <c r="AI343" s="85" t="s">
        <v>1963</v>
      </c>
      <c r="AJ343" s="79" t="b">
        <v>0</v>
      </c>
      <c r="AK343" s="79">
        <v>0</v>
      </c>
      <c r="AL343" s="85" t="s">
        <v>1963</v>
      </c>
      <c r="AM343" s="79" t="s">
        <v>2002</v>
      </c>
      <c r="AN343" s="79" t="b">
        <v>0</v>
      </c>
      <c r="AO343" s="85" t="s">
        <v>1934</v>
      </c>
      <c r="AP343" s="79" t="s">
        <v>176</v>
      </c>
      <c r="AQ343" s="79">
        <v>0</v>
      </c>
      <c r="AR343" s="79">
        <v>0</v>
      </c>
      <c r="AS343" s="79"/>
      <c r="AT343" s="79"/>
      <c r="AU343" s="79"/>
      <c r="AV343" s="79"/>
      <c r="AW343" s="79"/>
      <c r="AX343" s="79"/>
      <c r="AY343" s="79"/>
      <c r="AZ343" s="79"/>
      <c r="BA343">
        <v>14</v>
      </c>
      <c r="BB343" s="78" t="str">
        <f>REPLACE(INDEX(GroupVertices[Group],MATCH(Edges24[[#This Row],[Vertex 1]],GroupVertices[Vertex],0)),1,1,"")</f>
        <v>6</v>
      </c>
      <c r="BC343" s="78" t="str">
        <f>REPLACE(INDEX(GroupVertices[Group],MATCH(Edges24[[#This Row],[Vertex 2]],GroupVertices[Vertex],0)),1,1,"")</f>
        <v>6</v>
      </c>
      <c r="BD343" s="48">
        <v>1</v>
      </c>
      <c r="BE343" s="49">
        <v>2.857142857142857</v>
      </c>
      <c r="BF343" s="48">
        <v>0</v>
      </c>
      <c r="BG343" s="49">
        <v>0</v>
      </c>
      <c r="BH343" s="48">
        <v>0</v>
      </c>
      <c r="BI343" s="49">
        <v>0</v>
      </c>
      <c r="BJ343" s="48">
        <v>34</v>
      </c>
      <c r="BK343" s="49">
        <v>97.14285714285714</v>
      </c>
      <c r="BL343" s="48">
        <v>35</v>
      </c>
    </row>
    <row r="344" spans="1:64" ht="15">
      <c r="A344" s="64" t="s">
        <v>481</v>
      </c>
      <c r="B344" s="64" t="s">
        <v>481</v>
      </c>
      <c r="C344" s="65"/>
      <c r="D344" s="66"/>
      <c r="E344" s="67"/>
      <c r="F344" s="68"/>
      <c r="G344" s="65"/>
      <c r="H344" s="69"/>
      <c r="I344" s="70"/>
      <c r="J344" s="70"/>
      <c r="K344" s="34" t="s">
        <v>65</v>
      </c>
      <c r="L344" s="77">
        <v>396</v>
      </c>
      <c r="M344" s="77"/>
      <c r="N344" s="72"/>
      <c r="O344" s="79" t="s">
        <v>176</v>
      </c>
      <c r="P344" s="81">
        <v>43507.0156712963</v>
      </c>
      <c r="Q344" s="79" t="s">
        <v>722</v>
      </c>
      <c r="R344" s="83" t="s">
        <v>794</v>
      </c>
      <c r="S344" s="79" t="s">
        <v>828</v>
      </c>
      <c r="T344" s="79" t="s">
        <v>917</v>
      </c>
      <c r="U344" s="79"/>
      <c r="V344" s="83" t="s">
        <v>1222</v>
      </c>
      <c r="W344" s="81">
        <v>43507.0156712963</v>
      </c>
      <c r="X344" s="83" t="s">
        <v>1570</v>
      </c>
      <c r="Y344" s="79"/>
      <c r="Z344" s="79"/>
      <c r="AA344" s="85" t="s">
        <v>1935</v>
      </c>
      <c r="AB344" s="79"/>
      <c r="AC344" s="79" t="b">
        <v>0</v>
      </c>
      <c r="AD344" s="79">
        <v>1</v>
      </c>
      <c r="AE344" s="85" t="s">
        <v>1963</v>
      </c>
      <c r="AF344" s="79" t="b">
        <v>0</v>
      </c>
      <c r="AG344" s="79" t="s">
        <v>1974</v>
      </c>
      <c r="AH344" s="79"/>
      <c r="AI344" s="85" t="s">
        <v>1963</v>
      </c>
      <c r="AJ344" s="79" t="b">
        <v>0</v>
      </c>
      <c r="AK344" s="79">
        <v>0</v>
      </c>
      <c r="AL344" s="85" t="s">
        <v>1963</v>
      </c>
      <c r="AM344" s="79" t="s">
        <v>2002</v>
      </c>
      <c r="AN344" s="79" t="b">
        <v>0</v>
      </c>
      <c r="AO344" s="85" t="s">
        <v>1935</v>
      </c>
      <c r="AP344" s="79" t="s">
        <v>176</v>
      </c>
      <c r="AQ344" s="79">
        <v>0</v>
      </c>
      <c r="AR344" s="79">
        <v>0</v>
      </c>
      <c r="AS344" s="79"/>
      <c r="AT344" s="79"/>
      <c r="AU344" s="79"/>
      <c r="AV344" s="79"/>
      <c r="AW344" s="79"/>
      <c r="AX344" s="79"/>
      <c r="AY344" s="79"/>
      <c r="AZ344" s="79"/>
      <c r="BA344">
        <v>14</v>
      </c>
      <c r="BB344" s="78" t="str">
        <f>REPLACE(INDEX(GroupVertices[Group],MATCH(Edges24[[#This Row],[Vertex 1]],GroupVertices[Vertex],0)),1,1,"")</f>
        <v>6</v>
      </c>
      <c r="BC344" s="78" t="str">
        <f>REPLACE(INDEX(GroupVertices[Group],MATCH(Edges24[[#This Row],[Vertex 2]],GroupVertices[Vertex],0)),1,1,"")</f>
        <v>6</v>
      </c>
      <c r="BD344" s="48">
        <v>0</v>
      </c>
      <c r="BE344" s="49">
        <v>0</v>
      </c>
      <c r="BF344" s="48">
        <v>0</v>
      </c>
      <c r="BG344" s="49">
        <v>0</v>
      </c>
      <c r="BH344" s="48">
        <v>0</v>
      </c>
      <c r="BI344" s="49">
        <v>0</v>
      </c>
      <c r="BJ344" s="48">
        <v>31</v>
      </c>
      <c r="BK344" s="49">
        <v>100</v>
      </c>
      <c r="BL344" s="48">
        <v>31</v>
      </c>
    </row>
    <row r="345" spans="1:64" ht="15">
      <c r="A345" s="64" t="s">
        <v>481</v>
      </c>
      <c r="B345" s="64" t="s">
        <v>481</v>
      </c>
      <c r="C345" s="65"/>
      <c r="D345" s="66"/>
      <c r="E345" s="67"/>
      <c r="F345" s="68"/>
      <c r="G345" s="65"/>
      <c r="H345" s="69"/>
      <c r="I345" s="70"/>
      <c r="J345" s="70"/>
      <c r="K345" s="34" t="s">
        <v>65</v>
      </c>
      <c r="L345" s="77">
        <v>397</v>
      </c>
      <c r="M345" s="77"/>
      <c r="N345" s="72"/>
      <c r="O345" s="79" t="s">
        <v>176</v>
      </c>
      <c r="P345" s="81">
        <v>43507.52810185185</v>
      </c>
      <c r="Q345" s="79" t="s">
        <v>723</v>
      </c>
      <c r="R345" s="79"/>
      <c r="S345" s="79"/>
      <c r="T345" s="79" t="s">
        <v>909</v>
      </c>
      <c r="U345" s="83" t="s">
        <v>975</v>
      </c>
      <c r="V345" s="83" t="s">
        <v>975</v>
      </c>
      <c r="W345" s="81">
        <v>43507.52810185185</v>
      </c>
      <c r="X345" s="83" t="s">
        <v>1571</v>
      </c>
      <c r="Y345" s="79"/>
      <c r="Z345" s="79"/>
      <c r="AA345" s="85" t="s">
        <v>1936</v>
      </c>
      <c r="AB345" s="79"/>
      <c r="AC345" s="79" t="b">
        <v>0</v>
      </c>
      <c r="AD345" s="79">
        <v>2</v>
      </c>
      <c r="AE345" s="85" t="s">
        <v>1963</v>
      </c>
      <c r="AF345" s="79" t="b">
        <v>0</v>
      </c>
      <c r="AG345" s="79" t="s">
        <v>1974</v>
      </c>
      <c r="AH345" s="79"/>
      <c r="AI345" s="85" t="s">
        <v>1963</v>
      </c>
      <c r="AJ345" s="79" t="b">
        <v>0</v>
      </c>
      <c r="AK345" s="79">
        <v>1</v>
      </c>
      <c r="AL345" s="85" t="s">
        <v>1963</v>
      </c>
      <c r="AM345" s="79" t="s">
        <v>2002</v>
      </c>
      <c r="AN345" s="79" t="b">
        <v>0</v>
      </c>
      <c r="AO345" s="85" t="s">
        <v>1936</v>
      </c>
      <c r="AP345" s="79" t="s">
        <v>176</v>
      </c>
      <c r="AQ345" s="79">
        <v>0</v>
      </c>
      <c r="AR345" s="79">
        <v>0</v>
      </c>
      <c r="AS345" s="79"/>
      <c r="AT345" s="79"/>
      <c r="AU345" s="79"/>
      <c r="AV345" s="79"/>
      <c r="AW345" s="79"/>
      <c r="AX345" s="79"/>
      <c r="AY345" s="79"/>
      <c r="AZ345" s="79"/>
      <c r="BA345">
        <v>14</v>
      </c>
      <c r="BB345" s="78" t="str">
        <f>REPLACE(INDEX(GroupVertices[Group],MATCH(Edges24[[#This Row],[Vertex 1]],GroupVertices[Vertex],0)),1,1,"")</f>
        <v>6</v>
      </c>
      <c r="BC345" s="78" t="str">
        <f>REPLACE(INDEX(GroupVertices[Group],MATCH(Edges24[[#This Row],[Vertex 2]],GroupVertices[Vertex],0)),1,1,"")</f>
        <v>6</v>
      </c>
      <c r="BD345" s="48">
        <v>0</v>
      </c>
      <c r="BE345" s="49">
        <v>0</v>
      </c>
      <c r="BF345" s="48">
        <v>0</v>
      </c>
      <c r="BG345" s="49">
        <v>0</v>
      </c>
      <c r="BH345" s="48">
        <v>0</v>
      </c>
      <c r="BI345" s="49">
        <v>0</v>
      </c>
      <c r="BJ345" s="48">
        <v>40</v>
      </c>
      <c r="BK345" s="49">
        <v>100</v>
      </c>
      <c r="BL345" s="48">
        <v>40</v>
      </c>
    </row>
    <row r="346" spans="1:64" ht="15">
      <c r="A346" s="64" t="s">
        <v>481</v>
      </c>
      <c r="B346" s="64" t="s">
        <v>481</v>
      </c>
      <c r="C346" s="65"/>
      <c r="D346" s="66"/>
      <c r="E346" s="67"/>
      <c r="F346" s="68"/>
      <c r="G346" s="65"/>
      <c r="H346" s="69"/>
      <c r="I346" s="70"/>
      <c r="J346" s="70"/>
      <c r="K346" s="34" t="s">
        <v>65</v>
      </c>
      <c r="L346" s="77">
        <v>398</v>
      </c>
      <c r="M346" s="77"/>
      <c r="N346" s="72"/>
      <c r="O346" s="79" t="s">
        <v>176</v>
      </c>
      <c r="P346" s="81">
        <v>43507.726875</v>
      </c>
      <c r="Q346" s="79" t="s">
        <v>724</v>
      </c>
      <c r="R346" s="79"/>
      <c r="S346" s="79"/>
      <c r="T346" s="79" t="s">
        <v>909</v>
      </c>
      <c r="U346" s="83" t="s">
        <v>976</v>
      </c>
      <c r="V346" s="83" t="s">
        <v>976</v>
      </c>
      <c r="W346" s="81">
        <v>43507.726875</v>
      </c>
      <c r="X346" s="83" t="s">
        <v>1572</v>
      </c>
      <c r="Y346" s="79"/>
      <c r="Z346" s="79"/>
      <c r="AA346" s="85" t="s">
        <v>1937</v>
      </c>
      <c r="AB346" s="79"/>
      <c r="AC346" s="79" t="b">
        <v>0</v>
      </c>
      <c r="AD346" s="79">
        <v>2</v>
      </c>
      <c r="AE346" s="85" t="s">
        <v>1963</v>
      </c>
      <c r="AF346" s="79" t="b">
        <v>0</v>
      </c>
      <c r="AG346" s="79" t="s">
        <v>1974</v>
      </c>
      <c r="AH346" s="79"/>
      <c r="AI346" s="85" t="s">
        <v>1963</v>
      </c>
      <c r="AJ346" s="79" t="b">
        <v>0</v>
      </c>
      <c r="AK346" s="79">
        <v>0</v>
      </c>
      <c r="AL346" s="85" t="s">
        <v>1963</v>
      </c>
      <c r="AM346" s="79" t="s">
        <v>2002</v>
      </c>
      <c r="AN346" s="79" t="b">
        <v>0</v>
      </c>
      <c r="AO346" s="85" t="s">
        <v>1937</v>
      </c>
      <c r="AP346" s="79" t="s">
        <v>176</v>
      </c>
      <c r="AQ346" s="79">
        <v>0</v>
      </c>
      <c r="AR346" s="79">
        <v>0</v>
      </c>
      <c r="AS346" s="79"/>
      <c r="AT346" s="79"/>
      <c r="AU346" s="79"/>
      <c r="AV346" s="79"/>
      <c r="AW346" s="79"/>
      <c r="AX346" s="79"/>
      <c r="AY346" s="79"/>
      <c r="AZ346" s="79"/>
      <c r="BA346">
        <v>14</v>
      </c>
      <c r="BB346" s="78" t="str">
        <f>REPLACE(INDEX(GroupVertices[Group],MATCH(Edges24[[#This Row],[Vertex 1]],GroupVertices[Vertex],0)),1,1,"")</f>
        <v>6</v>
      </c>
      <c r="BC346" s="78" t="str">
        <f>REPLACE(INDEX(GroupVertices[Group],MATCH(Edges24[[#This Row],[Vertex 2]],GroupVertices[Vertex],0)),1,1,"")</f>
        <v>6</v>
      </c>
      <c r="BD346" s="48">
        <v>1</v>
      </c>
      <c r="BE346" s="49">
        <v>1.9607843137254901</v>
      </c>
      <c r="BF346" s="48">
        <v>0</v>
      </c>
      <c r="BG346" s="49">
        <v>0</v>
      </c>
      <c r="BH346" s="48">
        <v>0</v>
      </c>
      <c r="BI346" s="49">
        <v>0</v>
      </c>
      <c r="BJ346" s="48">
        <v>50</v>
      </c>
      <c r="BK346" s="49">
        <v>98.03921568627452</v>
      </c>
      <c r="BL346" s="48">
        <v>51</v>
      </c>
    </row>
    <row r="347" spans="1:64" ht="15">
      <c r="A347" s="64" t="s">
        <v>481</v>
      </c>
      <c r="B347" s="64" t="s">
        <v>481</v>
      </c>
      <c r="C347" s="65"/>
      <c r="D347" s="66"/>
      <c r="E347" s="67"/>
      <c r="F347" s="68"/>
      <c r="G347" s="65"/>
      <c r="H347" s="69"/>
      <c r="I347" s="70"/>
      <c r="J347" s="70"/>
      <c r="K347" s="34" t="s">
        <v>65</v>
      </c>
      <c r="L347" s="77">
        <v>399</v>
      </c>
      <c r="M347" s="77"/>
      <c r="N347" s="72"/>
      <c r="O347" s="79" t="s">
        <v>176</v>
      </c>
      <c r="P347" s="81">
        <v>43508.569236111114</v>
      </c>
      <c r="Q347" s="79" t="s">
        <v>725</v>
      </c>
      <c r="R347" s="79"/>
      <c r="S347" s="79"/>
      <c r="T347" s="79" t="s">
        <v>918</v>
      </c>
      <c r="U347" s="83" t="s">
        <v>977</v>
      </c>
      <c r="V347" s="83" t="s">
        <v>977</v>
      </c>
      <c r="W347" s="81">
        <v>43508.569236111114</v>
      </c>
      <c r="X347" s="83" t="s">
        <v>1573</v>
      </c>
      <c r="Y347" s="79"/>
      <c r="Z347" s="79"/>
      <c r="AA347" s="85" t="s">
        <v>1938</v>
      </c>
      <c r="AB347" s="79"/>
      <c r="AC347" s="79" t="b">
        <v>0</v>
      </c>
      <c r="AD347" s="79">
        <v>2</v>
      </c>
      <c r="AE347" s="85" t="s">
        <v>1963</v>
      </c>
      <c r="AF347" s="79" t="b">
        <v>0</v>
      </c>
      <c r="AG347" s="79" t="s">
        <v>1974</v>
      </c>
      <c r="AH347" s="79"/>
      <c r="AI347" s="85" t="s">
        <v>1963</v>
      </c>
      <c r="AJ347" s="79" t="b">
        <v>0</v>
      </c>
      <c r="AK347" s="79">
        <v>0</v>
      </c>
      <c r="AL347" s="85" t="s">
        <v>1963</v>
      </c>
      <c r="AM347" s="79" t="s">
        <v>2002</v>
      </c>
      <c r="AN347" s="79" t="b">
        <v>0</v>
      </c>
      <c r="AO347" s="85" t="s">
        <v>1938</v>
      </c>
      <c r="AP347" s="79" t="s">
        <v>176</v>
      </c>
      <c r="AQ347" s="79">
        <v>0</v>
      </c>
      <c r="AR347" s="79">
        <v>0</v>
      </c>
      <c r="AS347" s="79"/>
      <c r="AT347" s="79"/>
      <c r="AU347" s="79"/>
      <c r="AV347" s="79"/>
      <c r="AW347" s="79"/>
      <c r="AX347" s="79"/>
      <c r="AY347" s="79"/>
      <c r="AZ347" s="79"/>
      <c r="BA347">
        <v>14</v>
      </c>
      <c r="BB347" s="78" t="str">
        <f>REPLACE(INDEX(GroupVertices[Group],MATCH(Edges24[[#This Row],[Vertex 1]],GroupVertices[Vertex],0)),1,1,"")</f>
        <v>6</v>
      </c>
      <c r="BC347" s="78" t="str">
        <f>REPLACE(INDEX(GroupVertices[Group],MATCH(Edges24[[#This Row],[Vertex 2]],GroupVertices[Vertex],0)),1,1,"")</f>
        <v>6</v>
      </c>
      <c r="BD347" s="48">
        <v>1</v>
      </c>
      <c r="BE347" s="49">
        <v>2.0408163265306123</v>
      </c>
      <c r="BF347" s="48">
        <v>1</v>
      </c>
      <c r="BG347" s="49">
        <v>2.0408163265306123</v>
      </c>
      <c r="BH347" s="48">
        <v>0</v>
      </c>
      <c r="BI347" s="49">
        <v>0</v>
      </c>
      <c r="BJ347" s="48">
        <v>47</v>
      </c>
      <c r="BK347" s="49">
        <v>95.91836734693878</v>
      </c>
      <c r="BL347" s="48">
        <v>49</v>
      </c>
    </row>
    <row r="348" spans="1:64" ht="15">
      <c r="A348" s="64" t="s">
        <v>481</v>
      </c>
      <c r="B348" s="64" t="s">
        <v>481</v>
      </c>
      <c r="C348" s="65"/>
      <c r="D348" s="66"/>
      <c r="E348" s="67"/>
      <c r="F348" s="68"/>
      <c r="G348" s="65"/>
      <c r="H348" s="69"/>
      <c r="I348" s="70"/>
      <c r="J348" s="70"/>
      <c r="K348" s="34" t="s">
        <v>65</v>
      </c>
      <c r="L348" s="77">
        <v>400</v>
      </c>
      <c r="M348" s="77"/>
      <c r="N348" s="72"/>
      <c r="O348" s="79" t="s">
        <v>176</v>
      </c>
      <c r="P348" s="81">
        <v>43509.725810185184</v>
      </c>
      <c r="Q348" s="79" t="s">
        <v>726</v>
      </c>
      <c r="R348" s="79"/>
      <c r="S348" s="79"/>
      <c r="T348" s="79" t="s">
        <v>909</v>
      </c>
      <c r="U348" s="83" t="s">
        <v>978</v>
      </c>
      <c r="V348" s="83" t="s">
        <v>978</v>
      </c>
      <c r="W348" s="81">
        <v>43509.725810185184</v>
      </c>
      <c r="X348" s="83" t="s">
        <v>1574</v>
      </c>
      <c r="Y348" s="79"/>
      <c r="Z348" s="79"/>
      <c r="AA348" s="85" t="s">
        <v>1939</v>
      </c>
      <c r="AB348" s="79"/>
      <c r="AC348" s="79" t="b">
        <v>0</v>
      </c>
      <c r="AD348" s="79">
        <v>2</v>
      </c>
      <c r="AE348" s="85" t="s">
        <v>1963</v>
      </c>
      <c r="AF348" s="79" t="b">
        <v>0</v>
      </c>
      <c r="AG348" s="79" t="s">
        <v>1974</v>
      </c>
      <c r="AH348" s="79"/>
      <c r="AI348" s="85" t="s">
        <v>1963</v>
      </c>
      <c r="AJ348" s="79" t="b">
        <v>0</v>
      </c>
      <c r="AK348" s="79">
        <v>0</v>
      </c>
      <c r="AL348" s="85" t="s">
        <v>1963</v>
      </c>
      <c r="AM348" s="79" t="s">
        <v>2002</v>
      </c>
      <c r="AN348" s="79" t="b">
        <v>0</v>
      </c>
      <c r="AO348" s="85" t="s">
        <v>1939</v>
      </c>
      <c r="AP348" s="79" t="s">
        <v>176</v>
      </c>
      <c r="AQ348" s="79">
        <v>0</v>
      </c>
      <c r="AR348" s="79">
        <v>0</v>
      </c>
      <c r="AS348" s="79"/>
      <c r="AT348" s="79"/>
      <c r="AU348" s="79"/>
      <c r="AV348" s="79"/>
      <c r="AW348" s="79"/>
      <c r="AX348" s="79"/>
      <c r="AY348" s="79"/>
      <c r="AZ348" s="79"/>
      <c r="BA348">
        <v>14</v>
      </c>
      <c r="BB348" s="78" t="str">
        <f>REPLACE(INDEX(GroupVertices[Group],MATCH(Edges24[[#This Row],[Vertex 1]],GroupVertices[Vertex],0)),1,1,"")</f>
        <v>6</v>
      </c>
      <c r="BC348" s="78" t="str">
        <f>REPLACE(INDEX(GroupVertices[Group],MATCH(Edges24[[#This Row],[Vertex 2]],GroupVertices[Vertex],0)),1,1,"")</f>
        <v>6</v>
      </c>
      <c r="BD348" s="48">
        <v>0</v>
      </c>
      <c r="BE348" s="49">
        <v>0</v>
      </c>
      <c r="BF348" s="48">
        <v>0</v>
      </c>
      <c r="BG348" s="49">
        <v>0</v>
      </c>
      <c r="BH348" s="48">
        <v>0</v>
      </c>
      <c r="BI348" s="49">
        <v>0</v>
      </c>
      <c r="BJ348" s="48">
        <v>49</v>
      </c>
      <c r="BK348" s="49">
        <v>100</v>
      </c>
      <c r="BL348" s="48">
        <v>49</v>
      </c>
    </row>
    <row r="349" spans="1:64" ht="15">
      <c r="A349" s="64" t="s">
        <v>481</v>
      </c>
      <c r="B349" s="64" t="s">
        <v>481</v>
      </c>
      <c r="C349" s="65"/>
      <c r="D349" s="66"/>
      <c r="E349" s="67"/>
      <c r="F349" s="68"/>
      <c r="G349" s="65"/>
      <c r="H349" s="69"/>
      <c r="I349" s="70"/>
      <c r="J349" s="70"/>
      <c r="K349" s="34" t="s">
        <v>65</v>
      </c>
      <c r="L349" s="77">
        <v>401</v>
      </c>
      <c r="M349" s="77"/>
      <c r="N349" s="72"/>
      <c r="O349" s="79" t="s">
        <v>176</v>
      </c>
      <c r="P349" s="81">
        <v>43509.75811342592</v>
      </c>
      <c r="Q349" s="79" t="s">
        <v>727</v>
      </c>
      <c r="R349" s="79"/>
      <c r="S349" s="79"/>
      <c r="T349" s="79" t="s">
        <v>919</v>
      </c>
      <c r="U349" s="83" t="s">
        <v>979</v>
      </c>
      <c r="V349" s="83" t="s">
        <v>979</v>
      </c>
      <c r="W349" s="81">
        <v>43509.75811342592</v>
      </c>
      <c r="X349" s="83" t="s">
        <v>1575</v>
      </c>
      <c r="Y349" s="79"/>
      <c r="Z349" s="79"/>
      <c r="AA349" s="85" t="s">
        <v>1940</v>
      </c>
      <c r="AB349" s="79"/>
      <c r="AC349" s="79" t="b">
        <v>0</v>
      </c>
      <c r="AD349" s="79">
        <v>2</v>
      </c>
      <c r="AE349" s="85" t="s">
        <v>1963</v>
      </c>
      <c r="AF349" s="79" t="b">
        <v>0</v>
      </c>
      <c r="AG349" s="79" t="s">
        <v>1974</v>
      </c>
      <c r="AH349" s="79"/>
      <c r="AI349" s="85" t="s">
        <v>1963</v>
      </c>
      <c r="AJ349" s="79" t="b">
        <v>0</v>
      </c>
      <c r="AK349" s="79">
        <v>0</v>
      </c>
      <c r="AL349" s="85" t="s">
        <v>1963</v>
      </c>
      <c r="AM349" s="79" t="s">
        <v>2002</v>
      </c>
      <c r="AN349" s="79" t="b">
        <v>0</v>
      </c>
      <c r="AO349" s="85" t="s">
        <v>1940</v>
      </c>
      <c r="AP349" s="79" t="s">
        <v>176</v>
      </c>
      <c r="AQ349" s="79">
        <v>0</v>
      </c>
      <c r="AR349" s="79">
        <v>0</v>
      </c>
      <c r="AS349" s="79"/>
      <c r="AT349" s="79"/>
      <c r="AU349" s="79"/>
      <c r="AV349" s="79"/>
      <c r="AW349" s="79"/>
      <c r="AX349" s="79"/>
      <c r="AY349" s="79"/>
      <c r="AZ349" s="79"/>
      <c r="BA349">
        <v>14</v>
      </c>
      <c r="BB349" s="78" t="str">
        <f>REPLACE(INDEX(GroupVertices[Group],MATCH(Edges24[[#This Row],[Vertex 1]],GroupVertices[Vertex],0)),1,1,"")</f>
        <v>6</v>
      </c>
      <c r="BC349" s="78" t="str">
        <f>REPLACE(INDEX(GroupVertices[Group],MATCH(Edges24[[#This Row],[Vertex 2]],GroupVertices[Vertex],0)),1,1,"")</f>
        <v>6</v>
      </c>
      <c r="BD349" s="48">
        <v>0</v>
      </c>
      <c r="BE349" s="49">
        <v>0</v>
      </c>
      <c r="BF349" s="48">
        <v>0</v>
      </c>
      <c r="BG349" s="49">
        <v>0</v>
      </c>
      <c r="BH349" s="48">
        <v>0</v>
      </c>
      <c r="BI349" s="49">
        <v>0</v>
      </c>
      <c r="BJ349" s="48">
        <v>47</v>
      </c>
      <c r="BK349" s="49">
        <v>100</v>
      </c>
      <c r="BL349" s="48">
        <v>47</v>
      </c>
    </row>
    <row r="350" spans="1:64" ht="15">
      <c r="A350" s="64" t="s">
        <v>481</v>
      </c>
      <c r="B350" s="64" t="s">
        <v>481</v>
      </c>
      <c r="C350" s="65"/>
      <c r="D350" s="66"/>
      <c r="E350" s="67"/>
      <c r="F350" s="68"/>
      <c r="G350" s="65"/>
      <c r="H350" s="69"/>
      <c r="I350" s="70"/>
      <c r="J350" s="70"/>
      <c r="K350" s="34" t="s">
        <v>65</v>
      </c>
      <c r="L350" s="77">
        <v>402</v>
      </c>
      <c r="M350" s="77"/>
      <c r="N350" s="72"/>
      <c r="O350" s="79" t="s">
        <v>176</v>
      </c>
      <c r="P350" s="81">
        <v>43510.50517361111</v>
      </c>
      <c r="Q350" s="79" t="s">
        <v>728</v>
      </c>
      <c r="R350" s="79"/>
      <c r="S350" s="79"/>
      <c r="T350" s="79" t="s">
        <v>909</v>
      </c>
      <c r="U350" s="83" t="s">
        <v>980</v>
      </c>
      <c r="V350" s="83" t="s">
        <v>980</v>
      </c>
      <c r="W350" s="81">
        <v>43510.50517361111</v>
      </c>
      <c r="X350" s="83" t="s">
        <v>1576</v>
      </c>
      <c r="Y350" s="79"/>
      <c r="Z350" s="79"/>
      <c r="AA350" s="85" t="s">
        <v>1941</v>
      </c>
      <c r="AB350" s="79"/>
      <c r="AC350" s="79" t="b">
        <v>0</v>
      </c>
      <c r="AD350" s="79">
        <v>2</v>
      </c>
      <c r="AE350" s="85" t="s">
        <v>1963</v>
      </c>
      <c r="AF350" s="79" t="b">
        <v>0</v>
      </c>
      <c r="AG350" s="79" t="s">
        <v>1974</v>
      </c>
      <c r="AH350" s="79"/>
      <c r="AI350" s="85" t="s">
        <v>1963</v>
      </c>
      <c r="AJ350" s="79" t="b">
        <v>0</v>
      </c>
      <c r="AK350" s="79">
        <v>1</v>
      </c>
      <c r="AL350" s="85" t="s">
        <v>1963</v>
      </c>
      <c r="AM350" s="79" t="s">
        <v>2002</v>
      </c>
      <c r="AN350" s="79" t="b">
        <v>0</v>
      </c>
      <c r="AO350" s="85" t="s">
        <v>1941</v>
      </c>
      <c r="AP350" s="79" t="s">
        <v>176</v>
      </c>
      <c r="AQ350" s="79">
        <v>0</v>
      </c>
      <c r="AR350" s="79">
        <v>0</v>
      </c>
      <c r="AS350" s="79"/>
      <c r="AT350" s="79"/>
      <c r="AU350" s="79"/>
      <c r="AV350" s="79"/>
      <c r="AW350" s="79"/>
      <c r="AX350" s="79"/>
      <c r="AY350" s="79"/>
      <c r="AZ350" s="79"/>
      <c r="BA350">
        <v>14</v>
      </c>
      <c r="BB350" s="78" t="str">
        <f>REPLACE(INDEX(GroupVertices[Group],MATCH(Edges24[[#This Row],[Vertex 1]],GroupVertices[Vertex],0)),1,1,"")</f>
        <v>6</v>
      </c>
      <c r="BC350" s="78" t="str">
        <f>REPLACE(INDEX(GroupVertices[Group],MATCH(Edges24[[#This Row],[Vertex 2]],GroupVertices[Vertex],0)),1,1,"")</f>
        <v>6</v>
      </c>
      <c r="BD350" s="48">
        <v>0</v>
      </c>
      <c r="BE350" s="49">
        <v>0</v>
      </c>
      <c r="BF350" s="48">
        <v>1</v>
      </c>
      <c r="BG350" s="49">
        <v>2.0833333333333335</v>
      </c>
      <c r="BH350" s="48">
        <v>0</v>
      </c>
      <c r="BI350" s="49">
        <v>0</v>
      </c>
      <c r="BJ350" s="48">
        <v>47</v>
      </c>
      <c r="BK350" s="49">
        <v>97.91666666666667</v>
      </c>
      <c r="BL350" s="48">
        <v>48</v>
      </c>
    </row>
    <row r="351" spans="1:64" ht="15">
      <c r="A351" s="64" t="s">
        <v>482</v>
      </c>
      <c r="B351" s="64" t="s">
        <v>482</v>
      </c>
      <c r="C351" s="65"/>
      <c r="D351" s="66"/>
      <c r="E351" s="67"/>
      <c r="F351" s="68"/>
      <c r="G351" s="65"/>
      <c r="H351" s="69"/>
      <c r="I351" s="70"/>
      <c r="J351" s="70"/>
      <c r="K351" s="34" t="s">
        <v>65</v>
      </c>
      <c r="L351" s="77">
        <v>403</v>
      </c>
      <c r="M351" s="77"/>
      <c r="N351" s="72"/>
      <c r="O351" s="79" t="s">
        <v>176</v>
      </c>
      <c r="P351" s="81">
        <v>43514.16271990741</v>
      </c>
      <c r="Q351" s="79" t="s">
        <v>729</v>
      </c>
      <c r="R351" s="83" t="s">
        <v>795</v>
      </c>
      <c r="S351" s="79" t="s">
        <v>807</v>
      </c>
      <c r="T351" s="79" t="s">
        <v>833</v>
      </c>
      <c r="U351" s="79"/>
      <c r="V351" s="83" t="s">
        <v>1223</v>
      </c>
      <c r="W351" s="81">
        <v>43514.16271990741</v>
      </c>
      <c r="X351" s="83" t="s">
        <v>1577</v>
      </c>
      <c r="Y351" s="79"/>
      <c r="Z351" s="79"/>
      <c r="AA351" s="85" t="s">
        <v>1942</v>
      </c>
      <c r="AB351" s="79"/>
      <c r="AC351" s="79" t="b">
        <v>0</v>
      </c>
      <c r="AD351" s="79">
        <v>0</v>
      </c>
      <c r="AE351" s="85" t="s">
        <v>1963</v>
      </c>
      <c r="AF351" s="79" t="b">
        <v>1</v>
      </c>
      <c r="AG351" s="79" t="s">
        <v>1976</v>
      </c>
      <c r="AH351" s="79"/>
      <c r="AI351" s="85" t="s">
        <v>1994</v>
      </c>
      <c r="AJ351" s="79" t="b">
        <v>0</v>
      </c>
      <c r="AK351" s="79">
        <v>0</v>
      </c>
      <c r="AL351" s="85" t="s">
        <v>1963</v>
      </c>
      <c r="AM351" s="79" t="s">
        <v>2002</v>
      </c>
      <c r="AN351" s="79" t="b">
        <v>0</v>
      </c>
      <c r="AO351" s="85" t="s">
        <v>1942</v>
      </c>
      <c r="AP351" s="79" t="s">
        <v>176</v>
      </c>
      <c r="AQ351" s="79">
        <v>0</v>
      </c>
      <c r="AR351" s="79">
        <v>0</v>
      </c>
      <c r="AS351" s="79"/>
      <c r="AT351" s="79"/>
      <c r="AU351" s="79"/>
      <c r="AV351" s="79"/>
      <c r="AW351" s="79"/>
      <c r="AX351" s="79"/>
      <c r="AY351" s="79"/>
      <c r="AZ351" s="79"/>
      <c r="BA351">
        <v>1</v>
      </c>
      <c r="BB351" s="78" t="str">
        <f>REPLACE(INDEX(GroupVertices[Group],MATCH(Edges24[[#This Row],[Vertex 1]],GroupVertices[Vertex],0)),1,1,"")</f>
        <v>3</v>
      </c>
      <c r="BC351" s="78" t="str">
        <f>REPLACE(INDEX(GroupVertices[Group],MATCH(Edges24[[#This Row],[Vertex 2]],GroupVertices[Vertex],0)),1,1,"")</f>
        <v>3</v>
      </c>
      <c r="BD351" s="48">
        <v>0</v>
      </c>
      <c r="BE351" s="49">
        <v>0</v>
      </c>
      <c r="BF351" s="48">
        <v>0</v>
      </c>
      <c r="BG351" s="49">
        <v>0</v>
      </c>
      <c r="BH351" s="48">
        <v>0</v>
      </c>
      <c r="BI351" s="49">
        <v>0</v>
      </c>
      <c r="BJ351" s="48">
        <v>1</v>
      </c>
      <c r="BK351" s="49">
        <v>100</v>
      </c>
      <c r="BL351" s="48">
        <v>1</v>
      </c>
    </row>
    <row r="352" spans="1:64" ht="15">
      <c r="A352" s="64" t="s">
        <v>483</v>
      </c>
      <c r="B352" s="64" t="s">
        <v>483</v>
      </c>
      <c r="C352" s="65"/>
      <c r="D352" s="66"/>
      <c r="E352" s="67"/>
      <c r="F352" s="68"/>
      <c r="G352" s="65"/>
      <c r="H352" s="69"/>
      <c r="I352" s="70"/>
      <c r="J352" s="70"/>
      <c r="K352" s="34" t="s">
        <v>65</v>
      </c>
      <c r="L352" s="77">
        <v>404</v>
      </c>
      <c r="M352" s="77"/>
      <c r="N352" s="72"/>
      <c r="O352" s="79" t="s">
        <v>176</v>
      </c>
      <c r="P352" s="81">
        <v>43514.47237268519</v>
      </c>
      <c r="Q352" s="79" t="s">
        <v>730</v>
      </c>
      <c r="R352" s="79"/>
      <c r="S352" s="79"/>
      <c r="T352" s="79" t="s">
        <v>920</v>
      </c>
      <c r="U352" s="79"/>
      <c r="V352" s="83" t="s">
        <v>1224</v>
      </c>
      <c r="W352" s="81">
        <v>43514.47237268519</v>
      </c>
      <c r="X352" s="83" t="s">
        <v>1578</v>
      </c>
      <c r="Y352" s="79"/>
      <c r="Z352" s="79"/>
      <c r="AA352" s="85" t="s">
        <v>1943</v>
      </c>
      <c r="AB352" s="79"/>
      <c r="AC352" s="79" t="b">
        <v>0</v>
      </c>
      <c r="AD352" s="79">
        <v>15</v>
      </c>
      <c r="AE352" s="85" t="s">
        <v>1963</v>
      </c>
      <c r="AF352" s="79" t="b">
        <v>0</v>
      </c>
      <c r="AG352" s="79" t="s">
        <v>1973</v>
      </c>
      <c r="AH352" s="79"/>
      <c r="AI352" s="85" t="s">
        <v>1963</v>
      </c>
      <c r="AJ352" s="79" t="b">
        <v>0</v>
      </c>
      <c r="AK352" s="79">
        <v>0</v>
      </c>
      <c r="AL352" s="85" t="s">
        <v>1963</v>
      </c>
      <c r="AM352" s="79" t="s">
        <v>2002</v>
      </c>
      <c r="AN352" s="79" t="b">
        <v>0</v>
      </c>
      <c r="AO352" s="85" t="s">
        <v>1943</v>
      </c>
      <c r="AP352" s="79" t="s">
        <v>176</v>
      </c>
      <c r="AQ352" s="79">
        <v>0</v>
      </c>
      <c r="AR352" s="79">
        <v>0</v>
      </c>
      <c r="AS352" s="79"/>
      <c r="AT352" s="79"/>
      <c r="AU352" s="79"/>
      <c r="AV352" s="79"/>
      <c r="AW352" s="79"/>
      <c r="AX352" s="79"/>
      <c r="AY352" s="79"/>
      <c r="AZ352" s="79"/>
      <c r="BA352">
        <v>1</v>
      </c>
      <c r="BB352" s="78" t="str">
        <f>REPLACE(INDEX(GroupVertices[Group],MATCH(Edges24[[#This Row],[Vertex 1]],GroupVertices[Vertex],0)),1,1,"")</f>
        <v>3</v>
      </c>
      <c r="BC352" s="78" t="str">
        <f>REPLACE(INDEX(GroupVertices[Group],MATCH(Edges24[[#This Row],[Vertex 2]],GroupVertices[Vertex],0)),1,1,"")</f>
        <v>3</v>
      </c>
      <c r="BD352" s="48">
        <v>0</v>
      </c>
      <c r="BE352" s="49">
        <v>0</v>
      </c>
      <c r="BF352" s="48">
        <v>0</v>
      </c>
      <c r="BG352" s="49">
        <v>0</v>
      </c>
      <c r="BH352" s="48">
        <v>0</v>
      </c>
      <c r="BI352" s="49">
        <v>0</v>
      </c>
      <c r="BJ352" s="48">
        <v>11</v>
      </c>
      <c r="BK352" s="49">
        <v>100</v>
      </c>
      <c r="BL352" s="48">
        <v>11</v>
      </c>
    </row>
    <row r="353" spans="1:64" ht="15">
      <c r="A353" s="64" t="s">
        <v>484</v>
      </c>
      <c r="B353" s="64" t="s">
        <v>484</v>
      </c>
      <c r="C353" s="65"/>
      <c r="D353" s="66"/>
      <c r="E353" s="67"/>
      <c r="F353" s="68"/>
      <c r="G353" s="65"/>
      <c r="H353" s="69"/>
      <c r="I353" s="70"/>
      <c r="J353" s="70"/>
      <c r="K353" s="34" t="s">
        <v>65</v>
      </c>
      <c r="L353" s="77">
        <v>405</v>
      </c>
      <c r="M353" s="77"/>
      <c r="N353" s="72"/>
      <c r="O353" s="79" t="s">
        <v>176</v>
      </c>
      <c r="P353" s="81">
        <v>43501.13244212963</v>
      </c>
      <c r="Q353" s="79" t="s">
        <v>731</v>
      </c>
      <c r="R353" s="83" t="s">
        <v>796</v>
      </c>
      <c r="S353" s="79" t="s">
        <v>807</v>
      </c>
      <c r="T353" s="79" t="s">
        <v>921</v>
      </c>
      <c r="U353" s="79"/>
      <c r="V353" s="83" t="s">
        <v>1225</v>
      </c>
      <c r="W353" s="81">
        <v>43501.13244212963</v>
      </c>
      <c r="X353" s="83" t="s">
        <v>1579</v>
      </c>
      <c r="Y353" s="79"/>
      <c r="Z353" s="79"/>
      <c r="AA353" s="85" t="s">
        <v>1944</v>
      </c>
      <c r="AB353" s="79"/>
      <c r="AC353" s="79" t="b">
        <v>0</v>
      </c>
      <c r="AD353" s="79">
        <v>0</v>
      </c>
      <c r="AE353" s="85" t="s">
        <v>1963</v>
      </c>
      <c r="AF353" s="79" t="b">
        <v>1</v>
      </c>
      <c r="AG353" s="79" t="s">
        <v>1973</v>
      </c>
      <c r="AH353" s="79"/>
      <c r="AI353" s="85" t="s">
        <v>1995</v>
      </c>
      <c r="AJ353" s="79" t="b">
        <v>0</v>
      </c>
      <c r="AK353" s="79">
        <v>0</v>
      </c>
      <c r="AL353" s="85" t="s">
        <v>1963</v>
      </c>
      <c r="AM353" s="79" t="s">
        <v>2000</v>
      </c>
      <c r="AN353" s="79" t="b">
        <v>0</v>
      </c>
      <c r="AO353" s="85" t="s">
        <v>1944</v>
      </c>
      <c r="AP353" s="79" t="s">
        <v>176</v>
      </c>
      <c r="AQ353" s="79">
        <v>0</v>
      </c>
      <c r="AR353" s="79">
        <v>0</v>
      </c>
      <c r="AS353" s="79"/>
      <c r="AT353" s="79"/>
      <c r="AU353" s="79"/>
      <c r="AV353" s="79"/>
      <c r="AW353" s="79"/>
      <c r="AX353" s="79"/>
      <c r="AY353" s="79"/>
      <c r="AZ353" s="79"/>
      <c r="BA353">
        <v>4</v>
      </c>
      <c r="BB353" s="78" t="str">
        <f>REPLACE(INDEX(GroupVertices[Group],MATCH(Edges24[[#This Row],[Vertex 1]],GroupVertices[Vertex],0)),1,1,"")</f>
        <v>3</v>
      </c>
      <c r="BC353" s="78" t="str">
        <f>REPLACE(INDEX(GroupVertices[Group],MATCH(Edges24[[#This Row],[Vertex 2]],GroupVertices[Vertex],0)),1,1,"")</f>
        <v>3</v>
      </c>
      <c r="BD353" s="48">
        <v>0</v>
      </c>
      <c r="BE353" s="49">
        <v>0</v>
      </c>
      <c r="BF353" s="48">
        <v>3</v>
      </c>
      <c r="BG353" s="49">
        <v>11.11111111111111</v>
      </c>
      <c r="BH353" s="48">
        <v>0</v>
      </c>
      <c r="BI353" s="49">
        <v>0</v>
      </c>
      <c r="BJ353" s="48">
        <v>24</v>
      </c>
      <c r="BK353" s="49">
        <v>88.88888888888889</v>
      </c>
      <c r="BL353" s="48">
        <v>27</v>
      </c>
    </row>
    <row r="354" spans="1:64" ht="15">
      <c r="A354" s="64" t="s">
        <v>484</v>
      </c>
      <c r="B354" s="64" t="s">
        <v>484</v>
      </c>
      <c r="C354" s="65"/>
      <c r="D354" s="66"/>
      <c r="E354" s="67"/>
      <c r="F354" s="68"/>
      <c r="G354" s="65"/>
      <c r="H354" s="69"/>
      <c r="I354" s="70"/>
      <c r="J354" s="70"/>
      <c r="K354" s="34" t="s">
        <v>65</v>
      </c>
      <c r="L354" s="77">
        <v>406</v>
      </c>
      <c r="M354" s="77"/>
      <c r="N354" s="72"/>
      <c r="O354" s="79" t="s">
        <v>176</v>
      </c>
      <c r="P354" s="81">
        <v>43501.29554398148</v>
      </c>
      <c r="Q354" s="79" t="s">
        <v>732</v>
      </c>
      <c r="R354" s="83" t="s">
        <v>797</v>
      </c>
      <c r="S354" s="79" t="s">
        <v>807</v>
      </c>
      <c r="T354" s="79" t="s">
        <v>922</v>
      </c>
      <c r="U354" s="79"/>
      <c r="V354" s="83" t="s">
        <v>1225</v>
      </c>
      <c r="W354" s="81">
        <v>43501.29554398148</v>
      </c>
      <c r="X354" s="83" t="s">
        <v>1580</v>
      </c>
      <c r="Y354" s="79"/>
      <c r="Z354" s="79"/>
      <c r="AA354" s="85" t="s">
        <v>1945</v>
      </c>
      <c r="AB354" s="79"/>
      <c r="AC354" s="79" t="b">
        <v>0</v>
      </c>
      <c r="AD354" s="79">
        <v>0</v>
      </c>
      <c r="AE354" s="85" t="s">
        <v>1963</v>
      </c>
      <c r="AF354" s="79" t="b">
        <v>1</v>
      </c>
      <c r="AG354" s="79" t="s">
        <v>1973</v>
      </c>
      <c r="AH354" s="79"/>
      <c r="AI354" s="85" t="s">
        <v>1996</v>
      </c>
      <c r="AJ354" s="79" t="b">
        <v>0</v>
      </c>
      <c r="AK354" s="79">
        <v>0</v>
      </c>
      <c r="AL354" s="85" t="s">
        <v>1963</v>
      </c>
      <c r="AM354" s="79" t="s">
        <v>2000</v>
      </c>
      <c r="AN354" s="79" t="b">
        <v>0</v>
      </c>
      <c r="AO354" s="85" t="s">
        <v>1945</v>
      </c>
      <c r="AP354" s="79" t="s">
        <v>176</v>
      </c>
      <c r="AQ354" s="79">
        <v>0</v>
      </c>
      <c r="AR354" s="79">
        <v>0</v>
      </c>
      <c r="AS354" s="79"/>
      <c r="AT354" s="79"/>
      <c r="AU354" s="79"/>
      <c r="AV354" s="79"/>
      <c r="AW354" s="79"/>
      <c r="AX354" s="79"/>
      <c r="AY354" s="79"/>
      <c r="AZ354" s="79"/>
      <c r="BA354">
        <v>4</v>
      </c>
      <c r="BB354" s="78" t="str">
        <f>REPLACE(INDEX(GroupVertices[Group],MATCH(Edges24[[#This Row],[Vertex 1]],GroupVertices[Vertex],0)),1,1,"")</f>
        <v>3</v>
      </c>
      <c r="BC354" s="78" t="str">
        <f>REPLACE(INDEX(GroupVertices[Group],MATCH(Edges24[[#This Row],[Vertex 2]],GroupVertices[Vertex],0)),1,1,"")</f>
        <v>3</v>
      </c>
      <c r="BD354" s="48">
        <v>0</v>
      </c>
      <c r="BE354" s="49">
        <v>0</v>
      </c>
      <c r="BF354" s="48">
        <v>4</v>
      </c>
      <c r="BG354" s="49">
        <v>12.5</v>
      </c>
      <c r="BH354" s="48">
        <v>0</v>
      </c>
      <c r="BI354" s="49">
        <v>0</v>
      </c>
      <c r="BJ354" s="48">
        <v>28</v>
      </c>
      <c r="BK354" s="49">
        <v>87.5</v>
      </c>
      <c r="BL354" s="48">
        <v>32</v>
      </c>
    </row>
    <row r="355" spans="1:64" ht="15">
      <c r="A355" s="64" t="s">
        <v>484</v>
      </c>
      <c r="B355" s="64" t="s">
        <v>484</v>
      </c>
      <c r="C355" s="65"/>
      <c r="D355" s="66"/>
      <c r="E355" s="67"/>
      <c r="F355" s="68"/>
      <c r="G355" s="65"/>
      <c r="H355" s="69"/>
      <c r="I355" s="70"/>
      <c r="J355" s="70"/>
      <c r="K355" s="34" t="s">
        <v>65</v>
      </c>
      <c r="L355" s="77">
        <v>407</v>
      </c>
      <c r="M355" s="77"/>
      <c r="N355" s="72"/>
      <c r="O355" s="79" t="s">
        <v>176</v>
      </c>
      <c r="P355" s="81">
        <v>43511.49123842592</v>
      </c>
      <c r="Q355" s="79" t="s">
        <v>733</v>
      </c>
      <c r="R355" s="83" t="s">
        <v>798</v>
      </c>
      <c r="S355" s="79" t="s">
        <v>807</v>
      </c>
      <c r="T355" s="79" t="s">
        <v>923</v>
      </c>
      <c r="U355" s="79"/>
      <c r="V355" s="83" t="s">
        <v>1225</v>
      </c>
      <c r="W355" s="81">
        <v>43511.49123842592</v>
      </c>
      <c r="X355" s="83" t="s">
        <v>1581</v>
      </c>
      <c r="Y355" s="79"/>
      <c r="Z355" s="79"/>
      <c r="AA355" s="85" t="s">
        <v>1946</v>
      </c>
      <c r="AB355" s="79"/>
      <c r="AC355" s="79" t="b">
        <v>0</v>
      </c>
      <c r="AD355" s="79">
        <v>0</v>
      </c>
      <c r="AE355" s="85" t="s">
        <v>1963</v>
      </c>
      <c r="AF355" s="79" t="b">
        <v>1</v>
      </c>
      <c r="AG355" s="79" t="s">
        <v>1973</v>
      </c>
      <c r="AH355" s="79"/>
      <c r="AI355" s="85" t="s">
        <v>1997</v>
      </c>
      <c r="AJ355" s="79" t="b">
        <v>0</v>
      </c>
      <c r="AK355" s="79">
        <v>0</v>
      </c>
      <c r="AL355" s="85" t="s">
        <v>1963</v>
      </c>
      <c r="AM355" s="79" t="s">
        <v>2000</v>
      </c>
      <c r="AN355" s="79" t="b">
        <v>0</v>
      </c>
      <c r="AO355" s="85" t="s">
        <v>1946</v>
      </c>
      <c r="AP355" s="79" t="s">
        <v>176</v>
      </c>
      <c r="AQ355" s="79">
        <v>0</v>
      </c>
      <c r="AR355" s="79">
        <v>0</v>
      </c>
      <c r="AS355" s="79"/>
      <c r="AT355" s="79"/>
      <c r="AU355" s="79"/>
      <c r="AV355" s="79"/>
      <c r="AW355" s="79"/>
      <c r="AX355" s="79"/>
      <c r="AY355" s="79"/>
      <c r="AZ355" s="79"/>
      <c r="BA355">
        <v>4</v>
      </c>
      <c r="BB355" s="78" t="str">
        <f>REPLACE(INDEX(GroupVertices[Group],MATCH(Edges24[[#This Row],[Vertex 1]],GroupVertices[Vertex],0)),1,1,"")</f>
        <v>3</v>
      </c>
      <c r="BC355" s="78" t="str">
        <f>REPLACE(INDEX(GroupVertices[Group],MATCH(Edges24[[#This Row],[Vertex 2]],GroupVertices[Vertex],0)),1,1,"")</f>
        <v>3</v>
      </c>
      <c r="BD355" s="48">
        <v>0</v>
      </c>
      <c r="BE355" s="49">
        <v>0</v>
      </c>
      <c r="BF355" s="48">
        <v>4</v>
      </c>
      <c r="BG355" s="49">
        <v>14.285714285714286</v>
      </c>
      <c r="BH355" s="48">
        <v>0</v>
      </c>
      <c r="BI355" s="49">
        <v>0</v>
      </c>
      <c r="BJ355" s="48">
        <v>24</v>
      </c>
      <c r="BK355" s="49">
        <v>85.71428571428571</v>
      </c>
      <c r="BL355" s="48">
        <v>28</v>
      </c>
    </row>
    <row r="356" spans="1:64" ht="15">
      <c r="A356" s="64" t="s">
        <v>484</v>
      </c>
      <c r="B356" s="64" t="s">
        <v>484</v>
      </c>
      <c r="C356" s="65"/>
      <c r="D356" s="66"/>
      <c r="E356" s="67"/>
      <c r="F356" s="68"/>
      <c r="G356" s="65"/>
      <c r="H356" s="69"/>
      <c r="I356" s="70"/>
      <c r="J356" s="70"/>
      <c r="K356" s="34" t="s">
        <v>65</v>
      </c>
      <c r="L356" s="77">
        <v>408</v>
      </c>
      <c r="M356" s="77"/>
      <c r="N356" s="72"/>
      <c r="O356" s="79" t="s">
        <v>176</v>
      </c>
      <c r="P356" s="81">
        <v>43514.579664351855</v>
      </c>
      <c r="Q356" s="79" t="s">
        <v>734</v>
      </c>
      <c r="R356" s="83" t="s">
        <v>799</v>
      </c>
      <c r="S356" s="79" t="s">
        <v>807</v>
      </c>
      <c r="T356" s="79" t="s">
        <v>924</v>
      </c>
      <c r="U356" s="79"/>
      <c r="V356" s="83" t="s">
        <v>1225</v>
      </c>
      <c r="W356" s="81">
        <v>43514.579664351855</v>
      </c>
      <c r="X356" s="83" t="s">
        <v>1582</v>
      </c>
      <c r="Y356" s="79"/>
      <c r="Z356" s="79"/>
      <c r="AA356" s="85" t="s">
        <v>1947</v>
      </c>
      <c r="AB356" s="79"/>
      <c r="AC356" s="79" t="b">
        <v>0</v>
      </c>
      <c r="AD356" s="79">
        <v>0</v>
      </c>
      <c r="AE356" s="85" t="s">
        <v>1963</v>
      </c>
      <c r="AF356" s="79" t="b">
        <v>1</v>
      </c>
      <c r="AG356" s="79" t="s">
        <v>1973</v>
      </c>
      <c r="AH356" s="79"/>
      <c r="AI356" s="85" t="s">
        <v>1998</v>
      </c>
      <c r="AJ356" s="79" t="b">
        <v>0</v>
      </c>
      <c r="AK356" s="79">
        <v>0</v>
      </c>
      <c r="AL356" s="85" t="s">
        <v>1963</v>
      </c>
      <c r="AM356" s="79" t="s">
        <v>2000</v>
      </c>
      <c r="AN356" s="79" t="b">
        <v>0</v>
      </c>
      <c r="AO356" s="85" t="s">
        <v>1947</v>
      </c>
      <c r="AP356" s="79" t="s">
        <v>176</v>
      </c>
      <c r="AQ356" s="79">
        <v>0</v>
      </c>
      <c r="AR356" s="79">
        <v>0</v>
      </c>
      <c r="AS356" s="79"/>
      <c r="AT356" s="79"/>
      <c r="AU356" s="79"/>
      <c r="AV356" s="79"/>
      <c r="AW356" s="79"/>
      <c r="AX356" s="79"/>
      <c r="AY356" s="79"/>
      <c r="AZ356" s="79"/>
      <c r="BA356">
        <v>4</v>
      </c>
      <c r="BB356" s="78" t="str">
        <f>REPLACE(INDEX(GroupVertices[Group],MATCH(Edges24[[#This Row],[Vertex 1]],GroupVertices[Vertex],0)),1,1,"")</f>
        <v>3</v>
      </c>
      <c r="BC356" s="78" t="str">
        <f>REPLACE(INDEX(GroupVertices[Group],MATCH(Edges24[[#This Row],[Vertex 2]],GroupVertices[Vertex],0)),1,1,"")</f>
        <v>3</v>
      </c>
      <c r="BD356" s="48">
        <v>0</v>
      </c>
      <c r="BE356" s="49">
        <v>0</v>
      </c>
      <c r="BF356" s="48">
        <v>1</v>
      </c>
      <c r="BG356" s="49">
        <v>3.225806451612903</v>
      </c>
      <c r="BH356" s="48">
        <v>0</v>
      </c>
      <c r="BI356" s="49">
        <v>0</v>
      </c>
      <c r="BJ356" s="48">
        <v>30</v>
      </c>
      <c r="BK356" s="49">
        <v>96.7741935483871</v>
      </c>
      <c r="BL356" s="48">
        <v>31</v>
      </c>
    </row>
    <row r="357" spans="1:64" ht="15">
      <c r="A357" s="64" t="s">
        <v>485</v>
      </c>
      <c r="B357" s="64" t="s">
        <v>503</v>
      </c>
      <c r="C357" s="65"/>
      <c r="D357" s="66"/>
      <c r="E357" s="67"/>
      <c r="F357" s="68"/>
      <c r="G357" s="65"/>
      <c r="H357" s="69"/>
      <c r="I357" s="70"/>
      <c r="J357" s="70"/>
      <c r="K357" s="34" t="s">
        <v>65</v>
      </c>
      <c r="L357" s="77">
        <v>409</v>
      </c>
      <c r="M357" s="77"/>
      <c r="N357" s="72"/>
      <c r="O357" s="79" t="s">
        <v>544</v>
      </c>
      <c r="P357" s="81">
        <v>43508.63821759259</v>
      </c>
      <c r="Q357" s="79" t="s">
        <v>735</v>
      </c>
      <c r="R357" s="83" t="s">
        <v>800</v>
      </c>
      <c r="S357" s="79" t="s">
        <v>830</v>
      </c>
      <c r="T357" s="79" t="s">
        <v>833</v>
      </c>
      <c r="U357" s="83" t="s">
        <v>981</v>
      </c>
      <c r="V357" s="83" t="s">
        <v>981</v>
      </c>
      <c r="W357" s="81">
        <v>43508.63821759259</v>
      </c>
      <c r="X357" s="83" t="s">
        <v>1583</v>
      </c>
      <c r="Y357" s="79"/>
      <c r="Z357" s="79"/>
      <c r="AA357" s="85" t="s">
        <v>1948</v>
      </c>
      <c r="AB357" s="79"/>
      <c r="AC357" s="79" t="b">
        <v>0</v>
      </c>
      <c r="AD357" s="79">
        <v>6</v>
      </c>
      <c r="AE357" s="85" t="s">
        <v>1963</v>
      </c>
      <c r="AF357" s="79" t="b">
        <v>0</v>
      </c>
      <c r="AG357" s="79" t="s">
        <v>1973</v>
      </c>
      <c r="AH357" s="79"/>
      <c r="AI357" s="85" t="s">
        <v>1963</v>
      </c>
      <c r="AJ357" s="79" t="b">
        <v>0</v>
      </c>
      <c r="AK357" s="79">
        <v>3</v>
      </c>
      <c r="AL357" s="85" t="s">
        <v>1963</v>
      </c>
      <c r="AM357" s="79" t="s">
        <v>2023</v>
      </c>
      <c r="AN357" s="79" t="b">
        <v>0</v>
      </c>
      <c r="AO357" s="85" t="s">
        <v>1948</v>
      </c>
      <c r="AP357" s="79" t="s">
        <v>176</v>
      </c>
      <c r="AQ357" s="79">
        <v>0</v>
      </c>
      <c r="AR357" s="79">
        <v>0</v>
      </c>
      <c r="AS357" s="79"/>
      <c r="AT357" s="79"/>
      <c r="AU357" s="79"/>
      <c r="AV357" s="79"/>
      <c r="AW357" s="79"/>
      <c r="AX357" s="79"/>
      <c r="AY357" s="79"/>
      <c r="AZ357" s="79"/>
      <c r="BA357">
        <v>1</v>
      </c>
      <c r="BB357" s="78" t="str">
        <f>REPLACE(INDEX(GroupVertices[Group],MATCH(Edges24[[#This Row],[Vertex 1]],GroupVertices[Vertex],0)),1,1,"")</f>
        <v>11</v>
      </c>
      <c r="BC357" s="78" t="str">
        <f>REPLACE(INDEX(GroupVertices[Group],MATCH(Edges24[[#This Row],[Vertex 2]],GroupVertices[Vertex],0)),1,1,"")</f>
        <v>11</v>
      </c>
      <c r="BD357" s="48">
        <v>3</v>
      </c>
      <c r="BE357" s="49">
        <v>10.344827586206897</v>
      </c>
      <c r="BF357" s="48">
        <v>0</v>
      </c>
      <c r="BG357" s="49">
        <v>0</v>
      </c>
      <c r="BH357" s="48">
        <v>0</v>
      </c>
      <c r="BI357" s="49">
        <v>0</v>
      </c>
      <c r="BJ357" s="48">
        <v>26</v>
      </c>
      <c r="BK357" s="49">
        <v>89.65517241379311</v>
      </c>
      <c r="BL357" s="48">
        <v>29</v>
      </c>
    </row>
    <row r="358" spans="1:64" ht="15">
      <c r="A358" s="64" t="s">
        <v>486</v>
      </c>
      <c r="B358" s="64" t="s">
        <v>503</v>
      </c>
      <c r="C358" s="65"/>
      <c r="D358" s="66"/>
      <c r="E358" s="67"/>
      <c r="F358" s="68"/>
      <c r="G358" s="65"/>
      <c r="H358" s="69"/>
      <c r="I358" s="70"/>
      <c r="J358" s="70"/>
      <c r="K358" s="34" t="s">
        <v>65</v>
      </c>
      <c r="L358" s="77">
        <v>410</v>
      </c>
      <c r="M358" s="77"/>
      <c r="N358" s="72"/>
      <c r="O358" s="79" t="s">
        <v>544</v>
      </c>
      <c r="P358" s="81">
        <v>43510.51180555556</v>
      </c>
      <c r="Q358" s="79" t="s">
        <v>736</v>
      </c>
      <c r="R358" s="79" t="s">
        <v>801</v>
      </c>
      <c r="S358" s="79" t="s">
        <v>831</v>
      </c>
      <c r="T358" s="79" t="s">
        <v>833</v>
      </c>
      <c r="U358" s="79"/>
      <c r="V358" s="83" t="s">
        <v>1226</v>
      </c>
      <c r="W358" s="81">
        <v>43510.51180555556</v>
      </c>
      <c r="X358" s="83" t="s">
        <v>1584</v>
      </c>
      <c r="Y358" s="79"/>
      <c r="Z358" s="79"/>
      <c r="AA358" s="85" t="s">
        <v>1949</v>
      </c>
      <c r="AB358" s="79"/>
      <c r="AC358" s="79" t="b">
        <v>0</v>
      </c>
      <c r="AD358" s="79">
        <v>0</v>
      </c>
      <c r="AE358" s="85" t="s">
        <v>1963</v>
      </c>
      <c r="AF358" s="79" t="b">
        <v>0</v>
      </c>
      <c r="AG358" s="79" t="s">
        <v>1973</v>
      </c>
      <c r="AH358" s="79"/>
      <c r="AI358" s="85" t="s">
        <v>1963</v>
      </c>
      <c r="AJ358" s="79" t="b">
        <v>0</v>
      </c>
      <c r="AK358" s="79">
        <v>0</v>
      </c>
      <c r="AL358" s="85" t="s">
        <v>1963</v>
      </c>
      <c r="AM358" s="79" t="s">
        <v>2022</v>
      </c>
      <c r="AN358" s="79" t="b">
        <v>0</v>
      </c>
      <c r="AO358" s="85" t="s">
        <v>1949</v>
      </c>
      <c r="AP358" s="79" t="s">
        <v>176</v>
      </c>
      <c r="AQ358" s="79">
        <v>0</v>
      </c>
      <c r="AR358" s="79">
        <v>0</v>
      </c>
      <c r="AS358" s="79"/>
      <c r="AT358" s="79"/>
      <c r="AU358" s="79"/>
      <c r="AV358" s="79"/>
      <c r="AW358" s="79"/>
      <c r="AX358" s="79"/>
      <c r="AY358" s="79"/>
      <c r="AZ358" s="79"/>
      <c r="BA358">
        <v>1</v>
      </c>
      <c r="BB358" s="78" t="str">
        <f>REPLACE(INDEX(GroupVertices[Group],MATCH(Edges24[[#This Row],[Vertex 1]],GroupVertices[Vertex],0)),1,1,"")</f>
        <v>11</v>
      </c>
      <c r="BC358" s="78" t="str">
        <f>REPLACE(INDEX(GroupVertices[Group],MATCH(Edges24[[#This Row],[Vertex 2]],GroupVertices[Vertex],0)),1,1,"")</f>
        <v>11</v>
      </c>
      <c r="BD358" s="48"/>
      <c r="BE358" s="49"/>
      <c r="BF358" s="48"/>
      <c r="BG358" s="49"/>
      <c r="BH358" s="48"/>
      <c r="BI358" s="49"/>
      <c r="BJ358" s="48"/>
      <c r="BK358" s="49"/>
      <c r="BL358" s="48"/>
    </row>
    <row r="359" spans="1:64" ht="15">
      <c r="A359" s="64" t="s">
        <v>485</v>
      </c>
      <c r="B359" s="64" t="s">
        <v>485</v>
      </c>
      <c r="C359" s="65"/>
      <c r="D359" s="66"/>
      <c r="E359" s="67"/>
      <c r="F359" s="68"/>
      <c r="G359" s="65"/>
      <c r="H359" s="69"/>
      <c r="I359" s="70"/>
      <c r="J359" s="70"/>
      <c r="K359" s="34" t="s">
        <v>65</v>
      </c>
      <c r="L359" s="77">
        <v>411</v>
      </c>
      <c r="M359" s="77"/>
      <c r="N359" s="72"/>
      <c r="O359" s="79" t="s">
        <v>176</v>
      </c>
      <c r="P359" s="81">
        <v>43509.88681712963</v>
      </c>
      <c r="Q359" s="79" t="s">
        <v>737</v>
      </c>
      <c r="R359" s="83" t="s">
        <v>802</v>
      </c>
      <c r="S359" s="79" t="s">
        <v>830</v>
      </c>
      <c r="T359" s="79" t="s">
        <v>925</v>
      </c>
      <c r="U359" s="83" t="s">
        <v>982</v>
      </c>
      <c r="V359" s="83" t="s">
        <v>982</v>
      </c>
      <c r="W359" s="81">
        <v>43509.88681712963</v>
      </c>
      <c r="X359" s="83" t="s">
        <v>1585</v>
      </c>
      <c r="Y359" s="79"/>
      <c r="Z359" s="79"/>
      <c r="AA359" s="85" t="s">
        <v>1950</v>
      </c>
      <c r="AB359" s="79"/>
      <c r="AC359" s="79" t="b">
        <v>0</v>
      </c>
      <c r="AD359" s="79">
        <v>4</v>
      </c>
      <c r="AE359" s="85" t="s">
        <v>1963</v>
      </c>
      <c r="AF359" s="79" t="b">
        <v>0</v>
      </c>
      <c r="AG359" s="79" t="s">
        <v>1973</v>
      </c>
      <c r="AH359" s="79"/>
      <c r="AI359" s="85" t="s">
        <v>1963</v>
      </c>
      <c r="AJ359" s="79" t="b">
        <v>0</v>
      </c>
      <c r="AK359" s="79">
        <v>2</v>
      </c>
      <c r="AL359" s="85" t="s">
        <v>1963</v>
      </c>
      <c r="AM359" s="79" t="s">
        <v>2023</v>
      </c>
      <c r="AN359" s="79" t="b">
        <v>0</v>
      </c>
      <c r="AO359" s="85" t="s">
        <v>1950</v>
      </c>
      <c r="AP359" s="79" t="s">
        <v>176</v>
      </c>
      <c r="AQ359" s="79">
        <v>0</v>
      </c>
      <c r="AR359" s="79">
        <v>0</v>
      </c>
      <c r="AS359" s="79"/>
      <c r="AT359" s="79"/>
      <c r="AU359" s="79"/>
      <c r="AV359" s="79"/>
      <c r="AW359" s="79"/>
      <c r="AX359" s="79"/>
      <c r="AY359" s="79"/>
      <c r="AZ359" s="79"/>
      <c r="BA359">
        <v>2</v>
      </c>
      <c r="BB359" s="78" t="str">
        <f>REPLACE(INDEX(GroupVertices[Group],MATCH(Edges24[[#This Row],[Vertex 1]],GroupVertices[Vertex],0)),1,1,"")</f>
        <v>11</v>
      </c>
      <c r="BC359" s="78" t="str">
        <f>REPLACE(INDEX(GroupVertices[Group],MATCH(Edges24[[#This Row],[Vertex 2]],GroupVertices[Vertex],0)),1,1,"")</f>
        <v>11</v>
      </c>
      <c r="BD359" s="48">
        <v>2</v>
      </c>
      <c r="BE359" s="49">
        <v>9.090909090909092</v>
      </c>
      <c r="BF359" s="48">
        <v>0</v>
      </c>
      <c r="BG359" s="49">
        <v>0</v>
      </c>
      <c r="BH359" s="48">
        <v>0</v>
      </c>
      <c r="BI359" s="49">
        <v>0</v>
      </c>
      <c r="BJ359" s="48">
        <v>20</v>
      </c>
      <c r="BK359" s="49">
        <v>90.9090909090909</v>
      </c>
      <c r="BL359" s="48">
        <v>22</v>
      </c>
    </row>
    <row r="360" spans="1:64" ht="15">
      <c r="A360" s="64" t="s">
        <v>485</v>
      </c>
      <c r="B360" s="64" t="s">
        <v>485</v>
      </c>
      <c r="C360" s="65"/>
      <c r="D360" s="66"/>
      <c r="E360" s="67"/>
      <c r="F360" s="68"/>
      <c r="G360" s="65"/>
      <c r="H360" s="69"/>
      <c r="I360" s="70"/>
      <c r="J360" s="70"/>
      <c r="K360" s="34" t="s">
        <v>65</v>
      </c>
      <c r="L360" s="77">
        <v>412</v>
      </c>
      <c r="M360" s="77"/>
      <c r="N360" s="72"/>
      <c r="O360" s="79" t="s">
        <v>176</v>
      </c>
      <c r="P360" s="81">
        <v>43512.818761574075</v>
      </c>
      <c r="Q360" s="79" t="s">
        <v>738</v>
      </c>
      <c r="R360" s="83" t="s">
        <v>802</v>
      </c>
      <c r="S360" s="79" t="s">
        <v>830</v>
      </c>
      <c r="T360" s="79" t="s">
        <v>926</v>
      </c>
      <c r="U360" s="83" t="s">
        <v>983</v>
      </c>
      <c r="V360" s="83" t="s">
        <v>983</v>
      </c>
      <c r="W360" s="81">
        <v>43512.818761574075</v>
      </c>
      <c r="X360" s="83" t="s">
        <v>1586</v>
      </c>
      <c r="Y360" s="79"/>
      <c r="Z360" s="79"/>
      <c r="AA360" s="85" t="s">
        <v>1951</v>
      </c>
      <c r="AB360" s="79"/>
      <c r="AC360" s="79" t="b">
        <v>0</v>
      </c>
      <c r="AD360" s="79">
        <v>1</v>
      </c>
      <c r="AE360" s="85" t="s">
        <v>1963</v>
      </c>
      <c r="AF360" s="79" t="b">
        <v>0</v>
      </c>
      <c r="AG360" s="79" t="s">
        <v>1973</v>
      </c>
      <c r="AH360" s="79"/>
      <c r="AI360" s="85" t="s">
        <v>1963</v>
      </c>
      <c r="AJ360" s="79" t="b">
        <v>0</v>
      </c>
      <c r="AK360" s="79">
        <v>1</v>
      </c>
      <c r="AL360" s="85" t="s">
        <v>1963</v>
      </c>
      <c r="AM360" s="79" t="s">
        <v>2023</v>
      </c>
      <c r="AN360" s="79" t="b">
        <v>0</v>
      </c>
      <c r="AO360" s="85" t="s">
        <v>1951</v>
      </c>
      <c r="AP360" s="79" t="s">
        <v>176</v>
      </c>
      <c r="AQ360" s="79">
        <v>0</v>
      </c>
      <c r="AR360" s="79">
        <v>0</v>
      </c>
      <c r="AS360" s="79"/>
      <c r="AT360" s="79"/>
      <c r="AU360" s="79"/>
      <c r="AV360" s="79"/>
      <c r="AW360" s="79"/>
      <c r="AX360" s="79"/>
      <c r="AY360" s="79"/>
      <c r="AZ360" s="79"/>
      <c r="BA360">
        <v>2</v>
      </c>
      <c r="BB360" s="78" t="str">
        <f>REPLACE(INDEX(GroupVertices[Group],MATCH(Edges24[[#This Row],[Vertex 1]],GroupVertices[Vertex],0)),1,1,"")</f>
        <v>11</v>
      </c>
      <c r="BC360" s="78" t="str">
        <f>REPLACE(INDEX(GroupVertices[Group],MATCH(Edges24[[#This Row],[Vertex 2]],GroupVertices[Vertex],0)),1,1,"")</f>
        <v>11</v>
      </c>
      <c r="BD360" s="48">
        <v>2</v>
      </c>
      <c r="BE360" s="49">
        <v>11.11111111111111</v>
      </c>
      <c r="BF360" s="48">
        <v>0</v>
      </c>
      <c r="BG360" s="49">
        <v>0</v>
      </c>
      <c r="BH360" s="48">
        <v>0</v>
      </c>
      <c r="BI360" s="49">
        <v>0</v>
      </c>
      <c r="BJ360" s="48">
        <v>16</v>
      </c>
      <c r="BK360" s="49">
        <v>88.88888888888889</v>
      </c>
      <c r="BL360" s="48">
        <v>18</v>
      </c>
    </row>
    <row r="361" spans="1:64" ht="15">
      <c r="A361" s="64" t="s">
        <v>486</v>
      </c>
      <c r="B361" s="64" t="s">
        <v>485</v>
      </c>
      <c r="C361" s="65"/>
      <c r="D361" s="66"/>
      <c r="E361" s="67"/>
      <c r="F361" s="68"/>
      <c r="G361" s="65"/>
      <c r="H361" s="69"/>
      <c r="I361" s="70"/>
      <c r="J361" s="70"/>
      <c r="K361" s="34" t="s">
        <v>65</v>
      </c>
      <c r="L361" s="77">
        <v>414</v>
      </c>
      <c r="M361" s="77"/>
      <c r="N361" s="72"/>
      <c r="O361" s="79" t="s">
        <v>544</v>
      </c>
      <c r="P361" s="81">
        <v>43514.683333333334</v>
      </c>
      <c r="Q361" s="79" t="s">
        <v>739</v>
      </c>
      <c r="R361" s="79" t="s">
        <v>803</v>
      </c>
      <c r="S361" s="79" t="s">
        <v>831</v>
      </c>
      <c r="T361" s="79" t="s">
        <v>926</v>
      </c>
      <c r="U361" s="79"/>
      <c r="V361" s="83" t="s">
        <v>1226</v>
      </c>
      <c r="W361" s="81">
        <v>43514.683333333334</v>
      </c>
      <c r="X361" s="83" t="s">
        <v>1587</v>
      </c>
      <c r="Y361" s="79"/>
      <c r="Z361" s="79"/>
      <c r="AA361" s="85" t="s">
        <v>1952</v>
      </c>
      <c r="AB361" s="79"/>
      <c r="AC361" s="79" t="b">
        <v>0</v>
      </c>
      <c r="AD361" s="79">
        <v>2</v>
      </c>
      <c r="AE361" s="85" t="s">
        <v>1963</v>
      </c>
      <c r="AF361" s="79" t="b">
        <v>0</v>
      </c>
      <c r="AG361" s="79" t="s">
        <v>1973</v>
      </c>
      <c r="AH361" s="79"/>
      <c r="AI361" s="85" t="s">
        <v>1963</v>
      </c>
      <c r="AJ361" s="79" t="b">
        <v>0</v>
      </c>
      <c r="AK361" s="79">
        <v>0</v>
      </c>
      <c r="AL361" s="85" t="s">
        <v>1963</v>
      </c>
      <c r="AM361" s="79" t="s">
        <v>2022</v>
      </c>
      <c r="AN361" s="79" t="b">
        <v>0</v>
      </c>
      <c r="AO361" s="85" t="s">
        <v>1952</v>
      </c>
      <c r="AP361" s="79" t="s">
        <v>176</v>
      </c>
      <c r="AQ361" s="79">
        <v>0</v>
      </c>
      <c r="AR361" s="79">
        <v>0</v>
      </c>
      <c r="AS361" s="79"/>
      <c r="AT361" s="79"/>
      <c r="AU361" s="79"/>
      <c r="AV361" s="79"/>
      <c r="AW361" s="79"/>
      <c r="AX361" s="79"/>
      <c r="AY361" s="79"/>
      <c r="AZ361" s="79"/>
      <c r="BA361">
        <v>2</v>
      </c>
      <c r="BB361" s="78" t="str">
        <f>REPLACE(INDEX(GroupVertices[Group],MATCH(Edges24[[#This Row],[Vertex 1]],GroupVertices[Vertex],0)),1,1,"")</f>
        <v>11</v>
      </c>
      <c r="BC361" s="78" t="str">
        <f>REPLACE(INDEX(GroupVertices[Group],MATCH(Edges24[[#This Row],[Vertex 2]],GroupVertices[Vertex],0)),1,1,"")</f>
        <v>11</v>
      </c>
      <c r="BD361" s="48">
        <v>2</v>
      </c>
      <c r="BE361" s="49">
        <v>10</v>
      </c>
      <c r="BF361" s="48">
        <v>0</v>
      </c>
      <c r="BG361" s="49">
        <v>0</v>
      </c>
      <c r="BH361" s="48">
        <v>0</v>
      </c>
      <c r="BI361" s="49">
        <v>0</v>
      </c>
      <c r="BJ361" s="48">
        <v>18</v>
      </c>
      <c r="BK361" s="49">
        <v>90</v>
      </c>
      <c r="BL361" s="48">
        <v>20</v>
      </c>
    </row>
    <row r="362" spans="1:64" ht="15">
      <c r="A362" s="64" t="s">
        <v>487</v>
      </c>
      <c r="B362" s="64" t="s">
        <v>505</v>
      </c>
      <c r="C362" s="65"/>
      <c r="D362" s="66"/>
      <c r="E362" s="67"/>
      <c r="F362" s="68"/>
      <c r="G362" s="65"/>
      <c r="H362" s="69"/>
      <c r="I362" s="70"/>
      <c r="J362" s="70"/>
      <c r="K362" s="34" t="s">
        <v>65</v>
      </c>
      <c r="L362" s="77">
        <v>415</v>
      </c>
      <c r="M362" s="77"/>
      <c r="N362" s="72"/>
      <c r="O362" s="79" t="s">
        <v>544</v>
      </c>
      <c r="P362" s="81">
        <v>43511.64592592593</v>
      </c>
      <c r="Q362" s="79" t="s">
        <v>740</v>
      </c>
      <c r="R362" s="83" t="s">
        <v>804</v>
      </c>
      <c r="S362" s="79" t="s">
        <v>816</v>
      </c>
      <c r="T362" s="79" t="s">
        <v>870</v>
      </c>
      <c r="U362" s="83" t="s">
        <v>984</v>
      </c>
      <c r="V362" s="83" t="s">
        <v>984</v>
      </c>
      <c r="W362" s="81">
        <v>43511.64592592593</v>
      </c>
      <c r="X362" s="83" t="s">
        <v>1588</v>
      </c>
      <c r="Y362" s="79"/>
      <c r="Z362" s="79"/>
      <c r="AA362" s="85" t="s">
        <v>1953</v>
      </c>
      <c r="AB362" s="79"/>
      <c r="AC362" s="79" t="b">
        <v>0</v>
      </c>
      <c r="AD362" s="79">
        <v>5</v>
      </c>
      <c r="AE362" s="85" t="s">
        <v>1963</v>
      </c>
      <c r="AF362" s="79" t="b">
        <v>0</v>
      </c>
      <c r="AG362" s="79" t="s">
        <v>1973</v>
      </c>
      <c r="AH362" s="79"/>
      <c r="AI362" s="85" t="s">
        <v>1963</v>
      </c>
      <c r="AJ362" s="79" t="b">
        <v>0</v>
      </c>
      <c r="AK362" s="79">
        <v>1</v>
      </c>
      <c r="AL362" s="85" t="s">
        <v>1963</v>
      </c>
      <c r="AM362" s="79" t="s">
        <v>2014</v>
      </c>
      <c r="AN362" s="79" t="b">
        <v>0</v>
      </c>
      <c r="AO362" s="85" t="s">
        <v>1953</v>
      </c>
      <c r="AP362" s="79" t="s">
        <v>176</v>
      </c>
      <c r="AQ362" s="79">
        <v>0</v>
      </c>
      <c r="AR362" s="79">
        <v>0</v>
      </c>
      <c r="AS362" s="79"/>
      <c r="AT362" s="79"/>
      <c r="AU362" s="79"/>
      <c r="AV362" s="79"/>
      <c r="AW362" s="79"/>
      <c r="AX362" s="79"/>
      <c r="AY362" s="79"/>
      <c r="AZ362" s="79"/>
      <c r="BA362">
        <v>1</v>
      </c>
      <c r="BB362" s="78" t="str">
        <f>REPLACE(INDEX(GroupVertices[Group],MATCH(Edges24[[#This Row],[Vertex 1]],GroupVertices[Vertex],0)),1,1,"")</f>
        <v>5</v>
      </c>
      <c r="BC362" s="78" t="str">
        <f>REPLACE(INDEX(GroupVertices[Group],MATCH(Edges24[[#This Row],[Vertex 2]],GroupVertices[Vertex],0)),1,1,"")</f>
        <v>5</v>
      </c>
      <c r="BD362" s="48">
        <v>1</v>
      </c>
      <c r="BE362" s="49">
        <v>4</v>
      </c>
      <c r="BF362" s="48">
        <v>1</v>
      </c>
      <c r="BG362" s="49">
        <v>4</v>
      </c>
      <c r="BH362" s="48">
        <v>0</v>
      </c>
      <c r="BI362" s="49">
        <v>0</v>
      </c>
      <c r="BJ362" s="48">
        <v>23</v>
      </c>
      <c r="BK362" s="49">
        <v>92</v>
      </c>
      <c r="BL362" s="48">
        <v>25</v>
      </c>
    </row>
    <row r="363" spans="1:64" ht="15">
      <c r="A363" s="64" t="s">
        <v>488</v>
      </c>
      <c r="B363" s="64" t="s">
        <v>505</v>
      </c>
      <c r="C363" s="65"/>
      <c r="D363" s="66"/>
      <c r="E363" s="67"/>
      <c r="F363" s="68"/>
      <c r="G363" s="65"/>
      <c r="H363" s="69"/>
      <c r="I363" s="70"/>
      <c r="J363" s="70"/>
      <c r="K363" s="34" t="s">
        <v>65</v>
      </c>
      <c r="L363" s="77">
        <v>416</v>
      </c>
      <c r="M363" s="77"/>
      <c r="N363" s="72"/>
      <c r="O363" s="79" t="s">
        <v>544</v>
      </c>
      <c r="P363" s="81">
        <v>43514.90608796296</v>
      </c>
      <c r="Q363" s="79" t="s">
        <v>654</v>
      </c>
      <c r="R363" s="79"/>
      <c r="S363" s="79"/>
      <c r="T363" s="79" t="s">
        <v>833</v>
      </c>
      <c r="U363" s="79"/>
      <c r="V363" s="83" t="s">
        <v>1227</v>
      </c>
      <c r="W363" s="81">
        <v>43514.90608796296</v>
      </c>
      <c r="X363" s="83" t="s">
        <v>1589</v>
      </c>
      <c r="Y363" s="79"/>
      <c r="Z363" s="79"/>
      <c r="AA363" s="85" t="s">
        <v>1954</v>
      </c>
      <c r="AB363" s="79"/>
      <c r="AC363" s="79" t="b">
        <v>0</v>
      </c>
      <c r="AD363" s="79">
        <v>0</v>
      </c>
      <c r="AE363" s="85" t="s">
        <v>1963</v>
      </c>
      <c r="AF363" s="79" t="b">
        <v>0</v>
      </c>
      <c r="AG363" s="79" t="s">
        <v>1973</v>
      </c>
      <c r="AH363" s="79"/>
      <c r="AI363" s="85" t="s">
        <v>1963</v>
      </c>
      <c r="AJ363" s="79" t="b">
        <v>0</v>
      </c>
      <c r="AK363" s="79">
        <v>4</v>
      </c>
      <c r="AL363" s="85" t="s">
        <v>1953</v>
      </c>
      <c r="AM363" s="79" t="s">
        <v>2002</v>
      </c>
      <c r="AN363" s="79" t="b">
        <v>0</v>
      </c>
      <c r="AO363" s="85" t="s">
        <v>1953</v>
      </c>
      <c r="AP363" s="79" t="s">
        <v>176</v>
      </c>
      <c r="AQ363" s="79">
        <v>0</v>
      </c>
      <c r="AR363" s="79">
        <v>0</v>
      </c>
      <c r="AS363" s="79"/>
      <c r="AT363" s="79"/>
      <c r="AU363" s="79"/>
      <c r="AV363" s="79"/>
      <c r="AW363" s="79"/>
      <c r="AX363" s="79"/>
      <c r="AY363" s="79"/>
      <c r="AZ363" s="79"/>
      <c r="BA363">
        <v>1</v>
      </c>
      <c r="BB363" s="78" t="str">
        <f>REPLACE(INDEX(GroupVertices[Group],MATCH(Edges24[[#This Row],[Vertex 1]],GroupVertices[Vertex],0)),1,1,"")</f>
        <v>5</v>
      </c>
      <c r="BC363" s="78" t="str">
        <f>REPLACE(INDEX(GroupVertices[Group],MATCH(Edges24[[#This Row],[Vertex 2]],GroupVertices[Vertex],0)),1,1,"")</f>
        <v>5</v>
      </c>
      <c r="BD363" s="48"/>
      <c r="BE363" s="49"/>
      <c r="BF363" s="48"/>
      <c r="BG363" s="49"/>
      <c r="BH363" s="48"/>
      <c r="BI363" s="49"/>
      <c r="BJ363" s="48"/>
      <c r="BK363" s="49"/>
      <c r="BL363" s="48"/>
    </row>
    <row r="364" spans="1:64" ht="15">
      <c r="A364" s="64" t="s">
        <v>487</v>
      </c>
      <c r="B364" s="64" t="s">
        <v>487</v>
      </c>
      <c r="C364" s="65"/>
      <c r="D364" s="66"/>
      <c r="E364" s="67"/>
      <c r="F364" s="68"/>
      <c r="G364" s="65"/>
      <c r="H364" s="69"/>
      <c r="I364" s="70"/>
      <c r="J364" s="70"/>
      <c r="K364" s="34" t="s">
        <v>65</v>
      </c>
      <c r="L364" s="77">
        <v>417</v>
      </c>
      <c r="M364" s="77"/>
      <c r="N364" s="72"/>
      <c r="O364" s="79" t="s">
        <v>176</v>
      </c>
      <c r="P364" s="81">
        <v>43501.12503472222</v>
      </c>
      <c r="Q364" s="79" t="s">
        <v>741</v>
      </c>
      <c r="R364" s="83" t="s">
        <v>746</v>
      </c>
      <c r="S364" s="79" t="s">
        <v>808</v>
      </c>
      <c r="T364" s="79" t="s">
        <v>833</v>
      </c>
      <c r="U364" s="79"/>
      <c r="V364" s="83" t="s">
        <v>1228</v>
      </c>
      <c r="W364" s="81">
        <v>43501.12503472222</v>
      </c>
      <c r="X364" s="83" t="s">
        <v>1590</v>
      </c>
      <c r="Y364" s="79"/>
      <c r="Z364" s="79"/>
      <c r="AA364" s="85" t="s">
        <v>1955</v>
      </c>
      <c r="AB364" s="79"/>
      <c r="AC364" s="79" t="b">
        <v>0</v>
      </c>
      <c r="AD364" s="79">
        <v>6</v>
      </c>
      <c r="AE364" s="85" t="s">
        <v>1963</v>
      </c>
      <c r="AF364" s="79" t="b">
        <v>0</v>
      </c>
      <c r="AG364" s="79" t="s">
        <v>1973</v>
      </c>
      <c r="AH364" s="79"/>
      <c r="AI364" s="85" t="s">
        <v>1963</v>
      </c>
      <c r="AJ364" s="79" t="b">
        <v>0</v>
      </c>
      <c r="AK364" s="79">
        <v>3</v>
      </c>
      <c r="AL364" s="85" t="s">
        <v>1963</v>
      </c>
      <c r="AM364" s="79" t="s">
        <v>2014</v>
      </c>
      <c r="AN364" s="79" t="b">
        <v>0</v>
      </c>
      <c r="AO364" s="85" t="s">
        <v>1955</v>
      </c>
      <c r="AP364" s="79" t="s">
        <v>176</v>
      </c>
      <c r="AQ364" s="79">
        <v>0</v>
      </c>
      <c r="AR364" s="79">
        <v>0</v>
      </c>
      <c r="AS364" s="79"/>
      <c r="AT364" s="79"/>
      <c r="AU364" s="79"/>
      <c r="AV364" s="79"/>
      <c r="AW364" s="79"/>
      <c r="AX364" s="79"/>
      <c r="AY364" s="79"/>
      <c r="AZ364" s="79"/>
      <c r="BA364">
        <v>4</v>
      </c>
      <c r="BB364" s="78" t="str">
        <f>REPLACE(INDEX(GroupVertices[Group],MATCH(Edges24[[#This Row],[Vertex 1]],GroupVertices[Vertex],0)),1,1,"")</f>
        <v>5</v>
      </c>
      <c r="BC364" s="78" t="str">
        <f>REPLACE(INDEX(GroupVertices[Group],MATCH(Edges24[[#This Row],[Vertex 2]],GroupVertices[Vertex],0)),1,1,"")</f>
        <v>5</v>
      </c>
      <c r="BD364" s="48">
        <v>1</v>
      </c>
      <c r="BE364" s="49">
        <v>6.25</v>
      </c>
      <c r="BF364" s="48">
        <v>1</v>
      </c>
      <c r="BG364" s="49">
        <v>6.25</v>
      </c>
      <c r="BH364" s="48">
        <v>0</v>
      </c>
      <c r="BI364" s="49">
        <v>0</v>
      </c>
      <c r="BJ364" s="48">
        <v>14</v>
      </c>
      <c r="BK364" s="49">
        <v>87.5</v>
      </c>
      <c r="BL364" s="48">
        <v>16</v>
      </c>
    </row>
    <row r="365" spans="1:64" ht="15">
      <c r="A365" s="64" t="s">
        <v>487</v>
      </c>
      <c r="B365" s="64" t="s">
        <v>487</v>
      </c>
      <c r="C365" s="65"/>
      <c r="D365" s="66"/>
      <c r="E365" s="67"/>
      <c r="F365" s="68"/>
      <c r="G365" s="65"/>
      <c r="H365" s="69"/>
      <c r="I365" s="70"/>
      <c r="J365" s="70"/>
      <c r="K365" s="34" t="s">
        <v>65</v>
      </c>
      <c r="L365" s="77">
        <v>418</v>
      </c>
      <c r="M365" s="77"/>
      <c r="N365" s="72"/>
      <c r="O365" s="79" t="s">
        <v>176</v>
      </c>
      <c r="P365" s="81">
        <v>43509.73082175926</v>
      </c>
      <c r="Q365" s="79" t="s">
        <v>742</v>
      </c>
      <c r="R365" s="83" t="s">
        <v>805</v>
      </c>
      <c r="S365" s="79" t="s">
        <v>816</v>
      </c>
      <c r="T365" s="79" t="s">
        <v>880</v>
      </c>
      <c r="U365" s="83" t="s">
        <v>985</v>
      </c>
      <c r="V365" s="83" t="s">
        <v>985</v>
      </c>
      <c r="W365" s="81">
        <v>43509.73082175926</v>
      </c>
      <c r="X365" s="83" t="s">
        <v>1591</v>
      </c>
      <c r="Y365" s="79"/>
      <c r="Z365" s="79"/>
      <c r="AA365" s="85" t="s">
        <v>1956</v>
      </c>
      <c r="AB365" s="79"/>
      <c r="AC365" s="79" t="b">
        <v>0</v>
      </c>
      <c r="AD365" s="79">
        <v>5</v>
      </c>
      <c r="AE365" s="85" t="s">
        <v>1963</v>
      </c>
      <c r="AF365" s="79" t="b">
        <v>0</v>
      </c>
      <c r="AG365" s="79" t="s">
        <v>1973</v>
      </c>
      <c r="AH365" s="79"/>
      <c r="AI365" s="85" t="s">
        <v>1963</v>
      </c>
      <c r="AJ365" s="79" t="b">
        <v>0</v>
      </c>
      <c r="AK365" s="79">
        <v>0</v>
      </c>
      <c r="AL365" s="85" t="s">
        <v>1963</v>
      </c>
      <c r="AM365" s="79" t="s">
        <v>2014</v>
      </c>
      <c r="AN365" s="79" t="b">
        <v>0</v>
      </c>
      <c r="AO365" s="85" t="s">
        <v>1956</v>
      </c>
      <c r="AP365" s="79" t="s">
        <v>176</v>
      </c>
      <c r="AQ365" s="79">
        <v>0</v>
      </c>
      <c r="AR365" s="79">
        <v>0</v>
      </c>
      <c r="AS365" s="79"/>
      <c r="AT365" s="79"/>
      <c r="AU365" s="79"/>
      <c r="AV365" s="79"/>
      <c r="AW365" s="79"/>
      <c r="AX365" s="79"/>
      <c r="AY365" s="79"/>
      <c r="AZ365" s="79"/>
      <c r="BA365">
        <v>4</v>
      </c>
      <c r="BB365" s="78" t="str">
        <f>REPLACE(INDEX(GroupVertices[Group],MATCH(Edges24[[#This Row],[Vertex 1]],GroupVertices[Vertex],0)),1,1,"")</f>
        <v>5</v>
      </c>
      <c r="BC365" s="78" t="str">
        <f>REPLACE(INDEX(GroupVertices[Group],MATCH(Edges24[[#This Row],[Vertex 2]],GroupVertices[Vertex],0)),1,1,"")</f>
        <v>5</v>
      </c>
      <c r="BD365" s="48">
        <v>1</v>
      </c>
      <c r="BE365" s="49">
        <v>5</v>
      </c>
      <c r="BF365" s="48">
        <v>0</v>
      </c>
      <c r="BG365" s="49">
        <v>0</v>
      </c>
      <c r="BH365" s="48">
        <v>0</v>
      </c>
      <c r="BI365" s="49">
        <v>0</v>
      </c>
      <c r="BJ365" s="48">
        <v>19</v>
      </c>
      <c r="BK365" s="49">
        <v>95</v>
      </c>
      <c r="BL365" s="48">
        <v>20</v>
      </c>
    </row>
    <row r="366" spans="1:64" ht="15">
      <c r="A366" s="64" t="s">
        <v>487</v>
      </c>
      <c r="B366" s="64" t="s">
        <v>487</v>
      </c>
      <c r="C366" s="65"/>
      <c r="D366" s="66"/>
      <c r="E366" s="67"/>
      <c r="F366" s="68"/>
      <c r="G366" s="65"/>
      <c r="H366" s="69"/>
      <c r="I366" s="70"/>
      <c r="J366" s="70"/>
      <c r="K366" s="34" t="s">
        <v>65</v>
      </c>
      <c r="L366" s="77">
        <v>419</v>
      </c>
      <c r="M366" s="77"/>
      <c r="N366" s="72"/>
      <c r="O366" s="79" t="s">
        <v>176</v>
      </c>
      <c r="P366" s="81">
        <v>43509.87511574074</v>
      </c>
      <c r="Q366" s="79" t="s">
        <v>743</v>
      </c>
      <c r="R366" s="83" t="s">
        <v>773</v>
      </c>
      <c r="S366" s="79" t="s">
        <v>816</v>
      </c>
      <c r="T366" s="79" t="s">
        <v>880</v>
      </c>
      <c r="U366" s="83" t="s">
        <v>942</v>
      </c>
      <c r="V366" s="83" t="s">
        <v>942</v>
      </c>
      <c r="W366" s="81">
        <v>43509.87511574074</v>
      </c>
      <c r="X366" s="83" t="s">
        <v>1592</v>
      </c>
      <c r="Y366" s="79"/>
      <c r="Z366" s="79"/>
      <c r="AA366" s="85" t="s">
        <v>1957</v>
      </c>
      <c r="AB366" s="79"/>
      <c r="AC366" s="79" t="b">
        <v>0</v>
      </c>
      <c r="AD366" s="79">
        <v>4</v>
      </c>
      <c r="AE366" s="85" t="s">
        <v>1963</v>
      </c>
      <c r="AF366" s="79" t="b">
        <v>0</v>
      </c>
      <c r="AG366" s="79" t="s">
        <v>1973</v>
      </c>
      <c r="AH366" s="79"/>
      <c r="AI366" s="85" t="s">
        <v>1963</v>
      </c>
      <c r="AJ366" s="79" t="b">
        <v>0</v>
      </c>
      <c r="AK366" s="79">
        <v>1</v>
      </c>
      <c r="AL366" s="85" t="s">
        <v>1963</v>
      </c>
      <c r="AM366" s="79" t="s">
        <v>2014</v>
      </c>
      <c r="AN366" s="79" t="b">
        <v>0</v>
      </c>
      <c r="AO366" s="85" t="s">
        <v>1957</v>
      </c>
      <c r="AP366" s="79" t="s">
        <v>176</v>
      </c>
      <c r="AQ366" s="79">
        <v>0</v>
      </c>
      <c r="AR366" s="79">
        <v>0</v>
      </c>
      <c r="AS366" s="79"/>
      <c r="AT366" s="79"/>
      <c r="AU366" s="79"/>
      <c r="AV366" s="79"/>
      <c r="AW366" s="79"/>
      <c r="AX366" s="79"/>
      <c r="AY366" s="79"/>
      <c r="AZ366" s="79"/>
      <c r="BA366">
        <v>4</v>
      </c>
      <c r="BB366" s="78" t="str">
        <f>REPLACE(INDEX(GroupVertices[Group],MATCH(Edges24[[#This Row],[Vertex 1]],GroupVertices[Vertex],0)),1,1,"")</f>
        <v>5</v>
      </c>
      <c r="BC366" s="78" t="str">
        <f>REPLACE(INDEX(GroupVertices[Group],MATCH(Edges24[[#This Row],[Vertex 2]],GroupVertices[Vertex],0)),1,1,"")</f>
        <v>5</v>
      </c>
      <c r="BD366" s="48">
        <v>1</v>
      </c>
      <c r="BE366" s="49">
        <v>11.11111111111111</v>
      </c>
      <c r="BF366" s="48">
        <v>0</v>
      </c>
      <c r="BG366" s="49">
        <v>0</v>
      </c>
      <c r="BH366" s="48">
        <v>0</v>
      </c>
      <c r="BI366" s="49">
        <v>0</v>
      </c>
      <c r="BJ366" s="48">
        <v>8</v>
      </c>
      <c r="BK366" s="49">
        <v>88.88888888888889</v>
      </c>
      <c r="BL366" s="48">
        <v>9</v>
      </c>
    </row>
    <row r="367" spans="1:64" ht="15">
      <c r="A367" s="64" t="s">
        <v>487</v>
      </c>
      <c r="B367" s="64" t="s">
        <v>487</v>
      </c>
      <c r="C367" s="65"/>
      <c r="D367" s="66"/>
      <c r="E367" s="67"/>
      <c r="F367" s="68"/>
      <c r="G367" s="65"/>
      <c r="H367" s="69"/>
      <c r="I367" s="70"/>
      <c r="J367" s="70"/>
      <c r="K367" s="34" t="s">
        <v>65</v>
      </c>
      <c r="L367" s="77">
        <v>420</v>
      </c>
      <c r="M367" s="77"/>
      <c r="N367" s="72"/>
      <c r="O367" s="79" t="s">
        <v>176</v>
      </c>
      <c r="P367" s="81">
        <v>43512.12505787037</v>
      </c>
      <c r="Q367" s="79" t="s">
        <v>744</v>
      </c>
      <c r="R367" s="83" t="s">
        <v>806</v>
      </c>
      <c r="S367" s="79" t="s">
        <v>816</v>
      </c>
      <c r="T367" s="79" t="s">
        <v>897</v>
      </c>
      <c r="U367" s="83" t="s">
        <v>986</v>
      </c>
      <c r="V367" s="83" t="s">
        <v>986</v>
      </c>
      <c r="W367" s="81">
        <v>43512.12505787037</v>
      </c>
      <c r="X367" s="83" t="s">
        <v>1593</v>
      </c>
      <c r="Y367" s="79"/>
      <c r="Z367" s="79"/>
      <c r="AA367" s="85" t="s">
        <v>1958</v>
      </c>
      <c r="AB367" s="79"/>
      <c r="AC367" s="79" t="b">
        <v>0</v>
      </c>
      <c r="AD367" s="79">
        <v>8</v>
      </c>
      <c r="AE367" s="85" t="s">
        <v>1963</v>
      </c>
      <c r="AF367" s="79" t="b">
        <v>0</v>
      </c>
      <c r="AG367" s="79" t="s">
        <v>1973</v>
      </c>
      <c r="AH367" s="79"/>
      <c r="AI367" s="85" t="s">
        <v>1963</v>
      </c>
      <c r="AJ367" s="79" t="b">
        <v>0</v>
      </c>
      <c r="AK367" s="79">
        <v>3</v>
      </c>
      <c r="AL367" s="85" t="s">
        <v>1963</v>
      </c>
      <c r="AM367" s="79" t="s">
        <v>2014</v>
      </c>
      <c r="AN367" s="79" t="b">
        <v>0</v>
      </c>
      <c r="AO367" s="85" t="s">
        <v>1958</v>
      </c>
      <c r="AP367" s="79" t="s">
        <v>176</v>
      </c>
      <c r="AQ367" s="79">
        <v>0</v>
      </c>
      <c r="AR367" s="79">
        <v>0</v>
      </c>
      <c r="AS367" s="79"/>
      <c r="AT367" s="79"/>
      <c r="AU367" s="79"/>
      <c r="AV367" s="79"/>
      <c r="AW367" s="79"/>
      <c r="AX367" s="79"/>
      <c r="AY367" s="79"/>
      <c r="AZ367" s="79"/>
      <c r="BA367">
        <v>4</v>
      </c>
      <c r="BB367" s="78" t="str">
        <f>REPLACE(INDEX(GroupVertices[Group],MATCH(Edges24[[#This Row],[Vertex 1]],GroupVertices[Vertex],0)),1,1,"")</f>
        <v>5</v>
      </c>
      <c r="BC367" s="78" t="str">
        <f>REPLACE(INDEX(GroupVertices[Group],MATCH(Edges24[[#This Row],[Vertex 2]],GroupVertices[Vertex],0)),1,1,"")</f>
        <v>5</v>
      </c>
      <c r="BD367" s="48">
        <v>2</v>
      </c>
      <c r="BE367" s="49">
        <v>8.695652173913043</v>
      </c>
      <c r="BF367" s="48">
        <v>1</v>
      </c>
      <c r="BG367" s="49">
        <v>4.3478260869565215</v>
      </c>
      <c r="BH367" s="48">
        <v>0</v>
      </c>
      <c r="BI367" s="49">
        <v>0</v>
      </c>
      <c r="BJ367" s="48">
        <v>20</v>
      </c>
      <c r="BK367" s="49">
        <v>86.95652173913044</v>
      </c>
      <c r="BL367" s="48">
        <v>23</v>
      </c>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7"/>
    <dataValidation allowBlank="1" showInputMessage="1" showErrorMessage="1" promptTitle="Vertex 2 Name" prompt="Enter the name of the edge's second vertex." sqref="B3:B367"/>
    <dataValidation allowBlank="1" showInputMessage="1" showErrorMessage="1" promptTitle="Vertex 1 Name" prompt="Enter the name of the edge's first vertex." sqref="A3:A3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7"/>
    <dataValidation allowBlank="1" showInputMessage="1" promptTitle="Edge Width" prompt="Enter an optional edge width between 1 and 10." errorTitle="Invalid Edge Width" error="The optional edge width must be a whole number between 1 and 10." sqref="D3:D367"/>
    <dataValidation allowBlank="1" showInputMessage="1" promptTitle="Edge Color" prompt="To select an optional edge color, right-click and select Select Color on the right-click menu." sqref="C3:C3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7"/>
    <dataValidation allowBlank="1" showErrorMessage="1" sqref="N2:N3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7"/>
  </dataValidations>
  <hyperlinks>
    <hyperlink ref="R3" r:id="rId1" display="https://twitter.com/NJ_ISJ/status/971057356237955072"/>
    <hyperlink ref="R4" r:id="rId2" display="http://bit.ly/2REtwu1"/>
    <hyperlink ref="R18" r:id="rId3" display="https://www.youtube.com/watch?v=d6AbDM7H2LY&amp;feature=youtu.be"/>
    <hyperlink ref="R21" r:id="rId4" display="https://twitter.com/DerrickNAACP/status/1092993671966920704"/>
    <hyperlink ref="R25" r:id="rId5" display="https://twitter.com/elonmusk/status/1093423297130156033"/>
    <hyperlink ref="R73" r:id="rId6" display="https://www.youtube.com/watch?v=-hQeGDSB6Ss&amp;feature=youtu.be"/>
    <hyperlink ref="R74" r:id="rId7" display="https://www.youtube.com/watch?v=-hQeGDSB6Ss&amp;feature=youtu.be"/>
    <hyperlink ref="R89" r:id="rId8" display="https://sivasankar.org/2018/2387/installing-and-configuring-vrealize-automation-vra-7-5-step-by-step-series/"/>
    <hyperlink ref="R90" r:id="rId9" display="https://www.lwv.org/newsroom/press-releases/lwv-texas-joins-lawsuit-combat-voter-suppression#.XFnkgzlg5io.twitter"/>
    <hyperlink ref="R94" r:id="rId10" display="https://www.lwv.org/newsroom/press-releases/lwv-texas-joins-lawsuit-combat-voter-suppression#.XFnkgzlg5io.twitter"/>
    <hyperlink ref="R100" r:id="rId11" display="https://lnkd.in/d38w533"/>
    <hyperlink ref="R101" r:id="rId12" display="https://www.youtube.com/watch?v=LrumfwSXmVE&amp;feature=youtu.be"/>
    <hyperlink ref="R102" r:id="rId13" display="https://www.youtube.com/watch?v=LrumfwSXmVE&amp;feature=youtu.be"/>
    <hyperlink ref="R103" r:id="rId14" display="https://www.youtube.com/watch?v=QN37HB92RZk&amp;feature=youtu.be"/>
    <hyperlink ref="R104" r:id="rId15" display="https://itunes.apple.com/jp/album/it-found-a-voice/299376100"/>
    <hyperlink ref="R105" r:id="rId16" display="https://itunes.apple.com/jp/album/it-found-a-voice/299376100"/>
    <hyperlink ref="R106" r:id="rId17" display="https://blogs.vmware.com/management/2019/02/blueprinting-expressions-in-cloud-assembly.html"/>
    <hyperlink ref="R107" r:id="rId18" display="https://blogs.vmware.com/management/2019/02/blueprinting-expressions-in-cloud-assembly.html"/>
    <hyperlink ref="R109" r:id="rId19" display="https://thevra.co.uk/about-us/"/>
    <hyperlink ref="R122" r:id="rId20" display="https://twitter.com/kerrywashington/status/1094298945482829824"/>
    <hyperlink ref="R127" r:id="rId21" display="https://twitter.com/justderppp/status/1094441619833577472"/>
    <hyperlink ref="R128" r:id="rId22" display="https://twitter.com/justderppp/status/1094441619833577472"/>
    <hyperlink ref="R130" r:id="rId23" display="https://twitter.com/TheBainesReport/status/1093918336755351554"/>
    <hyperlink ref="R132" r:id="rId24" display="https://twitter.com/Public_Citizen/status/1093192539937693697"/>
    <hyperlink ref="R178" r:id="rId25" display="http://r.socialstudio.radian6.com/9d3836c7-6358-4134-91f9-b4c792a7f92f"/>
    <hyperlink ref="R180" r:id="rId26" display="http://r.socialstudio.radian6.com/1baf5e11-6e9d-4184-9fbb-6958dd57f442"/>
    <hyperlink ref="R181" r:id="rId27" display="https://twitter.com/PostEverything/status/1095363496802504704"/>
    <hyperlink ref="R193" r:id="rId28" display="https://twitter.com/pableblowfish/status/1095688841921478661"/>
    <hyperlink ref="R194" r:id="rId29" display="https://mailchi.mp/0ec4cd6a68d3/vra-jobs-digest-2132019"/>
    <hyperlink ref="R209" r:id="rId30" display="https://twitter.com/IGHpdMN/status/1095724565051949056"/>
    <hyperlink ref="R218" r:id="rId31" display="https://blog.dellemc.com/en-us/simplify-automate-organizations-data-protection-dell-emc/"/>
    <hyperlink ref="R224" r:id="rId32" display="https://twitter.com/eaganpolice/status/1095699640148811777"/>
    <hyperlink ref="R225" r:id="rId33" display="https://kb.vmware.com/s/article/60310"/>
    <hyperlink ref="R237" r:id="rId34" display="http://bit.ly/2REtwu1"/>
    <hyperlink ref="R238" r:id="rId35" display="http://r.socialstudio.radian6.com/e9d7fb6a-bcc1-43d7-98d1-c31f08229775"/>
    <hyperlink ref="R241" r:id="rId36" display="http://r.socialstudio.radian6.com/e9d7fb6a-bcc1-43d7-98d1-c31f08229775"/>
    <hyperlink ref="R242" r:id="rId37" display="https://twitter.com/SpeakerPelosi/status/1095846547869364224"/>
    <hyperlink ref="R250" r:id="rId38" display="http://r.socialstudio.radian6.com/e9d7fb6a-bcc1-43d7-98d1-c31f08229775"/>
    <hyperlink ref="R251" r:id="rId39" display="https://www.instagram.com/p/Bt6OuxcFsPO/?utm_source=ig_twitter_share&amp;igshid=p3b8jwbd7h65"/>
    <hyperlink ref="R252" r:id="rId40" display="https://twitter.com/McClatchyDC/status/1096450995180261376"/>
    <hyperlink ref="R255" r:id="rId41" display="https://twitter.com/josecavalheri/status/1096427677332975623"/>
    <hyperlink ref="R270" r:id="rId42" display="http://www.snopes.com/politics/ballot/2012fraud.asp"/>
    <hyperlink ref="R271" r:id="rId43" display="http://www.snopes.com/politics/ballot/2012fraud.asp"/>
    <hyperlink ref="R273" r:id="rId44" display="https://slogm.blogspot.com/2019/01/blog-post.html?spref=tw"/>
    <hyperlink ref="R279" r:id="rId45" display="https://blog.dellemc.com/en-us/simplify-automate-organizations-data-protection-dell-emc/"/>
    <hyperlink ref="R283" r:id="rId46" display="https://lnkd.in/e6JKuCm"/>
    <hyperlink ref="R288" r:id="rId47" display="https://www.texastribune.org/2019/02/04/civil-rights-groups-sue-texas-over-voter-citizenship-review/?utm_campaign=trib-social-buttons&amp;utm_source=twitter&amp;utm_medium=social"/>
    <hyperlink ref="R289" r:id="rId48" display="https://www.texastribune.org/2019/02/08/green-appointees-harsh-introduction-texas-election-politics/?utm_campaign=trib-social-buttons&amp;utm_source=twitter&amp;utm_medium=social"/>
    <hyperlink ref="R290" r:id="rId49" display="https://www.lwv.org/newsroom/press-releases/lwv-texas-joins-lawsuit-combat-voter-suppression#.XFnkgzlg5io.twitter"/>
    <hyperlink ref="R291" r:id="rId50" display="https://my.lwv.org/texas/naturalized-citizens-voter-registration"/>
    <hyperlink ref="R292" r:id="rId51" display="https://www.houstonchronicle.com/opinion/outlook/article/Casey-History-reveals-true-voter-fraud-in-Texas-9954625.php?fbclid=IwAR1rfXymuckqHGcHNhwPVPsRbbOcVe2yS8p9enz0iZR1KizOXe2cUA2LEtM"/>
    <hyperlink ref="R293" r:id="rId52" display="https://my.lwv.org/texas/action-alert/support-hr1-people-act"/>
    <hyperlink ref="R302" r:id="rId53" display="http://r.socialstudio.radian6.com/e9d7fb6a-bcc1-43d7-98d1-c31f08229775"/>
    <hyperlink ref="R308" r:id="rId54" display="https://www.letamericavote.org/"/>
    <hyperlink ref="R309" r:id="rId55" display="https://www.letamericavote.org/"/>
    <hyperlink ref="R310" r:id="rId56" display="https://www.youtube.com/watch?v=gne9pA5TFBc&amp;feature=youtu.be"/>
    <hyperlink ref="R311" r:id="rId57" display="https://www.youtube.com/watch?v=gne9pA5TFBc&amp;feature=youtu.be"/>
    <hyperlink ref="R315" r:id="rId58" display="https://twitter.com/stanthonypolice/status/1096986130355011586"/>
    <hyperlink ref="R318" r:id="rId59" display="https://thehill.com/homenews/state-watch/430171-federal-judge-rules-mississippi-state-senate-district-violates-voting"/>
    <hyperlink ref="R319" r:id="rId60" display="https://thehill.com/homenews/state-watch/430171-federal-judge-rules-mississippi-state-senate-district-violates-voting"/>
    <hyperlink ref="R322" r:id="rId61" display="https://m.facebook.com/story.php?story_fbid=2530219620325863&amp;id=274030672611447"/>
    <hyperlink ref="R326" r:id="rId62" display="http://gbagbo.et/"/>
    <hyperlink ref="R338" r:id="rId63" display="https://m.facebook.com/story.php?story_fbid=2525068060841019&amp;id=274030672611447"/>
    <hyperlink ref="R344" r:id="rId64" display="https://m.facebook.com/story.php?story_fbid=2027567880672294&amp;id=523263611102736"/>
    <hyperlink ref="R351" r:id="rId65" display="https://twitter.com/JeffreyGuterman/status/1097216612187291650"/>
    <hyperlink ref="R353" r:id="rId66" display="https://twitter.com/walshfreedom/status/1092515659026702338"/>
    <hyperlink ref="R354" r:id="rId67" display="https://twitter.com/nytopinion/status/1092673592943394816"/>
    <hyperlink ref="R355" r:id="rId68" display="https://twitter.com/clintsmithiii/status/1096146323064193024"/>
    <hyperlink ref="R356" r:id="rId69" display="https://twitter.com/davidcayj/status/1097471088370610176"/>
    <hyperlink ref="R357" r:id="rId70" display="https://www.rubrik.com/blog/provision-protect-vrealize-rubrik/?utm_source=twitter&amp;utm_medium=organic-social-media"/>
    <hyperlink ref="R359" r:id="rId71" display="https://build.rubrik.com/use-cases/?utm_source=twitter&amp;utm_medium=organic-social-media"/>
    <hyperlink ref="R360" r:id="rId72" display="https://build.rubrik.com/use-cases/?utm_source=twitter&amp;utm_medium=organic-social-media"/>
    <hyperlink ref="R362" r:id="rId73" display="http://r.socialstudio.radian6.com/b9b867c8-02d8-4b9c-bb13-779341f1c3bb"/>
    <hyperlink ref="R364" r:id="rId74" display="http://bit.ly/2REtwu1"/>
    <hyperlink ref="R365" r:id="rId75" display="http://r.socialstudio.radian6.com/6ad723c9-838b-4b38-a51f-99342e63ceab"/>
    <hyperlink ref="R366" r:id="rId76" display="http://r.socialstudio.radian6.com/e9d7fb6a-bcc1-43d7-98d1-c31f08229775"/>
    <hyperlink ref="R367" r:id="rId77" display="http://r.socialstudio.radian6.com/6ab7f28a-f208-4710-88e5-04f8843a940e"/>
    <hyperlink ref="U79" r:id="rId78" display="https://pbs.twimg.com/media/Dy0XqkNXQAA-tbE.jpg"/>
    <hyperlink ref="U89" r:id="rId79" display="https://pbs.twimg.com/media/Dy1DcQNWkAMnETS.jpg"/>
    <hyperlink ref="U104" r:id="rId80" display="https://pbs.twimg.com/media/Dy3GsO_UcAAJdvP.jpg"/>
    <hyperlink ref="U134" r:id="rId81" display="https://pbs.twimg.com/media/DzFGLYwXcAErCuN.jpg"/>
    <hyperlink ref="U135" r:id="rId82" display="https://pbs.twimg.com/media/DzG61CaWsAAdvny.jpg"/>
    <hyperlink ref="U136" r:id="rId83" display="https://pbs.twimg.com/media/Dy4X6FyW0AAxxRs.png"/>
    <hyperlink ref="U178" r:id="rId84" display="https://pbs.twimg.com/media/DzOGfHHVAAAnTbx.jpg"/>
    <hyperlink ref="U183" r:id="rId85" display="https://pbs.twimg.com/media/DzQM62QWsAI0BTj.jpg"/>
    <hyperlink ref="U186" r:id="rId86" display="https://pbs.twimg.com/media/DzS3VzJUwAU4yHX.jpg"/>
    <hyperlink ref="U187" r:id="rId87" display="https://pbs.twimg.com/media/DzS3VzJUwAU4yHX.jpg"/>
    <hyperlink ref="U195" r:id="rId88" display="https://pbs.twimg.com/media/BR5EM9ACcAERMhb.jpg"/>
    <hyperlink ref="U201" r:id="rId89" display="https://pbs.twimg.com/ext_tw_video_thumb/1095800241457029120/pu/img/BixE9ldl2Ru3Vvh6.jpg"/>
    <hyperlink ref="U204" r:id="rId90" display="https://pbs.twimg.com/media/DzTINlQV4AAfOC_.jpg"/>
    <hyperlink ref="U206" r:id="rId91" display="https://pbs.twimg.com/media/DzUAHzqVAAAmIP_.jpg"/>
    <hyperlink ref="U208" r:id="rId92" display="https://pbs.twimg.com/media/DzS3VzJUwAU4yHX.jpg"/>
    <hyperlink ref="U214" r:id="rId93" display="https://pbs.twimg.com/ext_tw_video_thumb/1095800241457029120/pu/img/BixE9ldl2Ru3Vvh6.jpg"/>
    <hyperlink ref="U215" r:id="rId94" display="https://pbs.twimg.com/media/DzUpH7zUUAEwGiN.jpg"/>
    <hyperlink ref="U225" r:id="rId95" display="https://pbs.twimg.com/media/DzW_wqnVYAAv_PN.jpg"/>
    <hyperlink ref="U238" r:id="rId96" display="https://pbs.twimg.com/media/DzUG-FPV4AA49Ga.png"/>
    <hyperlink ref="U241" r:id="rId97" display="https://pbs.twimg.com/media/DzUG-FPV4AA49Ga.png"/>
    <hyperlink ref="U248" r:id="rId98" display="https://pbs.twimg.com/media/Dzb5f_lWoAAX1Qo.jpg"/>
    <hyperlink ref="U250" r:id="rId99" display="https://pbs.twimg.com/media/DzUG-FPV4AA49Ga.png"/>
    <hyperlink ref="U257" r:id="rId100" display="https://pbs.twimg.com/tweet_video_thumb/DzePaAlW0AIPbb6.jpg"/>
    <hyperlink ref="U269" r:id="rId101" display="https://pbs.twimg.com/media/DzezkLzX4AMcI20.jpg"/>
    <hyperlink ref="U270" r:id="rId102" display="https://pbs.twimg.com/media/CojYZyxUEAEC1au.jpg"/>
    <hyperlink ref="U279" r:id="rId103" display="https://pbs.twimg.com/media/DzOonIxUcAAwOTg.jpg"/>
    <hyperlink ref="U286" r:id="rId104" display="https://pbs.twimg.com/media/CswtrLPXEAEUtC5.jpg"/>
    <hyperlink ref="U292" r:id="rId105" display="https://pbs.twimg.com/media/DzdxI5nW0AAHD73.jpg"/>
    <hyperlink ref="U293" r:id="rId106" display="https://pbs.twimg.com/media/DziTtlDXgAEewQ-.png"/>
    <hyperlink ref="U302" r:id="rId107" display="https://pbs.twimg.com/media/DzUG-FPV4AA49Ga.png"/>
    <hyperlink ref="U308" r:id="rId108" display="https://pbs.twimg.com/media/DHAugBKUQAAZVfe.jpg"/>
    <hyperlink ref="U312" r:id="rId109" display="https://pbs.twimg.com/ext_tw_video_thumb/1096816673619886081/pu/img/7ryhQ5JkMTeqeBbZ.jpg"/>
    <hyperlink ref="U321" r:id="rId110" display="https://pbs.twimg.com/media/Dy4IiFkX0AMMbxj.jpg"/>
    <hyperlink ref="U322" r:id="rId111" display="https://pbs.twimg.com/media/Dy4QsJbWsAAp1YP.jpg"/>
    <hyperlink ref="U323" r:id="rId112" display="https://pbs.twimg.com/media/DzHBTt9WwAAKIAB.jpg"/>
    <hyperlink ref="U324" r:id="rId113" display="https://pbs.twimg.com/media/DzMEGm3X4AAaPcC.jpg"/>
    <hyperlink ref="U325" r:id="rId114" display="https://pbs.twimg.com/media/DzG2mEZWkAA5PJe.jpg"/>
    <hyperlink ref="U326" r:id="rId115" display="https://pbs.twimg.com/media/DzPcUAqXgAYf_pp.jpg"/>
    <hyperlink ref="U327" r:id="rId116" display="https://pbs.twimg.com/media/DzTisEHWoAk9X7a.jpg"/>
    <hyperlink ref="U328" r:id="rId117" display="https://pbs.twimg.com/media/Dyyn316WkAAXM9E.jpg"/>
    <hyperlink ref="U329" r:id="rId118" display="https://pbs.twimg.com/media/Dy9Vl8PWoAA1Cu-.jpg"/>
    <hyperlink ref="U330" r:id="rId119" display="https://pbs.twimg.com/media/DzDsJQWX4AEgf_0.jpg"/>
    <hyperlink ref="U331" r:id="rId120" display="https://pbs.twimg.com/media/DzZ0anPXcAADupq.jpg"/>
    <hyperlink ref="U332" r:id="rId121" display="https://pbs.twimg.com/media/DzhJBVmX0AAPIiU.jpg"/>
    <hyperlink ref="U333" r:id="rId122" display="https://pbs.twimg.com/media/DzpOhexWwAcEi84.jpg"/>
    <hyperlink ref="U334" r:id="rId123" display="https://pbs.twimg.com/media/DyrFdrLX4AE4YXN.jpg"/>
    <hyperlink ref="U335" r:id="rId124" display="https://pbs.twimg.com/media/Dzg9MtxXQAETB_k.jpg"/>
    <hyperlink ref="U336" r:id="rId125" display="https://pbs.twimg.com/media/DzhaiwbX4AE5ybH.jpg"/>
    <hyperlink ref="U337" r:id="rId126" display="https://pbs.twimg.com/media/Dyv_kMYXgAU_LVS.jpg"/>
    <hyperlink ref="U339" r:id="rId127" display="https://pbs.twimg.com/media/Dy0jmV9XQAAsDqE.jpg"/>
    <hyperlink ref="U340" r:id="rId128" display="https://pbs.twimg.com/media/Dy66Gu6W0AItAQ6.jpg"/>
    <hyperlink ref="U341" r:id="rId129" display="https://pbs.twimg.com/media/Dy7EUnmX0AIaO0y.jpg"/>
    <hyperlink ref="U342" r:id="rId130" display="https://pbs.twimg.com/media/Dy9X4THXgAAc8EV.jpg"/>
    <hyperlink ref="U343" r:id="rId131" display="https://pbs.twimg.com/media/DzCsdb-W0AUAVdy.jpg"/>
    <hyperlink ref="U345" r:id="rId132" display="https://pbs.twimg.com/media/DzIBaxdW0AEijsH.jpg"/>
    <hyperlink ref="U346" r:id="rId133" display="https://pbs.twimg.com/media/DzJC7n9WsAI0rKO.jpg"/>
    <hyperlink ref="U347" r:id="rId134" display="https://pbs.twimg.com/media/DzNYkG7XgAApBeF.jpg"/>
    <hyperlink ref="U348" r:id="rId135" display="https://pbs.twimg.com/media/DzTVwJuXQAEFMew.jpg"/>
    <hyperlink ref="U349" r:id="rId136" display="https://pbs.twimg.com/media/DzTgaJbW0AEkq1j.jpg"/>
    <hyperlink ref="U350" r:id="rId137" display="https://pbs.twimg.com/media/DzXWnvUWwAUTxsT.jpg"/>
    <hyperlink ref="U357" r:id="rId138" display="https://pbs.twimg.com/media/DzNvTD8UYAEl7r-.jpg"/>
    <hyperlink ref="U359" r:id="rId139" display="https://pbs.twimg.com/media/DzUK1BDWoAAQ_ge.jpg"/>
    <hyperlink ref="U360" r:id="rId140" display="https://pbs.twimg.com/media/DzjRKybXQAEW_t3.jpg"/>
    <hyperlink ref="U362" r:id="rId141" display="https://pbs.twimg.com/media/DzdOnBLVAAAteVP.png"/>
    <hyperlink ref="U365" r:id="rId142" display="https://pbs.twimg.com/tweet_video_thumb/DzTW5aHWoAU2nlW.jpg"/>
    <hyperlink ref="U366" r:id="rId143" display="https://pbs.twimg.com/media/DzUG-FPV4AA49Ga.png"/>
    <hyperlink ref="U367" r:id="rId144" display="https://pbs.twimg.com/media/DzfshyKWsAEclQU.jpg"/>
    <hyperlink ref="V3" r:id="rId145" display="http://pbs.twimg.com/profile_images/643527686078504960/u1k_5vkI_normal.jpg"/>
    <hyperlink ref="V4" r:id="rId146" display="http://pbs.twimg.com/profile_images/797063724754436096/ookwE9v9_normal.jpg"/>
    <hyperlink ref="V5" r:id="rId147" display="http://pbs.twimg.com/profile_images/938877709349990400/rUFtqN8Y_normal.jpg"/>
    <hyperlink ref="V6" r:id="rId148" display="http://pbs.twimg.com/profile_images/792740006909480960/LpN0IMir_normal.jpg"/>
    <hyperlink ref="V7" r:id="rId149" display="http://pbs.twimg.com/profile_images/1096119446370828288/XNV7R0he_normal.png"/>
    <hyperlink ref="V8" r:id="rId150" display="http://pbs.twimg.com/profile_images/1091502500035743745/ctKtcpVW_normal.jpg"/>
    <hyperlink ref="V9" r:id="rId151" display="http://pbs.twimg.com/profile_images/651216379870253056/yU6cJnH__normal.jpg"/>
    <hyperlink ref="V10" r:id="rId152" display="http://pbs.twimg.com/profile_images/1042115089267085312/uUe3E6Er_normal.jpg"/>
    <hyperlink ref="V11" r:id="rId153" display="http://pbs.twimg.com/profile_images/378800000451505954/e5588fd34207fe546f41a6894d9d0b1b_normal.jpeg"/>
    <hyperlink ref="V12" r:id="rId154" display="http://pbs.twimg.com/profile_images/1091008510320672768/cDMNuSJS_normal.jpg"/>
    <hyperlink ref="V13" r:id="rId155" display="http://pbs.twimg.com/profile_images/847492708482428929/Fo2Bs1Bi_normal.jpg"/>
    <hyperlink ref="V14" r:id="rId156" display="http://pbs.twimg.com/profile_images/1082093799499804675/WWpNUQXW_normal.jpg"/>
    <hyperlink ref="V15" r:id="rId157" display="http://abs.twimg.com/sticky/default_profile_images/default_profile_normal.png"/>
    <hyperlink ref="V16" r:id="rId158" display="http://pbs.twimg.com/profile_images/1090039533402492930/vq-fbbj4_normal.jpg"/>
    <hyperlink ref="V17" r:id="rId159" display="http://pbs.twimg.com/profile_images/727343858451943424/rMjlIegK_normal.jpg"/>
    <hyperlink ref="V18" r:id="rId160" display="http://pbs.twimg.com/profile_images/1070606884456026114/ebOSIyvl_normal.jpg"/>
    <hyperlink ref="V19" r:id="rId161" display="http://pbs.twimg.com/profile_images/1088694532051484672/4GFInyQf_normal.jpg"/>
    <hyperlink ref="V20" r:id="rId162" display="http://pbs.twimg.com/profile_images/442045377412616192/DVAc-WFW_normal.jpeg"/>
    <hyperlink ref="V21" r:id="rId163" display="http://pbs.twimg.com/profile_images/1038310443679330305/t4vXa3ST_normal.jpg"/>
    <hyperlink ref="V22" r:id="rId164" display="http://pbs.twimg.com/profile_images/1038310443679330305/t4vXa3ST_normal.jpg"/>
    <hyperlink ref="V23" r:id="rId165" display="http://pbs.twimg.com/profile_images/807960810274324480/DAlmnim1_normal.jpg"/>
    <hyperlink ref="V24" r:id="rId166" display="http://pbs.twimg.com/profile_images/807960810274324480/DAlmnim1_normal.jpg"/>
    <hyperlink ref="V25" r:id="rId167" display="http://pbs.twimg.com/profile_images/1069596809939447808/YohlfPyy_normal.jpg"/>
    <hyperlink ref="V26" r:id="rId168" display="http://pbs.twimg.com/profile_images/825817308073492481/WmGV0hSp_normal.jpg"/>
    <hyperlink ref="V27" r:id="rId169" display="http://pbs.twimg.com/profile_images/858144554213675008/AndUVzKz_normal.jpg"/>
    <hyperlink ref="V28" r:id="rId170" display="http://pbs.twimg.com/profile_images/839931026784686080/AnttZalF_normal.jpg"/>
    <hyperlink ref="V29" r:id="rId171" display="http://pbs.twimg.com/profile_images/977913939559411712/thWhWNDg_normal.jpg"/>
    <hyperlink ref="V30" r:id="rId172" display="http://pbs.twimg.com/profile_images/1011528377231081472/S30t4Ufz_normal.jpg"/>
    <hyperlink ref="V31" r:id="rId173" display="http://pbs.twimg.com/profile_images/1034814335275728896/oijiEleF_normal.jpg"/>
    <hyperlink ref="V32" r:id="rId174" display="http://pbs.twimg.com/profile_images/816749472684224512/bx9tnlM1_normal.jpg"/>
    <hyperlink ref="V33" r:id="rId175" display="http://pbs.twimg.com/profile_images/1091341074906390528/56ePIiKx_normal.jpg"/>
    <hyperlink ref="V34" r:id="rId176" display="http://abs.twimg.com/sticky/default_profile_images/default_profile_normal.png"/>
    <hyperlink ref="V35" r:id="rId177" display="http://pbs.twimg.com/profile_images/799359575766003714/KRlnBDsz_normal.jpg"/>
    <hyperlink ref="V36" r:id="rId178" display="http://pbs.twimg.com/profile_images/724671790308569089/2SFifiKS_normal.jpg"/>
    <hyperlink ref="V37" r:id="rId179" display="http://pbs.twimg.com/profile_images/1902848067/LGsMom_normal.jpg"/>
    <hyperlink ref="V38" r:id="rId180" display="http://pbs.twimg.com/profile_images/841063207594790912/GkqEOjwE_normal.jpg"/>
    <hyperlink ref="V39" r:id="rId181" display="http://pbs.twimg.com/profile_images/823517336347021313/o39RC21y_normal.jpg"/>
    <hyperlink ref="V40" r:id="rId182" display="http://pbs.twimg.com/profile_images/933430854419873794/Jx31WPty_normal.jpg"/>
    <hyperlink ref="V41" r:id="rId183" display="http://pbs.twimg.com/profile_images/858073700733562880/0J0TO-gH_normal.jpg"/>
    <hyperlink ref="V42" r:id="rId184" display="http://pbs.twimg.com/profile_images/909038262643253248/v8_sc34__normal.jpg"/>
    <hyperlink ref="V43" r:id="rId185" display="http://pbs.twimg.com/profile_images/785486263231057922/_0vy-eZv_normal.jpg"/>
    <hyperlink ref="V44" r:id="rId186" display="http://pbs.twimg.com/profile_images/875284006744600577/MCa5A184_normal.jpg"/>
    <hyperlink ref="V45" r:id="rId187" display="http://pbs.twimg.com/profile_images/879734242254704641/3EW9bmX3_normal.jpg"/>
    <hyperlink ref="V46" r:id="rId188" display="http://pbs.twimg.com/profile_images/1052026373286576128/rANrR_Rg_normal.jpg"/>
    <hyperlink ref="V47" r:id="rId189" display="http://pbs.twimg.com/profile_images/913831592421969920/02kavX6g_normal.jpg"/>
    <hyperlink ref="V48" r:id="rId190" display="http://pbs.twimg.com/profile_images/1056316455950655489/By2uNFWU_normal.jpg"/>
    <hyperlink ref="V49" r:id="rId191" display="http://pbs.twimg.com/profile_images/821023773855977472/hnZDVnRo_normal.jpg"/>
    <hyperlink ref="V50" r:id="rId192" display="http://pbs.twimg.com/profile_images/1055996547920486402/Z0cSK89n_normal.jpg"/>
    <hyperlink ref="V51" r:id="rId193" display="http://abs.twimg.com/sticky/default_profile_images/default_profile_normal.png"/>
    <hyperlink ref="V52" r:id="rId194" display="http://pbs.twimg.com/profile_images/933479518467010560/GkUvNwZ8_normal.jpg"/>
    <hyperlink ref="V53" r:id="rId195" display="http://pbs.twimg.com/profile_images/966757010757873665/0qWJfyX4_normal.jpg"/>
    <hyperlink ref="V54" r:id="rId196" display="http://pbs.twimg.com/profile_images/1051548564835446795/Q_RNg628_normal.jpg"/>
    <hyperlink ref="V55" r:id="rId197" display="http://pbs.twimg.com/profile_images/1014548769323417600/Y_VkVk1k_normal.jpg"/>
    <hyperlink ref="V56" r:id="rId198" display="http://pbs.twimg.com/profile_images/1075435323708997632/iwN0qttM_normal.jpg"/>
    <hyperlink ref="V57" r:id="rId199" display="http://pbs.twimg.com/profile_images/825362896074858498/jg8MfMmw_normal.jpg"/>
    <hyperlink ref="V58" r:id="rId200" display="http://pbs.twimg.com/profile_images/277608165/h_ad_small_normal.jpg"/>
    <hyperlink ref="V59" r:id="rId201" display="http://pbs.twimg.com/profile_images/612444243064307712/QHeGB4e2_normal.jpg"/>
    <hyperlink ref="V60" r:id="rId202" display="http://pbs.twimg.com/profile_images/948600478555713537/aOIOOV2L_normal.jpg"/>
    <hyperlink ref="V61" r:id="rId203" display="http://pbs.twimg.com/profile_images/1029286462074716160/lnQkltAR_normal.jpg"/>
    <hyperlink ref="V62" r:id="rId204" display="http://pbs.twimg.com/profile_images/855454664195588100/LTyASYkR_normal.jpg"/>
    <hyperlink ref="V63" r:id="rId205" display="http://pbs.twimg.com/profile_images/1012118783924817922/tbioYqdz_normal.jpg"/>
    <hyperlink ref="V64" r:id="rId206" display="http://pbs.twimg.com/profile_images/1019006775712890880/qPAmFeRg_normal.jpg"/>
    <hyperlink ref="V65" r:id="rId207" display="http://pbs.twimg.com/profile_images/967507605299060737/bu35ut7J_normal.jpg"/>
    <hyperlink ref="V66" r:id="rId208" display="http://pbs.twimg.com/profile_images/1079195043/madmen_icon_normal.jpg"/>
    <hyperlink ref="V67" r:id="rId209" display="http://pbs.twimg.com/profile_images/945334721273389056/_KJS9lat_normal.jpg"/>
    <hyperlink ref="V68" r:id="rId210" display="http://pbs.twimg.com/profile_images/1835571068/image_normal.jpg"/>
    <hyperlink ref="V69" r:id="rId211" display="http://pbs.twimg.com/profile_images/951629128951721986/g5PCLlcE_normal.jpg"/>
    <hyperlink ref="V70" r:id="rId212" display="http://pbs.twimg.com/profile_images/825205370461237248/gCV7uLop_normal.jpg"/>
    <hyperlink ref="V71" r:id="rId213" display="http://pbs.twimg.com/profile_images/838858888355151872/Cqatw-hr_normal.jpg"/>
    <hyperlink ref="V72" r:id="rId214" display="http://pbs.twimg.com/profile_images/983774907812036609/pdI_kOQ0_normal.jpg"/>
    <hyperlink ref="V73" r:id="rId215" display="http://pbs.twimg.com/profile_images/750930809515757572/BHKtCuPG_normal.jpg"/>
    <hyperlink ref="V74" r:id="rId216" display="http://pbs.twimg.com/profile_images/52068547/wiziq_pic_normal.jpg"/>
    <hyperlink ref="V75" r:id="rId217" display="http://pbs.twimg.com/profile_images/697073196487602178/0LVPKqcU_normal.jpg"/>
    <hyperlink ref="V76" r:id="rId218" display="http://pbs.twimg.com/profile_images/1851207508/image_normal.jpg"/>
    <hyperlink ref="V77" r:id="rId219" display="http://abs.twimg.com/sticky/default_profile_images/default_profile_normal.png"/>
    <hyperlink ref="V78" r:id="rId220" display="http://abs.twimg.com/sticky/default_profile_images/default_profile_normal.png"/>
    <hyperlink ref="V79" r:id="rId221" display="https://pbs.twimg.com/media/Dy0XqkNXQAA-tbE.jpg"/>
    <hyperlink ref="V80" r:id="rId222" display="http://pbs.twimg.com/profile_images/998567033745821697/zVfydzQm_normal.jpg"/>
    <hyperlink ref="V81" r:id="rId223" display="http://abs.twimg.com/sticky/default_profile_images/default_profile_normal.png"/>
    <hyperlink ref="V82" r:id="rId224" display="http://pbs.twimg.com/profile_images/1079539988327485440/o9qj_Slt_normal.jpg"/>
    <hyperlink ref="V83" r:id="rId225" display="http://pbs.twimg.com/profile_images/1188934453/88495707-33f8-4cfc-bda2-7f29f794b9d9_normal.png"/>
    <hyperlink ref="V84" r:id="rId226" display="http://pbs.twimg.com/profile_images/883432502370738178/LSpnN88Z_normal.jpg"/>
    <hyperlink ref="V85" r:id="rId227" display="http://pbs.twimg.com/profile_images/833129478230523905/e9LERiJb_normal.jpg"/>
    <hyperlink ref="V86" r:id="rId228" display="http://pbs.twimg.com/profile_images/766765819707682816/STwugV6L_normal.jpg"/>
    <hyperlink ref="V87" r:id="rId229" display="http://pbs.twimg.com/profile_images/1047472565164417024/IEB8cNk7_normal.jpg"/>
    <hyperlink ref="V88" r:id="rId230" display="http://abs.twimg.com/sticky/default_profile_images/default_profile_normal.png"/>
    <hyperlink ref="V89" r:id="rId231" display="https://pbs.twimg.com/media/Dy1DcQNWkAMnETS.jpg"/>
    <hyperlink ref="V90" r:id="rId232" display="http://pbs.twimg.com/profile_images/868093792431128576/CouUGnl4_normal.jpg"/>
    <hyperlink ref="V91" r:id="rId233" display="http://pbs.twimg.com/profile_images/572218169839910912/plOvMpxm_normal.jpeg"/>
    <hyperlink ref="V92" r:id="rId234" display="http://abs.twimg.com/sticky/default_profile_images/default_profile_normal.png"/>
    <hyperlink ref="V93" r:id="rId235" display="http://pbs.twimg.com/profile_images/999895984372043776/2f7POync_normal.jpg"/>
    <hyperlink ref="V94" r:id="rId236" display="http://pbs.twimg.com/profile_images/679430533181378562/90Nk7gXZ_normal.jpg"/>
    <hyperlink ref="V95" r:id="rId237" display="http://pbs.twimg.com/profile_images/247311429/G_Ann_Talbot_with_glasses_normal.jpg"/>
    <hyperlink ref="V96" r:id="rId238" display="http://pbs.twimg.com/profile_images/1074070968170102784/mTt7Zz-7_normal.jpg"/>
    <hyperlink ref="V97" r:id="rId239" display="http://pbs.twimg.com/profile_images/1068529517789089792/2Xyp1IC0_normal.jpg"/>
    <hyperlink ref="V98" r:id="rId240" display="http://abs.twimg.com/sticky/default_profile_images/default_profile_normal.png"/>
    <hyperlink ref="V99" r:id="rId241" display="http://pbs.twimg.com/profile_images/733392739727892480/08AONDQS_normal.jpg"/>
    <hyperlink ref="V100" r:id="rId242" display="http://pbs.twimg.com/profile_images/1090517695303479296/aPlVyWON_normal.jpg"/>
    <hyperlink ref="V101" r:id="rId243" display="http://pbs.twimg.com/profile_images/1062932270137380864/i7zykZWw_normal.jpg"/>
    <hyperlink ref="V102" r:id="rId244" display="http://pbs.twimg.com/profile_images/1062932270137380864/i7zykZWw_normal.jpg"/>
    <hyperlink ref="V103" r:id="rId245" display="http://pbs.twimg.com/profile_images/1062932270137380864/i7zykZWw_normal.jpg"/>
    <hyperlink ref="V104" r:id="rId246" display="https://pbs.twimg.com/media/Dy3GsO_UcAAJdvP.jpg"/>
    <hyperlink ref="V105" r:id="rId247" display="http://pbs.twimg.com/profile_images/1081761026297614336/YzuEwSlu_normal.jpg"/>
    <hyperlink ref="V106" r:id="rId248" display="http://pbs.twimg.com/profile_images/854615378756075520/-gGiIG_o_normal.jpg"/>
    <hyperlink ref="V107" r:id="rId249" display="http://pbs.twimg.com/profile_images/1081265846402641920/-eeintJI_normal.jpg"/>
    <hyperlink ref="V108" r:id="rId250" display="http://pbs.twimg.com/profile_images/1081265846402641920/-eeintJI_normal.jpg"/>
    <hyperlink ref="V109" r:id="rId251" display="http://pbs.twimg.com/profile_images/1814931853/Untitled-2_normal.jpg"/>
    <hyperlink ref="V110" r:id="rId252" display="http://pbs.twimg.com/profile_images/436263277568331776/Rn1hmHlX_normal.jpeg"/>
    <hyperlink ref="V111" r:id="rId253" display="http://pbs.twimg.com/profile_images/1056743886155104256/yAvS4Y6n_normal.jpg"/>
    <hyperlink ref="V112" r:id="rId254" display="http://pbs.twimg.com/profile_images/1036293484146294784/Rr9tW2OE_normal.jpg"/>
    <hyperlink ref="V113" r:id="rId255" display="http://pbs.twimg.com/profile_images/806685087970430976/-sL_ynEW_normal.jpg"/>
    <hyperlink ref="V114" r:id="rId256" display="http://pbs.twimg.com/profile_images/1089256903371296768/yB6QGcz2_normal.jpg"/>
    <hyperlink ref="V115" r:id="rId257" display="http://pbs.twimg.com/profile_images/1093627893110824961/ETAXhquF_normal.jpg"/>
    <hyperlink ref="V116" r:id="rId258" display="http://pbs.twimg.com/profile_images/855187736969400320/ED_vtQgZ_normal.jpg"/>
    <hyperlink ref="V117" r:id="rId259" display="http://pbs.twimg.com/profile_images/1080574839470075920/I7odptWR_normal.jpg"/>
    <hyperlink ref="V118" r:id="rId260" display="http://abs.twimg.com/sticky/default_profile_images/default_profile_normal.png"/>
    <hyperlink ref="V119" r:id="rId261" display="http://pbs.twimg.com/profile_images/968050484891258881/91HSkiQQ_normal.jpg"/>
    <hyperlink ref="V120" r:id="rId262" display="http://pbs.twimg.com/profile_images/812334733459853312/QMSiBtxt_normal.jpg"/>
    <hyperlink ref="V121" r:id="rId263" display="http://pbs.twimg.com/profile_images/378800000108144130/3bd7f171364c4f13b57a6e5de814b6c2_normal.jpeg"/>
    <hyperlink ref="V122" r:id="rId264" display="http://pbs.twimg.com/profile_images/1062975791904878592/rm3cJdht_normal.jpg"/>
    <hyperlink ref="V123" r:id="rId265" display="http://pbs.twimg.com/profile_images/1022213388578037760/6DOMpXCw_normal.jpg"/>
    <hyperlink ref="V124" r:id="rId266" display="http://pbs.twimg.com/profile_images/981586330642800640/kxdqG6j8_normal.jpg"/>
    <hyperlink ref="V125" r:id="rId267" display="http://pbs.twimg.com/profile_images/1076443744730267653/lnoQAqLb_normal.jpg"/>
    <hyperlink ref="V126" r:id="rId268" display="http://pbs.twimg.com/profile_images/1019728722302099456/Ja2pyoBb_normal.jpg"/>
    <hyperlink ref="V127" r:id="rId269" display="http://pbs.twimg.com/profile_images/999470118693318656/dBKxtM1J_normal.jpg"/>
    <hyperlink ref="V128" r:id="rId270" display="http://pbs.twimg.com/profile_images/1089299346229669888/7d4xKrWd_normal.jpg"/>
    <hyperlink ref="V129" r:id="rId271" display="http://pbs.twimg.com/profile_images/1082819846176456704/fU8F5Jap_normal.jpg"/>
    <hyperlink ref="V130" r:id="rId272" display="http://pbs.twimg.com/profile_images/780991136668192769/OxU62jNH_normal.jpg"/>
    <hyperlink ref="V131" r:id="rId273" display="http://pbs.twimg.com/profile_images/905011819475070976/3J0Jo8rN_normal.jpg"/>
    <hyperlink ref="V132" r:id="rId274" display="http://pbs.twimg.com/profile_images/921434597900128256/rcREOAwv_normal.jpg"/>
    <hyperlink ref="V133" r:id="rId275" display="http://pbs.twimg.com/profile_images/1021063885506277376/h1iatNBm_normal.jpg"/>
    <hyperlink ref="V134" r:id="rId276" display="https://pbs.twimg.com/media/DzFGLYwXcAErCuN.jpg"/>
    <hyperlink ref="V135" r:id="rId277" display="https://pbs.twimg.com/media/DzG61CaWsAAdvny.jpg"/>
    <hyperlink ref="V136" r:id="rId278" display="https://pbs.twimg.com/media/Dy4X6FyW0AAxxRs.png"/>
    <hyperlink ref="V137" r:id="rId279" display="http://pbs.twimg.com/profile_images/705362774579355648/pZG8umXq_normal.jpg"/>
    <hyperlink ref="V138" r:id="rId280" display="http://pbs.twimg.com/profile_images/952569279840370688/1cD0Xds4_normal.jpg"/>
    <hyperlink ref="V139" r:id="rId281" display="http://pbs.twimg.com/profile_images/965877996145070081/wclzMLny_normal.jpg"/>
    <hyperlink ref="V140" r:id="rId282" display="http://pbs.twimg.com/profile_images/1067948997833183232/6Kn-OkxD_normal.jpg"/>
    <hyperlink ref="V141" r:id="rId283" display="http://pbs.twimg.com/profile_images/818472823802961921/sJJmBmZ8_normal.jpg"/>
    <hyperlink ref="V142" r:id="rId284" display="http://abs.twimg.com/sticky/default_profile_images/default_profile_normal.png"/>
    <hyperlink ref="V143" r:id="rId285" display="http://pbs.twimg.com/profile_images/990224591405527040/OxyhZW3W_normal.jpg"/>
    <hyperlink ref="V144" r:id="rId286" display="http://pbs.twimg.com/profile_images/861601187048689664/kbBfnQ9k_normal.jpg"/>
    <hyperlink ref="V145" r:id="rId287" display="http://pbs.twimg.com/profile_images/843627590485262337/f2G4DofY_normal.jpg"/>
    <hyperlink ref="V146" r:id="rId288" display="http://pbs.twimg.com/profile_images/884587937156939776/fQSBvtDY_normal.jpg"/>
    <hyperlink ref="V147" r:id="rId289" display="http://pbs.twimg.com/profile_images/1083697793611505665/BS1Kx_xa_normal.jpg"/>
    <hyperlink ref="V148" r:id="rId290" display="http://pbs.twimg.com/profile_images/896973584505204736/Qdlx_WIk_normal.jpg"/>
    <hyperlink ref="V149" r:id="rId291" display="http://pbs.twimg.com/profile_images/1082815479683694595/3aZNG8s8_normal.jpg"/>
    <hyperlink ref="V150" r:id="rId292" display="http://pbs.twimg.com/profile_images/638115934612385793/gNYoWNiy_normal.jpg"/>
    <hyperlink ref="V151" r:id="rId293" display="http://pbs.twimg.com/profile_images/1069605608171565056/euMUv1cj_normal.jpg"/>
    <hyperlink ref="V152" r:id="rId294" display="http://pbs.twimg.com/profile_images/2856735447/c3030a37989e0af8d977af07a0752e9e_normal.jpeg"/>
    <hyperlink ref="V153" r:id="rId295" display="http://pbs.twimg.com/profile_images/1021893654183464961/JZK9dGxY_normal.jpg"/>
    <hyperlink ref="V154" r:id="rId296" display="http://pbs.twimg.com/profile_images/1073123880376528896/nPk69nAc_normal.jpg"/>
    <hyperlink ref="V155" r:id="rId297" display="http://pbs.twimg.com/profile_images/1095856226712342529/cxpMF9qs_normal.jpg"/>
    <hyperlink ref="V156" r:id="rId298" display="http://pbs.twimg.com/profile_images/687561299010535424/zo7WBuwf_normal.jpg"/>
    <hyperlink ref="V157" r:id="rId299" display="http://pbs.twimg.com/profile_images/990247972276506624/77ZbP2j3_normal.jpg"/>
    <hyperlink ref="V158" r:id="rId300" display="http://pbs.twimg.com/profile_images/2852296978/1aa0895acded6d4d18b8be83792a26e7_normal.jpeg"/>
    <hyperlink ref="V159" r:id="rId301" display="http://pbs.twimg.com/profile_images/1087556195987148800/puJiV9z0_normal.jpg"/>
    <hyperlink ref="V160" r:id="rId302" display="http://pbs.twimg.com/profile_images/1052737015500992512/3OBVjKKa_normal.jpg"/>
    <hyperlink ref="V161" r:id="rId303" display="http://pbs.twimg.com/profile_images/1090092102313299968/5P1LgmPf_normal.jpg"/>
    <hyperlink ref="V162" r:id="rId304" display="http://pbs.twimg.com/profile_images/1079798927912828928/gfwrk6eh_normal.jpg"/>
    <hyperlink ref="V163" r:id="rId305" display="http://pbs.twimg.com/profile_images/994045270253035521/Lp0NcKRp_normal.jpg"/>
    <hyperlink ref="V164" r:id="rId306" display="http://pbs.twimg.com/profile_images/1091461520423350272/Ls0Lzxhd_normal.jpg"/>
    <hyperlink ref="V165" r:id="rId307" display="http://pbs.twimg.com/profile_images/995373132520329217/lpfZP0kM_normal.jpg"/>
    <hyperlink ref="V166" r:id="rId308" display="http://pbs.twimg.com/profile_images/284207508/nested-icon_normal.jpg"/>
    <hyperlink ref="V167" r:id="rId309" display="http://pbs.twimg.com/profile_images/936728921323855872/HnjLaDb5_normal.jpg"/>
    <hyperlink ref="V168" r:id="rId310" display="http://pbs.twimg.com/profile_images/1096625938534674432/wRn_yBrC_normal.jpg"/>
    <hyperlink ref="V169" r:id="rId311" display="http://pbs.twimg.com/profile_images/825801154290290688/J_Ulove__normal.jpg"/>
    <hyperlink ref="V170" r:id="rId312" display="http://pbs.twimg.com/profile_images/1095849133481566209/JEjKL-2D_normal.jpg"/>
    <hyperlink ref="V171" r:id="rId313" display="http://pbs.twimg.com/profile_images/886015938180636672/z8MsIsEs_normal.jpg"/>
    <hyperlink ref="V172" r:id="rId314" display="http://pbs.twimg.com/profile_images/939187374889738240/5aw3Ku8K_normal.jpg"/>
    <hyperlink ref="V173" r:id="rId315" display="http://pbs.twimg.com/profile_images/882709466298372102/3A2ON5Je_normal.jpg"/>
    <hyperlink ref="V174" r:id="rId316" display="http://pbs.twimg.com/profile_images/934821054719057920/EGv0Kbk__normal.jpg"/>
    <hyperlink ref="V175" r:id="rId317" display="http://pbs.twimg.com/profile_images/828326227404529664/wqDD1by7_normal.jpg"/>
    <hyperlink ref="V176" r:id="rId318" display="http://pbs.twimg.com/profile_images/822590574826029057/lM1QzuwK_normal.jpg"/>
    <hyperlink ref="V177" r:id="rId319" display="http://pbs.twimg.com/profile_images/965991668867649537/H_Dse3bp_normal.jpg"/>
    <hyperlink ref="V178" r:id="rId320" display="https://pbs.twimg.com/media/DzOGfHHVAAAnTbx.jpg"/>
    <hyperlink ref="V179" r:id="rId321" display="http://pbs.twimg.com/profile_images/969879150218567682/ow-6EiSP_normal.jpg"/>
    <hyperlink ref="V180" r:id="rId322" display="http://pbs.twimg.com/profile_images/884658914486140929/L0IZSEsI_normal.jpg"/>
    <hyperlink ref="V181" r:id="rId323" display="http://pbs.twimg.com/profile_images/979460211973947392/Z7jiTVfc_normal.jpg"/>
    <hyperlink ref="V182" r:id="rId324" display="http://pbs.twimg.com/profile_images/953429634573570050/lVa3XAtT_normal.jpg"/>
    <hyperlink ref="V183" r:id="rId325" display="https://pbs.twimg.com/media/DzQM62QWsAI0BTj.jpg"/>
    <hyperlink ref="V184" r:id="rId326" display="http://pbs.twimg.com/profile_images/1049522263953997829/a-jFqzFi_normal.jpg"/>
    <hyperlink ref="V185" r:id="rId327" display="http://pbs.twimg.com/profile_images/1049522263953997829/a-jFqzFi_normal.jpg"/>
    <hyperlink ref="V186" r:id="rId328" display="https://pbs.twimg.com/media/DzS3VzJUwAU4yHX.jpg"/>
    <hyperlink ref="V187" r:id="rId329" display="https://pbs.twimg.com/media/DzS3VzJUwAU4yHX.jpg"/>
    <hyperlink ref="V188" r:id="rId330" display="http://pbs.twimg.com/profile_images/705419393434386432/Fbsd22gQ_normal.jpg"/>
    <hyperlink ref="V189" r:id="rId331" display="http://pbs.twimg.com/profile_images/705419393434386432/Fbsd22gQ_normal.jpg"/>
    <hyperlink ref="V190" r:id="rId332" display="http://pbs.twimg.com/profile_images/705419393434386432/Fbsd22gQ_normal.jpg"/>
    <hyperlink ref="V191" r:id="rId333" display="http://pbs.twimg.com/profile_images/903239126421528576/2ahX0wNW_normal.jpg"/>
    <hyperlink ref="V192" r:id="rId334" display="http://pbs.twimg.com/profile_images/1053935215037636608/Td0uYIpX_normal.jpg"/>
    <hyperlink ref="V193" r:id="rId335" display="http://pbs.twimg.com/profile_images/1095369424796901376/WhqFvTCA_normal.jpg"/>
    <hyperlink ref="V194" r:id="rId336" display="http://pbs.twimg.com/profile_images/983407105154666496/c-xbloOg_normal.jpg"/>
    <hyperlink ref="V195" r:id="rId337" display="https://pbs.twimg.com/media/BR5EM9ACcAERMhb.jpg"/>
    <hyperlink ref="V196" r:id="rId338" display="http://pbs.twimg.com/profile_images/518594653117902848/MSWmnbZi_normal.png"/>
    <hyperlink ref="V197" r:id="rId339" display="http://pbs.twimg.com/profile_images/1095533935835140097/EauhVDpK_normal.jpg"/>
    <hyperlink ref="V198" r:id="rId340" display="http://pbs.twimg.com/profile_images/1007276686809788417/y3e0dJtq_normal.jpg"/>
    <hyperlink ref="V199" r:id="rId341" display="http://pbs.twimg.com/profile_images/1048710162209488896/CB7ug00V_normal.jpg"/>
    <hyperlink ref="V200" r:id="rId342" display="http://pbs.twimg.com/profile_images/727210317663477760/JUZXbEv4_normal.jpg"/>
    <hyperlink ref="V201" r:id="rId343" display="https://pbs.twimg.com/ext_tw_video_thumb/1095800241457029120/pu/img/BixE9ldl2Ru3Vvh6.jpg"/>
    <hyperlink ref="V202" r:id="rId344" display="http://pbs.twimg.com/profile_images/985591401961451527/hchQCYL7_normal.jpg"/>
    <hyperlink ref="V203" r:id="rId345" display="http://pbs.twimg.com/profile_images/926579765426950144/eFRQATSa_normal.jpg"/>
    <hyperlink ref="V204" r:id="rId346" display="https://pbs.twimg.com/media/DzTINlQV4AAfOC_.jpg"/>
    <hyperlink ref="V205" r:id="rId347" display="http://abs.twimg.com/sticky/default_profile_images/default_profile_normal.png"/>
    <hyperlink ref="V206" r:id="rId348" display="https://pbs.twimg.com/media/DzUAHzqVAAAmIP_.jpg"/>
    <hyperlink ref="V207" r:id="rId349" display="http://pbs.twimg.com/profile_images/1078649407279718400/A-BXBTi6_normal.jpg"/>
    <hyperlink ref="V208" r:id="rId350" display="https://pbs.twimg.com/media/DzS3VzJUwAU4yHX.jpg"/>
    <hyperlink ref="V209" r:id="rId351" display="http://pbs.twimg.com/profile_images/1047130102243385345/m_sV6S7e_normal.jpg"/>
    <hyperlink ref="V210" r:id="rId352" display="http://pbs.twimg.com/profile_images/1047130102243385345/m_sV6S7e_normal.jpg"/>
    <hyperlink ref="V211" r:id="rId353" display="http://pbs.twimg.com/profile_images/1047130102243385345/m_sV6S7e_normal.jpg"/>
    <hyperlink ref="V212" r:id="rId354" display="http://pbs.twimg.com/profile_images/1047130102243385345/m_sV6S7e_normal.jpg"/>
    <hyperlink ref="V213" r:id="rId355" display="http://pbs.twimg.com/profile_images/1047130102243385345/m_sV6S7e_normal.jpg"/>
    <hyperlink ref="V214" r:id="rId356" display="https://pbs.twimg.com/ext_tw_video_thumb/1095800241457029120/pu/img/BixE9ldl2Ru3Vvh6.jpg"/>
    <hyperlink ref="V215" r:id="rId357" display="https://pbs.twimg.com/media/DzUpH7zUUAEwGiN.jpg"/>
    <hyperlink ref="V216" r:id="rId358" display="http://pbs.twimg.com/profile_images/804110202190565376/QEb_awp2_normal.jpg"/>
    <hyperlink ref="V217" r:id="rId359" display="http://pbs.twimg.com/profile_images/1032404796462911490/JF9GipPy_normal.jpg"/>
    <hyperlink ref="V218" r:id="rId360" display="http://pbs.twimg.com/profile_images/1032404796462911490/JF9GipPy_normal.jpg"/>
    <hyperlink ref="V219" r:id="rId361" display="http://pbs.twimg.com/profile_images/798614249157312513/UBsRxZqy_normal.jpg"/>
    <hyperlink ref="V220" r:id="rId362" display="http://pbs.twimg.com/profile_images/798614249157312513/UBsRxZqy_normal.jpg"/>
    <hyperlink ref="V221" r:id="rId363" display="http://pbs.twimg.com/profile_images/1044649557634641920/Vfyl4yOU_normal.jpg"/>
    <hyperlink ref="V222" r:id="rId364" display="http://pbs.twimg.com/profile_images/1030146946076303360/M8lmNAas_normal.jpg"/>
    <hyperlink ref="V223" r:id="rId365" display="http://pbs.twimg.com/profile_images/480926497729830912/Gbxk7aA1_normal.jpeg"/>
    <hyperlink ref="V224" r:id="rId366" display="http://pbs.twimg.com/profile_images/1062518123029557248/P39h3Gxn_normal.jpg"/>
    <hyperlink ref="V225" r:id="rId367" display="https://pbs.twimg.com/media/DzW_wqnVYAAv_PN.jpg"/>
    <hyperlink ref="V226" r:id="rId368" display="http://pbs.twimg.com/profile_images/706322352565424129/DzGo3Tga_normal.jpg"/>
    <hyperlink ref="V227" r:id="rId369" display="http://pbs.twimg.com/profile_images/706322352565424129/DzGo3Tga_normal.jpg"/>
    <hyperlink ref="V228" r:id="rId370" display="http://pbs.twimg.com/profile_images/675566619494600704/GZQLoe8g_normal.jpg"/>
    <hyperlink ref="V229" r:id="rId371" display="http://pbs.twimg.com/profile_images/538912950124167168/WndkrecP_normal.jpeg"/>
    <hyperlink ref="V230" r:id="rId372" display="http://pbs.twimg.com/profile_images/888455142764359682/Pk_W06yh_normal.jpg"/>
    <hyperlink ref="V231" r:id="rId373" display="http://pbs.twimg.com/profile_images/937346846954962944/65muGqvU_normal.jpg"/>
    <hyperlink ref="V232" r:id="rId374" display="http://pbs.twimg.com/profile_images/1015287585785221120/gGciybeV_normal.jpg"/>
    <hyperlink ref="V233" r:id="rId375" display="http://pbs.twimg.com/profile_images/1082348209811480576/369AL-aC_normal.jpg"/>
    <hyperlink ref="V234" r:id="rId376" display="http://pbs.twimg.com/profile_images/635193611735334912/Y3ZOMLnA_normal.jpg"/>
    <hyperlink ref="V235" r:id="rId377" display="http://pbs.twimg.com/profile_images/842048355630964737/fCDNmDK0_normal.jpg"/>
    <hyperlink ref="V236" r:id="rId378" display="http://pbs.twimg.com/profile_images/968695523854004224/E7o-7Bcp_normal.jpg"/>
    <hyperlink ref="V237" r:id="rId379" display="http://pbs.twimg.com/profile_images/884658628682055680/qmz_RPlt_normal.jpg"/>
    <hyperlink ref="V238" r:id="rId380" display="https://pbs.twimg.com/media/DzUG-FPV4AA49Ga.png"/>
    <hyperlink ref="V239" r:id="rId381" display="http://pbs.twimg.com/profile_images/884658628682055680/qmz_RPlt_normal.jpg"/>
    <hyperlink ref="V240" r:id="rId382" display="http://pbs.twimg.com/profile_images/849702856005263360/CwQxbvBl_normal.jpg"/>
    <hyperlink ref="V241" r:id="rId383" display="https://pbs.twimg.com/media/DzUG-FPV4AA49Ga.png"/>
    <hyperlink ref="V242" r:id="rId384" display="http://pbs.twimg.com/profile_images/677291669029433344/2OdBJk69_normal.jpg"/>
    <hyperlink ref="V243" r:id="rId385" display="http://pbs.twimg.com/profile_images/1088746006425075712/RwzdlMeW_normal.jpg"/>
    <hyperlink ref="V244" r:id="rId386" display="http://pbs.twimg.com/profile_images/1088746006425075712/RwzdlMeW_normal.jpg"/>
    <hyperlink ref="V245" r:id="rId387" display="http://pbs.twimg.com/profile_images/1088746006425075712/RwzdlMeW_normal.jpg"/>
    <hyperlink ref="V246" r:id="rId388" display="http://pbs.twimg.com/profile_images/1088746006425075712/RwzdlMeW_normal.jpg"/>
    <hyperlink ref="V247" r:id="rId389" display="http://pbs.twimg.com/profile_images/539629254913191936/UtGGxArg_normal.jpeg"/>
    <hyperlink ref="V248" r:id="rId390" display="https://pbs.twimg.com/media/Dzb5f_lWoAAX1Qo.jpg"/>
    <hyperlink ref="V249" r:id="rId391" display="http://pbs.twimg.com/profile_images/431931073153351681/BiIvBQF3_normal.jpeg"/>
    <hyperlink ref="V250" r:id="rId392" display="https://pbs.twimg.com/media/DzUG-FPV4AA49Ga.png"/>
    <hyperlink ref="V251" r:id="rId393" display="http://pbs.twimg.com/profile_images/847360672316837888/TfMRn8Rf_normal.jpg"/>
    <hyperlink ref="V252" r:id="rId394" display="http://pbs.twimg.com/profile_images/840312071053021190/a1OdqMsH_normal.jpg"/>
    <hyperlink ref="V253" r:id="rId395" display="http://pbs.twimg.com/profile_images/3489946019/2ae6ac3f9070561b3e1a62e780a18425_normal.jpeg"/>
    <hyperlink ref="V254" r:id="rId396" display="http://pbs.twimg.com/profile_images/3581903123/800cfcd450d8cf69a444ab1389d48c15_normal.jpeg"/>
    <hyperlink ref="V255" r:id="rId397" display="http://pbs.twimg.com/profile_images/1007680899410997248/q1ox-JdI_normal.jpg"/>
    <hyperlink ref="V256" r:id="rId398" display="http://pbs.twimg.com/profile_images/975564981436633090/NCbRvXis_normal.jpg"/>
    <hyperlink ref="V257" r:id="rId399" display="https://pbs.twimg.com/tweet_video_thumb/DzePaAlW0AIPbb6.jpg"/>
    <hyperlink ref="V258" r:id="rId400" display="http://pbs.twimg.com/profile_images/954396456764325888/YTFVhNMz_normal.jpg"/>
    <hyperlink ref="V259" r:id="rId401" display="http://pbs.twimg.com/profile_images/954396456764325888/YTFVhNMz_normal.jpg"/>
    <hyperlink ref="V260" r:id="rId402" display="http://pbs.twimg.com/profile_images/954396456764325888/YTFVhNMz_normal.jpg"/>
    <hyperlink ref="V261" r:id="rId403" display="http://pbs.twimg.com/profile_images/954396456764325888/YTFVhNMz_normal.jpg"/>
    <hyperlink ref="V262" r:id="rId404" display="http://pbs.twimg.com/profile_images/954396456764325888/YTFVhNMz_normal.jpg"/>
    <hyperlink ref="V263" r:id="rId405" display="http://pbs.twimg.com/profile_images/954396456764325888/YTFVhNMz_normal.jpg"/>
    <hyperlink ref="V264" r:id="rId406" display="http://pbs.twimg.com/profile_images/954396456764325888/YTFVhNMz_normal.jpg"/>
    <hyperlink ref="V265" r:id="rId407" display="http://pbs.twimg.com/profile_images/954396456764325888/YTFVhNMz_normal.jpg"/>
    <hyperlink ref="V266" r:id="rId408" display="http://pbs.twimg.com/profile_images/1002022364127739904/9a-V1jWD_normal.jpg"/>
    <hyperlink ref="V267" r:id="rId409" display="http://pbs.twimg.com/profile_images/757413388569849856/i9saTLEB_normal.jpg"/>
    <hyperlink ref="V268" r:id="rId410" display="http://pbs.twimg.com/profile_images/820289996469006337/nJiIhe52_normal.jpg"/>
    <hyperlink ref="V269" r:id="rId411" display="https://pbs.twimg.com/media/DzezkLzX4AMcI20.jpg"/>
    <hyperlink ref="V270" r:id="rId412" display="https://pbs.twimg.com/media/CojYZyxUEAEC1au.jpg"/>
    <hyperlink ref="V271" r:id="rId413" display="http://pbs.twimg.com/profile_images/459943701439987712/rZEWrmDX_normal.jpeg"/>
    <hyperlink ref="V272" r:id="rId414" display="http://pbs.twimg.com/profile_images/1096592867047354368/0TF5yxx7_normal.png"/>
    <hyperlink ref="V273" r:id="rId415" display="http://pbs.twimg.com/profile_images/974618860081987585/gBWQM-qE_normal.jpg"/>
    <hyperlink ref="V274" r:id="rId416" display="http://pbs.twimg.com/profile_images/2726863283/2b5c3ec8ff3a18ca19f77063fbf7fc26_normal.jpeg"/>
    <hyperlink ref="V275" r:id="rId417" display="http://pbs.twimg.com/profile_images/378800000742943236/e3aecdcfb9ae468a7aa5fdf45582e6a0_normal.jpeg"/>
    <hyperlink ref="V276" r:id="rId418" display="http://pbs.twimg.com/profile_images/378800000742943236/e3aecdcfb9ae468a7aa5fdf45582e6a0_normal.jpeg"/>
    <hyperlink ref="V277" r:id="rId419" display="http://pbs.twimg.com/profile_images/378800000742943236/e3aecdcfb9ae468a7aa5fdf45582e6a0_normal.jpeg"/>
    <hyperlink ref="V278" r:id="rId420" display="http://pbs.twimg.com/profile_images/1090153437873012737/57ZGYqra_normal.jpg"/>
    <hyperlink ref="V279" r:id="rId421" display="https://pbs.twimg.com/media/DzOonIxUcAAwOTg.jpg"/>
    <hyperlink ref="V280" r:id="rId422" display="http://abs.twimg.com/sticky/default_profile_images/default_profile_normal.png"/>
    <hyperlink ref="V281" r:id="rId423" display="http://abs.twimg.com/sticky/default_profile_images/default_profile_normal.png"/>
    <hyperlink ref="V282" r:id="rId424" display="http://pbs.twimg.com/profile_images/593803027737387008/RLmHoyff_normal.png"/>
    <hyperlink ref="V283" r:id="rId425" display="http://pbs.twimg.com/profile_images/1057283381107388416/XWjWtP9d_normal.jpg"/>
    <hyperlink ref="V284" r:id="rId426" display="http://pbs.twimg.com/profile_images/593803027737387008/RLmHoyff_normal.png"/>
    <hyperlink ref="V285" r:id="rId427" display="http://pbs.twimg.com/profile_images/593803027737387008/RLmHoyff_normal.png"/>
    <hyperlink ref="V286" r:id="rId428" display="https://pbs.twimg.com/media/CswtrLPXEAEUtC5.jpg"/>
    <hyperlink ref="V287" r:id="rId429" display="http://pbs.twimg.com/profile_images/969331682179502081/vYy7er_C_normal.jpg"/>
    <hyperlink ref="V288" r:id="rId430" display="http://pbs.twimg.com/profile_images/1027186868624871424/1IMt28OM_normal.jpg"/>
    <hyperlink ref="V289" r:id="rId431" display="http://pbs.twimg.com/profile_images/1027186868624871424/1IMt28OM_normal.jpg"/>
    <hyperlink ref="V290" r:id="rId432" display="http://pbs.twimg.com/profile_images/1027186868624871424/1IMt28OM_normal.jpg"/>
    <hyperlink ref="V291" r:id="rId433" display="http://pbs.twimg.com/profile_images/1027186868624871424/1IMt28OM_normal.jpg"/>
    <hyperlink ref="V292" r:id="rId434" display="https://pbs.twimg.com/media/DzdxI5nW0AAHD73.jpg"/>
    <hyperlink ref="V293" r:id="rId435" display="https://pbs.twimg.com/media/DziTtlDXgAEewQ-.png"/>
    <hyperlink ref="V294" r:id="rId436" display="http://pbs.twimg.com/profile_images/1062931042749710336/nhFn1HUt_normal.jpg"/>
    <hyperlink ref="V295" r:id="rId437" display="http://abs.twimg.com/sticky/default_profile_images/default_profile_normal.png"/>
    <hyperlink ref="V296" r:id="rId438" display="http://pbs.twimg.com/profile_images/883841030277259264/kmoNdbs__normal.jpg"/>
    <hyperlink ref="V297" r:id="rId439" display="http://pbs.twimg.com/profile_images/1096789343237271552/zYocrhcu_normal.jpg"/>
    <hyperlink ref="V298" r:id="rId440" display="http://pbs.twimg.com/profile_images/1096789343237271552/zYocrhcu_normal.jpg"/>
    <hyperlink ref="V299" r:id="rId441" display="http://pbs.twimg.com/profile_images/1095084114741321728/6OG1QcO9_normal.jpg"/>
    <hyperlink ref="V300" r:id="rId442" display="http://pbs.twimg.com/profile_images/417305777112485888/CPF1Z5Tw_normal.jpeg"/>
    <hyperlink ref="V301" r:id="rId443" display="http://pbs.twimg.com/profile_images/3021658416/06fa512f78288c2aabcf45e416c14ee7_normal.jpeg"/>
    <hyperlink ref="V302" r:id="rId444" display="https://pbs.twimg.com/media/DzUG-FPV4AA49Ga.png"/>
    <hyperlink ref="V303" r:id="rId445" display="http://pbs.twimg.com/profile_images/882674269053964288/dOnqFe6p_normal.jpg"/>
    <hyperlink ref="V304" r:id="rId446" display="http://pbs.twimg.com/profile_images/882674269053964288/dOnqFe6p_normal.jpg"/>
    <hyperlink ref="V305" r:id="rId447" display="http://abs.twimg.com/sticky/default_profile_images/default_profile_normal.png"/>
    <hyperlink ref="V306" r:id="rId448" display="http://pbs.twimg.com/profile_images/922165789712683009/QFePCYhD_normal.jpg"/>
    <hyperlink ref="V307" r:id="rId449" display="http://pbs.twimg.com/profile_images/972252589302669312/wIfgMBI0_normal.jpg"/>
    <hyperlink ref="V308" r:id="rId450" display="https://pbs.twimg.com/media/DHAugBKUQAAZVfe.jpg"/>
    <hyperlink ref="V309" r:id="rId451" display="http://pbs.twimg.com/profile_images/1096696453794353152/qzKxik5E_normal.jpg"/>
    <hyperlink ref="V310" r:id="rId452" display="http://pbs.twimg.com/profile_images/749489951293583360/rHFDNJ9U_normal.jpg"/>
    <hyperlink ref="V311" r:id="rId453" display="http://pbs.twimg.com/profile_images/875516130093301760/R4D9TPbS_normal.jpg"/>
    <hyperlink ref="V312" r:id="rId454" display="https://pbs.twimg.com/ext_tw_video_thumb/1096816673619886081/pu/img/7ryhQ5JkMTeqeBbZ.jpg"/>
    <hyperlink ref="V313" r:id="rId455" display="http://pbs.twimg.com/profile_images/1045829157895032832/81sAQuJj_normal.jpg"/>
    <hyperlink ref="V314" r:id="rId456" display="http://pbs.twimg.com/profile_images/730052553707245569/ZoIUcRdN_normal.jpg"/>
    <hyperlink ref="V315" r:id="rId457" display="http://pbs.twimg.com/profile_images/730052553707245569/ZoIUcRdN_normal.jpg"/>
    <hyperlink ref="V316" r:id="rId458" display="http://pbs.twimg.com/profile_images/975019042795806720/xV7KSyPF_normal.jpg"/>
    <hyperlink ref="V317" r:id="rId459" display="http://pbs.twimg.com/profile_images/422934998560550912/0fAACReU_normal.jpeg"/>
    <hyperlink ref="V318" r:id="rId460" display="http://pbs.twimg.com/profile_images/1031556419244322816/UueZnc9W_normal.jpg"/>
    <hyperlink ref="V319" r:id="rId461" display="http://pbs.twimg.com/profile_images/1083888841612701696/zHwyj3w3_normal.jpg"/>
    <hyperlink ref="V320" r:id="rId462" display="http://pbs.twimg.com/profile_images/434112778802970624/1kbRDyW4_normal.jpeg"/>
    <hyperlink ref="V321" r:id="rId463" display="https://pbs.twimg.com/media/Dy4IiFkX0AMMbxj.jpg"/>
    <hyperlink ref="V322" r:id="rId464" display="https://pbs.twimg.com/media/Dy4QsJbWsAAp1YP.jpg"/>
    <hyperlink ref="V323" r:id="rId465" display="https://pbs.twimg.com/media/DzHBTt9WwAAKIAB.jpg"/>
    <hyperlink ref="V324" r:id="rId466" display="https://pbs.twimg.com/media/DzMEGm3X4AAaPcC.jpg"/>
    <hyperlink ref="V325" r:id="rId467" display="https://pbs.twimg.com/media/DzG2mEZWkAA5PJe.jpg"/>
    <hyperlink ref="V326" r:id="rId468" display="https://pbs.twimg.com/media/DzPcUAqXgAYf_pp.jpg"/>
    <hyperlink ref="V327" r:id="rId469" display="https://pbs.twimg.com/media/DzTisEHWoAk9X7a.jpg"/>
    <hyperlink ref="V328" r:id="rId470" display="https://pbs.twimg.com/media/Dyyn316WkAAXM9E.jpg"/>
    <hyperlink ref="V329" r:id="rId471" display="https://pbs.twimg.com/media/Dy9Vl8PWoAA1Cu-.jpg"/>
    <hyperlink ref="V330" r:id="rId472" display="https://pbs.twimg.com/media/DzDsJQWX4AEgf_0.jpg"/>
    <hyperlink ref="V331" r:id="rId473" display="https://pbs.twimg.com/media/DzZ0anPXcAADupq.jpg"/>
    <hyperlink ref="V332" r:id="rId474" display="https://pbs.twimg.com/media/DzhJBVmX0AAPIiU.jpg"/>
    <hyperlink ref="V333" r:id="rId475" display="https://pbs.twimg.com/media/DzpOhexWwAcEi84.jpg"/>
    <hyperlink ref="V334" r:id="rId476" display="https://pbs.twimg.com/media/DyrFdrLX4AE4YXN.jpg"/>
    <hyperlink ref="V335" r:id="rId477" display="https://pbs.twimg.com/media/Dzg9MtxXQAETB_k.jpg"/>
    <hyperlink ref="V336" r:id="rId478" display="https://pbs.twimg.com/media/DzhaiwbX4AE5ybH.jpg"/>
    <hyperlink ref="V337" r:id="rId479" display="https://pbs.twimg.com/media/Dyv_kMYXgAU_LVS.jpg"/>
    <hyperlink ref="V338" r:id="rId480" display="http://pbs.twimg.com/profile_images/794187300439728128/Q-zBc7pB_normal.jpg"/>
    <hyperlink ref="V339" r:id="rId481" display="https://pbs.twimg.com/media/Dy0jmV9XQAAsDqE.jpg"/>
    <hyperlink ref="V340" r:id="rId482" display="https://pbs.twimg.com/media/Dy66Gu6W0AItAQ6.jpg"/>
    <hyperlink ref="V341" r:id="rId483" display="https://pbs.twimg.com/media/Dy7EUnmX0AIaO0y.jpg"/>
    <hyperlink ref="V342" r:id="rId484" display="https://pbs.twimg.com/media/Dy9X4THXgAAc8EV.jpg"/>
    <hyperlink ref="V343" r:id="rId485" display="https://pbs.twimg.com/media/DzCsdb-W0AUAVdy.jpg"/>
    <hyperlink ref="V344" r:id="rId486" display="http://pbs.twimg.com/profile_images/794187300439728128/Q-zBc7pB_normal.jpg"/>
    <hyperlink ref="V345" r:id="rId487" display="https://pbs.twimg.com/media/DzIBaxdW0AEijsH.jpg"/>
    <hyperlink ref="V346" r:id="rId488" display="https://pbs.twimg.com/media/DzJC7n9WsAI0rKO.jpg"/>
    <hyperlink ref="V347" r:id="rId489" display="https://pbs.twimg.com/media/DzNYkG7XgAApBeF.jpg"/>
    <hyperlink ref="V348" r:id="rId490" display="https://pbs.twimg.com/media/DzTVwJuXQAEFMew.jpg"/>
    <hyperlink ref="V349" r:id="rId491" display="https://pbs.twimg.com/media/DzTgaJbW0AEkq1j.jpg"/>
    <hyperlink ref="V350" r:id="rId492" display="https://pbs.twimg.com/media/DzXWnvUWwAUTxsT.jpg"/>
    <hyperlink ref="V351" r:id="rId493" display="http://pbs.twimg.com/profile_images/1052621169638166528/KFcTcWcn_normal.jpg"/>
    <hyperlink ref="V352" r:id="rId494" display="http://pbs.twimg.com/profile_images/1062791682859716608/iQunz5If_normal.jpg"/>
    <hyperlink ref="V353" r:id="rId495" display="http://pbs.twimg.com/profile_images/1085053671711346688/_p_R6_C7_normal.jpg"/>
    <hyperlink ref="V354" r:id="rId496" display="http://pbs.twimg.com/profile_images/1085053671711346688/_p_R6_C7_normal.jpg"/>
    <hyperlink ref="V355" r:id="rId497" display="http://pbs.twimg.com/profile_images/1085053671711346688/_p_R6_C7_normal.jpg"/>
    <hyperlink ref="V356" r:id="rId498" display="http://pbs.twimg.com/profile_images/1085053671711346688/_p_R6_C7_normal.jpg"/>
    <hyperlink ref="V357" r:id="rId499" display="https://pbs.twimg.com/media/DzNvTD8UYAEl7r-.jpg"/>
    <hyperlink ref="V358" r:id="rId500" display="http://pbs.twimg.com/profile_images/266815071/S1030105_normal.JPG"/>
    <hyperlink ref="V359" r:id="rId501" display="https://pbs.twimg.com/media/DzUK1BDWoAAQ_ge.jpg"/>
    <hyperlink ref="V360" r:id="rId502" display="https://pbs.twimg.com/media/DzjRKybXQAEW_t3.jpg"/>
    <hyperlink ref="V361" r:id="rId503" display="http://pbs.twimg.com/profile_images/266815071/S1030105_normal.JPG"/>
    <hyperlink ref="V362" r:id="rId504" display="https://pbs.twimg.com/media/DzdOnBLVAAAteVP.png"/>
    <hyperlink ref="V363" r:id="rId505" display="http://pbs.twimg.com/profile_images/917987072186769409/VqrDPH9w_normal.jpg"/>
    <hyperlink ref="V364" r:id="rId506" display="http://pbs.twimg.com/profile_images/884672543780519937/V1A9oV4E_normal.jpg"/>
    <hyperlink ref="V365" r:id="rId507" display="https://pbs.twimg.com/tweet_video_thumb/DzTW5aHWoAU2nlW.jpg"/>
    <hyperlink ref="V366" r:id="rId508" display="https://pbs.twimg.com/media/DzUG-FPV4AA49Ga.png"/>
    <hyperlink ref="V367" r:id="rId509" display="https://pbs.twimg.com/media/DzfshyKWsAEclQU.jpg"/>
    <hyperlink ref="X3" r:id="rId510" display="https://twitter.com/#!/ryanphaygood/status/1090980110151364608"/>
    <hyperlink ref="X4" r:id="rId511" display="https://twitter.com/#!/vmugtr/status/1092737548009553920"/>
    <hyperlink ref="X5" r:id="rId512" display="https://twitter.com/#!/nj_isj/status/1092774306390704130"/>
    <hyperlink ref="X6" r:id="rId513" display="https://twitter.com/#!/learnerchris/status/1092777884035489792"/>
    <hyperlink ref="X7" r:id="rId514" display="https://twitter.com/#!/bucyfortexas/status/1092780153195950080"/>
    <hyperlink ref="X8" r:id="rId515" display="https://twitter.com/#!/cernovich/status/1092902492231385088"/>
    <hyperlink ref="X9" r:id="rId516" display="https://twitter.com/#!/investinglegend/status/1092902848625557505"/>
    <hyperlink ref="X10" r:id="rId517" display="https://twitter.com/#!/_yvonneburton/status/1092903335223533568"/>
    <hyperlink ref="X11" r:id="rId518" display="https://twitter.com/#!/mvkevinb/status/1092903574940643343"/>
    <hyperlink ref="X12" r:id="rId519" display="https://twitter.com/#!/robpalatchi/status/1092905397827055617"/>
    <hyperlink ref="X13" r:id="rId520" display="https://twitter.com/#!/snowblasting/status/1092907119475486720"/>
    <hyperlink ref="X14" r:id="rId521" display="https://twitter.com/#!/blackkingkeland/status/1092909282750808065"/>
    <hyperlink ref="X15" r:id="rId522" display="https://twitter.com/#!/melissa04398727/status/1092919912060731397"/>
    <hyperlink ref="X16" r:id="rId523" display="https://twitter.com/#!/elina_libertad/status/1092923542113603584"/>
    <hyperlink ref="X17" r:id="rId524" display="https://twitter.com/#!/jdollar13/status/1092925154752188416"/>
    <hyperlink ref="X18" r:id="rId525" display="https://twitter.com/#!/exrates_me/status/1092914020896522241"/>
    <hyperlink ref="X19" r:id="rId526" display="https://twitter.com/#!/carlos69861930/status/1092925327431606273"/>
    <hyperlink ref="X20" r:id="rId527" display="https://twitter.com/#!/mikepostman/status/1092936166133907457"/>
    <hyperlink ref="X21" r:id="rId528" display="https://twitter.com/#!/maleng_art/status/1092997682551898113"/>
    <hyperlink ref="X22" r:id="rId529" display="https://twitter.com/#!/maleng_art/status/1093336965888368640"/>
    <hyperlink ref="X23" r:id="rId530" display="https://twitter.com/#!/chipzoller/status/1093337906004004864"/>
    <hyperlink ref="X24" r:id="rId531" display="https://twitter.com/#!/chipzoller/status/1092804091514896384"/>
    <hyperlink ref="X25" r:id="rId532" display="https://twitter.com/#!/scottyandtony/status/1093437373482971137"/>
    <hyperlink ref="X26" r:id="rId533" display="https://twitter.com/#!/all100senators/status/1093509674949902337"/>
    <hyperlink ref="X27" r:id="rId534" display="https://twitter.com/#!/savagebeauty747/status/1093509786866462722"/>
    <hyperlink ref="X28" r:id="rId535" display="https://twitter.com/#!/taritac/status/1093509925270155266"/>
    <hyperlink ref="X29" r:id="rId536" display="https://twitter.com/#!/sfru/status/1093510480507949063"/>
    <hyperlink ref="X30" r:id="rId537" display="https://twitter.com/#!/bridgetobrien06/status/1093510970394247168"/>
    <hyperlink ref="X31" r:id="rId538" display="https://twitter.com/#!/beverly44889890/status/1093511651456966656"/>
    <hyperlink ref="X32" r:id="rId539" display="https://twitter.com/#!/ejlevy/status/1093511696155439110"/>
    <hyperlink ref="X33" r:id="rId540" display="https://twitter.com/#!/blubuttafly16/status/1093511869413900289"/>
    <hyperlink ref="X34" r:id="rId541" display="https://twitter.com/#!/pegpendrak/status/1093512330787409920"/>
    <hyperlink ref="X35" r:id="rId542" display="https://twitter.com/#!/amandahd1212/status/1093512479399911425"/>
    <hyperlink ref="X36" r:id="rId543" display="https://twitter.com/#!/public_citizen/status/1093512529584766976"/>
    <hyperlink ref="X37" r:id="rId544" display="https://twitter.com/#!/lgsmom/status/1093512639399874560"/>
    <hyperlink ref="X38" r:id="rId545" display="https://twitter.com/#!/canni2canning/status/1093512750179991552"/>
    <hyperlink ref="X39" r:id="rId546" display="https://twitter.com/#!/cotey_mary/status/1093512787970744320"/>
    <hyperlink ref="X40" r:id="rId547" display="https://twitter.com/#!/julienguessan/status/1093512847676588033"/>
    <hyperlink ref="X41" r:id="rId548" display="https://twitter.com/#!/trajangregory/status/1093513115512098816"/>
    <hyperlink ref="X42" r:id="rId549" display="https://twitter.com/#!/dennis_vdo/status/1093513369850728448"/>
    <hyperlink ref="X43" r:id="rId550" display="https://twitter.com/#!/suptmoran/status/1093513398137077767"/>
    <hyperlink ref="X44" r:id="rId551" display="https://twitter.com/#!/cyn7507/status/1093513929035317250"/>
    <hyperlink ref="X45" r:id="rId552" display="https://twitter.com/#!/jjmccabe2/status/1093514250138603520"/>
    <hyperlink ref="X46" r:id="rId553" display="https://twitter.com/#!/josephdoke23/status/1093514348251758592"/>
    <hyperlink ref="X47" r:id="rId554" display="https://twitter.com/#!/merryghouled/status/1093514429558329346"/>
    <hyperlink ref="X48" r:id="rId555" display="https://twitter.com/#!/pat_scharmberg/status/1093514986788401152"/>
    <hyperlink ref="X49" r:id="rId556" display="https://twitter.com/#!/tcbcc/status/1093515048050479104"/>
    <hyperlink ref="X50" r:id="rId557" display="https://twitter.com/#!/mare_se/status/1093515747098353666"/>
    <hyperlink ref="X51" r:id="rId558" display="https://twitter.com/#!/phillip92321/status/1093516080872652800"/>
    <hyperlink ref="X52" r:id="rId559" display="https://twitter.com/#!/tassajarard/status/1093516293238513664"/>
    <hyperlink ref="X53" r:id="rId560" display="https://twitter.com/#!/thnkbyndhdlnes/status/1093516769891737600"/>
    <hyperlink ref="X54" r:id="rId561" display="https://twitter.com/#!/rhannum82513/status/1093516797381406723"/>
    <hyperlink ref="X55" r:id="rId562" display="https://twitter.com/#!/pamunplugged/status/1093517388535005185"/>
    <hyperlink ref="X56" r:id="rId563" display="https://twitter.com/#!/harmonyis1/status/1093519206572744706"/>
    <hyperlink ref="X57" r:id="rId564" display="https://twitter.com/#!/patp415/status/1093519410751401986"/>
    <hyperlink ref="X58" r:id="rId565" display="https://twitter.com/#!/ladolcevitaone/status/1093519997903659009"/>
    <hyperlink ref="X59" r:id="rId566" display="https://twitter.com/#!/kevinjbrauer/status/1093520017797214218"/>
    <hyperlink ref="X60" r:id="rId567" display="https://twitter.com/#!/sunstatement/status/1093523507588354048"/>
    <hyperlink ref="X61" r:id="rId568" display="https://twitter.com/#!/musicaddictsdc/status/1093528917372227590"/>
    <hyperlink ref="X62" r:id="rId569" display="https://twitter.com/#!/seattleid/status/1093529356981288960"/>
    <hyperlink ref="X63" r:id="rId570" display="https://twitter.com/#!/iacolaura15/status/1093530028061704192"/>
    <hyperlink ref="X64" r:id="rId571" display="https://twitter.com/#!/barbaraevers380/status/1093530654615134208"/>
    <hyperlink ref="X65" r:id="rId572" display="https://twitter.com/#!/peteach65/status/1093533669678034944"/>
    <hyperlink ref="X66" r:id="rId573" display="https://twitter.com/#!/cdub67/status/1093534469653479426"/>
    <hyperlink ref="X67" r:id="rId574" display="https://twitter.com/#!/nicogillespie/status/1093539592131805185"/>
    <hyperlink ref="X68" r:id="rId575" display="https://twitter.com/#!/ericevenson/status/1093543144564670464"/>
    <hyperlink ref="X69" r:id="rId576" display="https://twitter.com/#!/moorecharlea/status/1093546657889701889"/>
    <hyperlink ref="X70" r:id="rId577" display="https://twitter.com/#!/randpatrick/status/1093549039835119617"/>
    <hyperlink ref="X71" r:id="rId578" display="https://twitter.com/#!/suebreen6/status/1093550731783798785"/>
    <hyperlink ref="X72" r:id="rId579" display="https://twitter.com/#!/horseandcowgirl/status/1093557226990534656"/>
    <hyperlink ref="X73" r:id="rId580" display="https://twitter.com/#!/awmsdreams/status/1093556453246468097"/>
    <hyperlink ref="X74" r:id="rId581" display="https://twitter.com/#!/mannyotiko/status/1093558569742553088"/>
    <hyperlink ref="X75" r:id="rId582" display="https://twitter.com/#!/frankalmarro/status/1093559774678056963"/>
    <hyperlink ref="X76" r:id="rId583" display="https://twitter.com/#!/uvmrider1976/status/1093564487372816384"/>
    <hyperlink ref="X77" r:id="rId584" display="https://twitter.com/#!/terryho63967129/status/1093568914821394434"/>
    <hyperlink ref="X78" r:id="rId585" display="https://twitter.com/#!/vickijo54203063/status/1093569118907691008"/>
    <hyperlink ref="X79" r:id="rId586" display="https://twitter.com/#!/sam_perrin/status/1093556311390867463"/>
    <hyperlink ref="X80" r:id="rId587" display="https://twitter.com/#!/xtravirt/status/1093570814828531712"/>
    <hyperlink ref="X81" r:id="rId588" display="https://twitter.com/#!/cardhodess/status/1093573192164216832"/>
    <hyperlink ref="X82" r:id="rId589" display="https://twitter.com/#!/brianmcnerney1/status/1093593182615584768"/>
    <hyperlink ref="X83" r:id="rId590" display="https://twitter.com/#!/grracy/status/1093595770157035520"/>
    <hyperlink ref="X84" r:id="rId591" display="https://twitter.com/#!/alanprkns/status/1093596133656592385"/>
    <hyperlink ref="X85" r:id="rId592" display="https://twitter.com/#!/loves3corgis/status/1093599293854937090"/>
    <hyperlink ref="X86" r:id="rId593" display="https://twitter.com/#!/pammackenzie/status/1093600041393160193"/>
    <hyperlink ref="X87" r:id="rId594" display="https://twitter.com/#!/_physicsfan/status/1093600146212995073"/>
    <hyperlink ref="X88" r:id="rId595" display="https://twitter.com/#!/walterkorfmach1/status/1093603095970484224"/>
    <hyperlink ref="X89" r:id="rId596" display="https://twitter.com/#!/sivasankargnv/status/1093604758810697730"/>
    <hyperlink ref="X90" r:id="rId597" display="https://twitter.com/#!/faithchatham/status/1093609701181480960"/>
    <hyperlink ref="X91" r:id="rId598" display="https://twitter.com/#!/markhkruger/status/1093615091981799424"/>
    <hyperlink ref="X92" r:id="rId599" display="https://twitter.com/#!/dorothystella7/status/1093620062626430977"/>
    <hyperlink ref="X93" r:id="rId600" display="https://twitter.com/#!/whosyrhoosier/status/1093621945466146816"/>
    <hyperlink ref="X94" r:id="rId601" display="https://twitter.com/#!/judy_ackerman/status/1093622742639878144"/>
    <hyperlink ref="X95" r:id="rId602" display="https://twitter.com/#!/gatalbot/status/1093623712107118592"/>
    <hyperlink ref="X96" r:id="rId603" display="https://twitter.com/#!/charlene_gowen/status/1093631380402171912"/>
    <hyperlink ref="X97" r:id="rId604" display="https://twitter.com/#!/jonwsteiner/status/1093640608441401344"/>
    <hyperlink ref="X98" r:id="rId605" display="https://twitter.com/#!/embarassedvoter/status/1093644772487524352"/>
    <hyperlink ref="X99" r:id="rId606" display="https://twitter.com/#!/dinesh_pdtr/status/1093665705164185602"/>
    <hyperlink ref="X100" r:id="rId607" display="https://twitter.com/#!/bolbolegypt/status/1093751680552849408"/>
    <hyperlink ref="X101" r:id="rId608" display="https://twitter.com/#!/quest4pixels/status/1093446179583606789"/>
    <hyperlink ref="X102" r:id="rId609" display="https://twitter.com/#!/quest4pixels/status/1093646043269390336"/>
    <hyperlink ref="X103" r:id="rId610" display="https://twitter.com/#!/quest4pixels/status/1093800289268916225"/>
    <hyperlink ref="X104" r:id="rId611" display="https://twitter.com/#!/yu_kitajo/status/1093748752408432640"/>
    <hyperlink ref="X105" r:id="rId612" display="https://twitter.com/#!/kz88dx/status/1093818663579185152"/>
    <hyperlink ref="X106" r:id="rId613" display="https://twitter.com/#!/sc_vnextgen/status/1093233550718062595"/>
    <hyperlink ref="X107" r:id="rId614" display="https://twitter.com/#!/mikael8313/status/1093579422664400896"/>
    <hyperlink ref="X108" r:id="rId615" display="https://twitter.com/#!/mikael8313/status/1093839464655405057"/>
    <hyperlink ref="X109" r:id="rId616" display="https://twitter.com/#!/vrauk/status/1093845671608754178"/>
    <hyperlink ref="X110" r:id="rId617" display="https://twitter.com/#!/vaficionado/status/1093877521353830400"/>
    <hyperlink ref="X111" r:id="rId618" display="https://twitter.com/#!/thecyanpost/status/1093942804009574400"/>
    <hyperlink ref="X112" r:id="rId619" display="https://twitter.com/#!/notcomey/status/1093942811534098434"/>
    <hyperlink ref="X113" r:id="rId620" display="https://twitter.com/#!/afterpartiesorg/status/1093944617727213568"/>
    <hyperlink ref="X114" r:id="rId621" display="https://twitter.com/#!/rainmaki/status/1093962665490370560"/>
    <hyperlink ref="X115" r:id="rId622" display="https://twitter.com/#!/burrusclaire/status/1093967624474689541"/>
    <hyperlink ref="X116" r:id="rId623" display="https://twitter.com/#!/timothymichalak/status/1093978214676992005"/>
    <hyperlink ref="X117" r:id="rId624" display="https://twitter.com/#!/fbafy/status/1094157183107903488"/>
    <hyperlink ref="X118" r:id="rId625" display="https://twitter.com/#!/upperphi/status/1094212668968353799"/>
    <hyperlink ref="X119" r:id="rId626" display="https://twitter.com/#!/kakhassan/status/1094248133897437184"/>
    <hyperlink ref="X120" r:id="rId627" display="https://twitter.com/#!/thepresidar/status/1094260605085798400"/>
    <hyperlink ref="X121" r:id="rId628" display="https://twitter.com/#!/ashfaque_s84/status/1094283598532734978"/>
    <hyperlink ref="X122" r:id="rId629" display="https://twitter.com/#!/cynthialfrybarg/status/1094307006058393600"/>
    <hyperlink ref="X123" r:id="rId630" display="https://twitter.com/#!/zzaprejunior/status/1094367768462397441"/>
    <hyperlink ref="X124" r:id="rId631" display="https://twitter.com/#!/drfrances/status/1094379084749160448"/>
    <hyperlink ref="X125" r:id="rId632" display="https://twitter.com/#!/meteoviolence/status/1094381768688484354"/>
    <hyperlink ref="X126" r:id="rId633" display="https://twitter.com/#!/alisonbuckley/status/1094399900010242048"/>
    <hyperlink ref="X127" r:id="rId634" display="https://twitter.com/#!/venomredasia/status/1094442333863522304"/>
    <hyperlink ref="X128" r:id="rId635" display="https://twitter.com/#!/justderppp/status/1094442522288373766"/>
    <hyperlink ref="X129" r:id="rId636" display="https://twitter.com/#!/mrbeen01/status/1094484986206527490"/>
    <hyperlink ref="X130" r:id="rId637" display="https://twitter.com/#!/fairvote/status/1093941701733990400"/>
    <hyperlink ref="X131" r:id="rId638" display="https://twitter.com/#!/u3y4bde/status/1094795734581501952"/>
    <hyperlink ref="X132" r:id="rId639" display="https://twitter.com/#!/senatorleahy/status/1093509637566066689"/>
    <hyperlink ref="X133" r:id="rId640" display="https://twitter.com/#!/bob_outdoor/status/1094802491013619713"/>
    <hyperlink ref="X134" r:id="rId641" display="https://twitter.com/#!/stmusil/status/1094734201780359169"/>
    <hyperlink ref="X135" r:id="rId642" display="https://twitter.com/#!/stmusil/status/1094862173900222464"/>
    <hyperlink ref="X136" r:id="rId643" display="https://twitter.com/#!/bgronas/status/1093838056996720642"/>
    <hyperlink ref="X137" r:id="rId644" display="https://twitter.com/#!/zztony/status/1094995283929378818"/>
    <hyperlink ref="X138" r:id="rId645" display="https://twitter.com/#!/bipulsinha/status/1095344693179645952"/>
    <hyperlink ref="X139" r:id="rId646" display="https://twitter.com/#!/bluemedora/status/1095376008159551488"/>
    <hyperlink ref="X140" r:id="rId647" display="https://twitter.com/#!/jasontolu/status/1095378602869153792"/>
    <hyperlink ref="X141" r:id="rId648" display="https://twitter.com/#!/billhegeman/status/1095390882709336064"/>
    <hyperlink ref="X142" r:id="rId649" display="https://twitter.com/#!/tamihalcomb/status/1095391212549206016"/>
    <hyperlink ref="X143" r:id="rId650" display="https://twitter.com/#!/alxjalmeida/status/1095393491335688194"/>
    <hyperlink ref="X144" r:id="rId651" display="https://twitter.com/#!/longfellowjean/status/1095393787029979136"/>
    <hyperlink ref="X145" r:id="rId652" display="https://twitter.com/#!/eledyard/status/1095393829723799552"/>
    <hyperlink ref="X146" r:id="rId653" display="https://twitter.com/#!/ssteidle6/status/1095393949668143104"/>
    <hyperlink ref="X147" r:id="rId654" display="https://twitter.com/#!/katceccotti/status/1095394039451582464"/>
    <hyperlink ref="X148" r:id="rId655" display="https://twitter.com/#!/dardyer/status/1095394086348091392"/>
    <hyperlink ref="X149" r:id="rId656" display="https://twitter.com/#!/sexygirl798/status/1095394739501916162"/>
    <hyperlink ref="X150" r:id="rId657" display="https://twitter.com/#!/rteest42/status/1095395164221259776"/>
    <hyperlink ref="X151" r:id="rId658" display="https://twitter.com/#!/tinamorphis/status/1095395694561644544"/>
    <hyperlink ref="X152" r:id="rId659" display="https://twitter.com/#!/black_cat46/status/1095396024158425090"/>
    <hyperlink ref="X153" r:id="rId660" display="https://twitter.com/#!/therealbigdiehl/status/1095396218576879616"/>
    <hyperlink ref="X154" r:id="rId661" display="https://twitter.com/#!/morganarae/status/1095396261463699456"/>
    <hyperlink ref="X155" r:id="rId662" display="https://twitter.com/#!/jets21027/status/1095396429634461698"/>
    <hyperlink ref="X156" r:id="rId663" display="https://twitter.com/#!/katestewartacts/status/1095396923765272576"/>
    <hyperlink ref="X157" r:id="rId664" display="https://twitter.com/#!/seajay603/status/1095398027374792707"/>
    <hyperlink ref="X158" r:id="rId665" display="https://twitter.com/#!/emilyiwan/status/1095398779979587584"/>
    <hyperlink ref="X159" r:id="rId666" display="https://twitter.com/#!/scorpionqueentx/status/1095399292557238272"/>
    <hyperlink ref="X160" r:id="rId667" display="https://twitter.com/#!/sandysnoble63/status/1095399635286401026"/>
    <hyperlink ref="X161" r:id="rId668" display="https://twitter.com/#!/freeandclear1/status/1095401447527567360"/>
    <hyperlink ref="X162" r:id="rId669" display="https://twitter.com/#!/mbmarbon/status/1095402067093524480"/>
    <hyperlink ref="X163" r:id="rId670" display="https://twitter.com/#!/ememwilson123/status/1095402541498724358"/>
    <hyperlink ref="X164" r:id="rId671" display="https://twitter.com/#!/markwwilsonmd/status/1095405138133639169"/>
    <hyperlink ref="X165" r:id="rId672" display="https://twitter.com/#!/melanielybarger/status/1095405191015337989"/>
    <hyperlink ref="X166" r:id="rId673" display="https://twitter.com/#!/nestedhome/status/1095406977239445505"/>
    <hyperlink ref="X167" r:id="rId674" display="https://twitter.com/#!/greyspacecadet/status/1095407128905506816"/>
    <hyperlink ref="X168" r:id="rId675" display="https://twitter.com/#!/bessie_kate/status/1095411002571743233"/>
    <hyperlink ref="X169" r:id="rId676" display="https://twitter.com/#!/mricodad/status/1095421087893123075"/>
    <hyperlink ref="X170" r:id="rId677" display="https://twitter.com/#!/paulacobia/status/1095421762219753478"/>
    <hyperlink ref="X171" r:id="rId678" display="https://twitter.com/#!/mosesdiditbest/status/1095426650106400768"/>
    <hyperlink ref="X172" r:id="rId679" display="https://twitter.com/#!/drbbaz/status/1095433163650682880"/>
    <hyperlink ref="X173" r:id="rId680" display="https://twitter.com/#!/kimberley_yurk/status/1095435427408941057"/>
    <hyperlink ref="X174" r:id="rId681" display="https://twitter.com/#!/sherrysmolders/status/1095443774384173056"/>
    <hyperlink ref="X175" r:id="rId682" display="https://twitter.com/#!/seller11/status/1095447594644488194"/>
    <hyperlink ref="X176" r:id="rId683" display="https://twitter.com/#!/gordymitchell/status/1095448090402729985"/>
    <hyperlink ref="X177" r:id="rId684" display="https://twitter.com/#!/ahheffron/status/1095458815888314370"/>
    <hyperlink ref="X178" r:id="rId685" display="https://twitter.com/#!/vrealizeops/status/1095367009729163264"/>
    <hyperlink ref="X179" r:id="rId686" display="https://twitter.com/#!/simon2all/status/1095461692111081472"/>
    <hyperlink ref="X180" r:id="rId687" display="https://twitter.com/#!/vrealizeops/status/1093690893062885376"/>
    <hyperlink ref="X181" r:id="rId688" display="https://twitter.com/#!/vabvox/status/1095393560717918209"/>
    <hyperlink ref="X182" r:id="rId689" display="https://twitter.com/#!/drennonkay/status/1095483655709962241"/>
    <hyperlink ref="X183" r:id="rId690" display="https://twitter.com/#!/tatiannemotab/status/1095514834752409600"/>
    <hyperlink ref="X184" r:id="rId691" display="https://twitter.com/#!/pathak_anay/status/1095527317193973760"/>
    <hyperlink ref="X185" r:id="rId692" display="https://twitter.com/#!/pathak_anay/status/1095637774756122624"/>
    <hyperlink ref="X186" r:id="rId693" display="https://twitter.com/#!/daveboxum/status/1095704149256228866"/>
    <hyperlink ref="X187" r:id="rId694" display="https://twitter.com/#!/dakotacountymn/status/1095705905889492993"/>
    <hyperlink ref="X188" r:id="rId695" display="https://twitter.com/#!/cityofighmn/status/1095725468546990080"/>
    <hyperlink ref="X189" r:id="rId696" display="https://twitter.com/#!/cityofighmn/status/1095725491393359878"/>
    <hyperlink ref="X190" r:id="rId697" display="https://twitter.com/#!/cityofighmn/status/1095725855156912128"/>
    <hyperlink ref="X191" r:id="rId698" display="https://twitter.com/#!/craigotto2/status/1095737325588344832"/>
    <hyperlink ref="X192" r:id="rId699" display="https://twitter.com/#!/nickjcturner/status/1095741215910309890"/>
    <hyperlink ref="X193" r:id="rId700" display="https://twitter.com/#!/imaycom11/status/1095749234387836930"/>
    <hyperlink ref="X194" r:id="rId701" display="https://twitter.com/#!/visresassn/status/1095758438552997893"/>
    <hyperlink ref="X195" r:id="rId702" display="https://twitter.com/#!/ericwolfson/status/368807208810606592"/>
    <hyperlink ref="X196" r:id="rId703" display="https://twitter.com/#!/a7160957/status/1095779886466162694"/>
    <hyperlink ref="X197" r:id="rId704" display="https://twitter.com/#!/zmilleson/status/1095781635478433792"/>
    <hyperlink ref="X198" r:id="rId705" display="https://twitter.com/#!/thinkaheadit/status/1095782784558346264"/>
    <hyperlink ref="X199" r:id="rId706" display="https://twitter.com/#!/walker_fran/status/1095792535367282688"/>
    <hyperlink ref="X200" r:id="rId707" display="https://twitter.com/#!/_davidteague/status/1095795257042710534"/>
    <hyperlink ref="X201" r:id="rId708" display="https://twitter.com/#!/omi_082/status/1095802050611425280"/>
    <hyperlink ref="X202" r:id="rId709" display="https://twitter.com/#!/acab2006/status/1095803188551262211"/>
    <hyperlink ref="X203" r:id="rId710" display="https://twitter.com/#!/frankschwaak/status/1095821040775766018"/>
    <hyperlink ref="X204" r:id="rId711" display="https://twitter.com/#!/eaganpolice/status/1095720760298090496"/>
    <hyperlink ref="X205" r:id="rId712" display="https://twitter.com/#!/jenniferpeery3/status/1095809551180259328"/>
    <hyperlink ref="X206" r:id="rId713" display="https://twitter.com/#!/eaganpolice/status/1095782223226253322"/>
    <hyperlink ref="X207" r:id="rId714" display="https://twitter.com/#!/chisagocountyso/status/1095751811334631426"/>
    <hyperlink ref="X208" r:id="rId715" display="https://twitter.com/#!/eaganpolice/status/1095702206593097735"/>
    <hyperlink ref="X209" r:id="rId716" display="https://twitter.com/#!/eaganpolice/status/1095727461919277057"/>
    <hyperlink ref="X210" r:id="rId717" display="https://twitter.com/#!/eaganpolice/status/1095740688317247495"/>
    <hyperlink ref="X211" r:id="rId718" display="https://twitter.com/#!/eaganpolice/status/1095750642780516352"/>
    <hyperlink ref="X212" r:id="rId719" display="https://twitter.com/#!/eaganpolice/status/1095770743705608192"/>
    <hyperlink ref="X213" r:id="rId720" display="https://twitter.com/#!/eaganpolice/status/1095794565167099905"/>
    <hyperlink ref="X214" r:id="rId721" display="https://twitter.com/#!/eaganpolice/status/1095801316960624646"/>
    <hyperlink ref="X215" r:id="rId722" display="https://twitter.com/#!/eaganpolice/status/1095827307569254401"/>
    <hyperlink ref="X216" r:id="rId723" display="https://twitter.com/#!/andyashby1/status/1095827825427402753"/>
    <hyperlink ref="X217" r:id="rId724" display="https://twitter.com/#!/cliffdepuy/status/1095404138689523712"/>
    <hyperlink ref="X218" r:id="rId725" display="https://twitter.com/#!/cliffdepuy/status/1095832933640810496"/>
    <hyperlink ref="X219" r:id="rId726" display="https://twitter.com/#!/orchestrateme/status/1095845133432565760"/>
    <hyperlink ref="X220" r:id="rId727" display="https://twitter.com/#!/orchestrateme/status/1095392212081405952"/>
    <hyperlink ref="X221" r:id="rId728" display="https://twitter.com/#!/annlee5050/status/1095852771578925056"/>
    <hyperlink ref="X222" r:id="rId729" display="https://twitter.com/#!/manuelm_it/status/1095862250911412225"/>
    <hyperlink ref="X223" r:id="rId730" display="https://twitter.com/#!/tsiefferman/status/1095922330524700674"/>
    <hyperlink ref="X224" r:id="rId731" display="https://twitter.com/#!/lnofzinger/status/1095953726949322753"/>
    <hyperlink ref="X225" r:id="rId732" display="https://twitter.com/#!/vinithmenon28/status/1095994260132937728"/>
    <hyperlink ref="X226" r:id="rId733" display="https://twitter.com/#!/mandivs/status/1094683816139153410"/>
    <hyperlink ref="X227" r:id="rId734" display="https://twitter.com/#!/mandivs/status/1096025157485907969"/>
    <hyperlink ref="X228" r:id="rId735" display="https://twitter.com/#!/vieuxlion3/status/1096028393936691205"/>
    <hyperlink ref="X229" r:id="rId736" display="https://twitter.com/#!/articsun1/status/1096045976555409410"/>
    <hyperlink ref="X230" r:id="rId737" display="https://twitter.com/#!/javanhamiltontv/status/1096046195267522560"/>
    <hyperlink ref="X231" r:id="rId738" display="https://twitter.com/#!/fiyadup/status/1096049769498046464"/>
    <hyperlink ref="X232" r:id="rId739" display="https://twitter.com/#!/lucius4justice/status/1096055278313836546"/>
    <hyperlink ref="X233" r:id="rId740" display="https://twitter.com/#!/johan_twit_82/status/1096061421320851456"/>
    <hyperlink ref="X234" r:id="rId741" display="https://twitter.com/#!/sovlabs/status/1096080248259731462"/>
    <hyperlink ref="X235" r:id="rId742" display="https://twitter.com/#!/lostmapletx/status/1096080500668678144"/>
    <hyperlink ref="X236" r:id="rId743" display="https://twitter.com/#!/camhaight/status/1096090212092993536"/>
    <hyperlink ref="X237" r:id="rId744" display="https://twitter.com/#!/vmwarecloudmgmt/status/1092939126842650624"/>
    <hyperlink ref="X238" r:id="rId745" display="https://twitter.com/#!/vmwarecloudmgmt/status/1096115679579627520"/>
    <hyperlink ref="X239" r:id="rId746" display="https://twitter.com/#!/vmwarecloudmgmt/status/1096115696050683904"/>
    <hyperlink ref="X240" r:id="rId747" display="https://twitter.com/#!/plooger/status/1096166728428650498"/>
    <hyperlink ref="X241" r:id="rId748" display="https://twitter.com/#!/taehwalee/status/1096170672642879489"/>
    <hyperlink ref="X242" r:id="rId749" display="https://twitter.com/#!/vivalavoices/status/1096192073672392705"/>
    <hyperlink ref="X243" r:id="rId750" display="https://twitter.com/#!/dechainelouv/status/1094030470394925056"/>
    <hyperlink ref="X244" r:id="rId751" display="https://twitter.com/#!/dechainelouv/status/1094641606039343105"/>
    <hyperlink ref="X245" r:id="rId752" display="https://twitter.com/#!/dechainelouv/status/1094966881763688448"/>
    <hyperlink ref="X246" r:id="rId753" display="https://twitter.com/#!/dechainelouv/status/1096192084523081730"/>
    <hyperlink ref="X247" r:id="rId754" display="https://twitter.com/#!/itsysrich/status/1096231831412920320"/>
    <hyperlink ref="X248" r:id="rId755" display="https://twitter.com/#!/fjhettinga/status/1096337893646364672"/>
    <hyperlink ref="X249" r:id="rId756" display="https://twitter.com/#!/vmbaggum/status/1096399850718015488"/>
    <hyperlink ref="X250" r:id="rId757" display="https://twitter.com/#!/ekrejci/status/1096006740531908613"/>
    <hyperlink ref="X251" r:id="rId758" display="https://twitter.com/#!/bdgolf1/status/1096452506496815105"/>
    <hyperlink ref="X252" r:id="rId759" display="https://twitter.com/#!/derrelldurrett/status/1096463670740103168"/>
    <hyperlink ref="X253" r:id="rId760" display="https://twitter.com/#!/lolosube/status/1096475271618879488"/>
    <hyperlink ref="X254" r:id="rId761" display="https://twitter.com/#!/rcu001/status/1096475648376401922"/>
    <hyperlink ref="X255" r:id="rId762" display="https://twitter.com/#!/josecavalheri/status/1096484924654321665"/>
    <hyperlink ref="X256" r:id="rId763" display="https://twitter.com/#!/cre8cre9/status/1096492897195773952"/>
    <hyperlink ref="X257" r:id="rId764" display="https://twitter.com/#!/osseopd/status/1096502727180500992"/>
    <hyperlink ref="X258" r:id="rId765" display="https://twitter.com/#!/ighpdmn/status/1095724565051949056"/>
    <hyperlink ref="X259" r:id="rId766" display="https://twitter.com/#!/ighpdmn/status/1095725328000081921"/>
    <hyperlink ref="X260" r:id="rId767" display="https://twitter.com/#!/ighpdmn/status/1095725810105925632"/>
    <hyperlink ref="X261" r:id="rId768" display="https://twitter.com/#!/ighpdmn/status/1095726307831369730"/>
    <hyperlink ref="X262" r:id="rId769" display="https://twitter.com/#!/ighpdmn/status/1095734986144206848"/>
    <hyperlink ref="X263" r:id="rId770" display="https://twitter.com/#!/ighpdmn/status/1095768472112513024"/>
    <hyperlink ref="X264" r:id="rId771" display="https://twitter.com/#!/ighpdmn/status/1095791966753828867"/>
    <hyperlink ref="X265" r:id="rId772" display="https://twitter.com/#!/ighpdmn/status/1095818261789323269"/>
    <hyperlink ref="X266" r:id="rId773" display="https://twitter.com/#!/champlinlive/status/1096505951979560960"/>
    <hyperlink ref="X267" r:id="rId774" display="https://twitter.com/#!/trextrip/status/1096514415061594112"/>
    <hyperlink ref="X268" r:id="rId775" display="https://twitter.com/#!/bullmarketmaddy/status/1096515703488897027"/>
    <hyperlink ref="X269" r:id="rId776" display="https://twitter.com/#!/jenrobertson2o2/status/1096542524854976512"/>
    <hyperlink ref="X270" r:id="rId777" display="https://twitter.com/#!/williesband/status/759096766138507264"/>
    <hyperlink ref="X271" r:id="rId778" display="https://twitter.com/#!/williesband/status/1096591403608625152"/>
    <hyperlink ref="X272" r:id="rId779" display="https://twitter.com/#!/chancewilliams/status/1096593503780462593"/>
    <hyperlink ref="X273" r:id="rId780" display="https://twitter.com/#!/1aptenok/status/1096683275572076544"/>
    <hyperlink ref="X274" r:id="rId781" display="https://twitter.com/#!/cdelbosc/status/1096709179375534081"/>
    <hyperlink ref="X275" r:id="rId782" display="https://twitter.com/#!/kherriage/status/1092901716654211072"/>
    <hyperlink ref="X276" r:id="rId783" display="https://twitter.com/#!/kherriage/status/1096514218256404481"/>
    <hyperlink ref="X277" r:id="rId784" display="https://twitter.com/#!/kherriage/status/1096518213570125826"/>
    <hyperlink ref="X278" r:id="rId785" display="https://twitter.com/#!/biggreencandle/status/1096715108003270656"/>
    <hyperlink ref="X279" r:id="rId786" display="https://twitter.com/#!/roxanemody/status/1095404553271459845"/>
    <hyperlink ref="X280" r:id="rId787" display="https://twitter.com/#!/gersongn/status/1095822463185928194"/>
    <hyperlink ref="X281" r:id="rId788" display="https://twitter.com/#!/gersongn/status/1096719259542175745"/>
    <hyperlink ref="X282" r:id="rId789" display="https://twitter.com/#!/santchiweb/status/1093665784025571329"/>
    <hyperlink ref="X283" r:id="rId790" display="https://twitter.com/#!/dpryor22/status/1095378366381899777"/>
    <hyperlink ref="X284" r:id="rId791" display="https://twitter.com/#!/santchiweb/status/1095637917622566912"/>
    <hyperlink ref="X285" r:id="rId792" display="https://twitter.com/#!/santchiweb/status/1096719467281829888"/>
    <hyperlink ref="X286" r:id="rId793" display="https://twitter.com/#!/sbingcb/status/778047540142931968"/>
    <hyperlink ref="X287" r:id="rId794" display="https://twitter.com/#!/ashot_/status/1096757271596548097"/>
    <hyperlink ref="X288" r:id="rId795" display="https://twitter.com/#!/lwvtexas/status/1092777084894748672"/>
    <hyperlink ref="X289" r:id="rId796" display="https://twitter.com/#!/lwvtexas/status/1093854602875817986"/>
    <hyperlink ref="X290" r:id="rId797" display="https://twitter.com/#!/lwvtexas/status/1092868439746723840"/>
    <hyperlink ref="X291" r:id="rId798" display="https://twitter.com/#!/lwvtexas/status/1095844808139161602"/>
    <hyperlink ref="X292" r:id="rId799" display="https://twitter.com/#!/lwvtexas/status/1096469434301067264"/>
    <hyperlink ref="X293" r:id="rId800" display="https://twitter.com/#!/lwvtexas/status/1096788922439516160"/>
    <hyperlink ref="X294" r:id="rId801" display="https://twitter.com/#!/lyntilla/status/1096789212718866432"/>
    <hyperlink ref="X295" r:id="rId802" display="https://twitter.com/#!/figgron/status/1096817198922903554"/>
    <hyperlink ref="X296" r:id="rId803" display="https://twitter.com/#!/hagantabatha/status/1096817280741228546"/>
    <hyperlink ref="X297" r:id="rId804" display="https://twitter.com/#!/mrsfunnypants/status/1096758905106059264"/>
    <hyperlink ref="X298" r:id="rId805" display="https://twitter.com/#!/mrsfunnypants/status/1096818303803293701"/>
    <hyperlink ref="X299" r:id="rId806" display="https://twitter.com/#!/mgarcia1701/status/1096822091922329600"/>
    <hyperlink ref="X300" r:id="rId807" display="https://twitter.com/#!/chopperguy05/status/1096822385943199746"/>
    <hyperlink ref="X301" r:id="rId808" display="https://twitter.com/#!/pandafreakak/status/1096866780721537024"/>
    <hyperlink ref="X302" r:id="rId809" display="https://twitter.com/#!/philyaccino/status/1096059025601581056"/>
    <hyperlink ref="X303" r:id="rId810" display="https://twitter.com/#!/philyaccino/status/1096871778851454977"/>
    <hyperlink ref="X304" r:id="rId811" display="https://twitter.com/#!/philyaccino/status/1096872427215380481"/>
    <hyperlink ref="X305" r:id="rId812" display="https://twitter.com/#!/margaret_aduffy/status/1096929051556622336"/>
    <hyperlink ref="X306" r:id="rId813" display="https://twitter.com/#!/wstonym/status/1096997393885732864"/>
    <hyperlink ref="X307" r:id="rId814" display="https://twitter.com/#!/huberw/status/1097037962301317120"/>
    <hyperlink ref="X308" r:id="rId815" display="https://twitter.com/#!/adjordan/status/896267491323691008"/>
    <hyperlink ref="X309" r:id="rId816" display="https://twitter.com/#!/seoraiziri/status/1097064043657990144"/>
    <hyperlink ref="X310" r:id="rId817" display="https://twitter.com/#!/wyomingpd/status/1097034221602906112"/>
    <hyperlink ref="X311" r:id="rId818" display="https://twitter.com/#!/vipmediaevent/status/1097125291233816576"/>
    <hyperlink ref="X312" r:id="rId819" display="https://twitter.com/#!/stanthonypolice/status/1096816838015664131"/>
    <hyperlink ref="X313" r:id="rId820" display="https://twitter.com/#!/mncopsvra/status/1096825874094145541"/>
    <hyperlink ref="X314" r:id="rId821" display="https://twitter.com/#!/bluewalkpoconos/status/1096921607346536450"/>
    <hyperlink ref="X315" r:id="rId822" display="https://twitter.com/#!/bluewalkpoconos/status/1097144330324754434"/>
    <hyperlink ref="X316" r:id="rId823" display="https://twitter.com/#!/thearmoredpig/status/1097144858681069568"/>
    <hyperlink ref="X317" r:id="rId824" display="https://twitter.com/#!/anthonychianes1/status/1097188775128645633"/>
    <hyperlink ref="X318" r:id="rId825" display="https://twitter.com/#!/sisterdistcasac/status/1096981206288105472"/>
    <hyperlink ref="X319" r:id="rId826" display="https://twitter.com/#!/cauleyphyllis/status/1097190050670858240"/>
    <hyperlink ref="X320" r:id="rId827" display="https://twitter.com/#!/dataopsman/status/1097245066815406080"/>
    <hyperlink ref="X321" r:id="rId828" display="https://twitter.com/#!/o_oweil/status/1093821150738681857"/>
    <hyperlink ref="X322" r:id="rId829" display="https://twitter.com/#!/o_oweil/status/1093830126150787072"/>
    <hyperlink ref="X323" r:id="rId830" display="https://twitter.com/#!/o_oweil/status/1094868752242479105"/>
    <hyperlink ref="X324" r:id="rId831" display="https://twitter.com/#!/o_oweil/status/1095223649588649984"/>
    <hyperlink ref="X325" r:id="rId832" display="https://twitter.com/#!/o_oweil/status/1094856953304662016"/>
    <hyperlink ref="X326" r:id="rId833" display="https://twitter.com/#!/o_oweil/status/1095461373759361026"/>
    <hyperlink ref="X327" r:id="rId834" display="https://twitter.com/#!/o_oweil/status/1095749869568958467"/>
    <hyperlink ref="X328" r:id="rId835" display="https://twitter.com/#!/o_oweil/status/1093433389854744581"/>
    <hyperlink ref="X329" r:id="rId836" display="https://twitter.com/#!/o_oweil/status/1094187347703418880"/>
    <hyperlink ref="X330" r:id="rId837" display="https://twitter.com/#!/o_oweil/status/1094634357661282304"/>
    <hyperlink ref="X331" r:id="rId838" display="https://twitter.com/#!/o_oweil/status/1096191583647608833"/>
    <hyperlink ref="X332" r:id="rId839" display="https://twitter.com/#!/o_oweil/status/1096706803084201984"/>
    <hyperlink ref="X333" r:id="rId840" display="https://twitter.com/#!/o_oweil/status/1097275803518320640"/>
    <hyperlink ref="X334" r:id="rId841" display="https://twitter.com/#!/o_oweil/status/1092902976304439300"/>
    <hyperlink ref="X335" r:id="rId842" display="https://twitter.com/#!/o_oweil/status/1096693801370992640"/>
    <hyperlink ref="X336" r:id="rId843" display="https://twitter.com/#!/o_oweil/status/1096726073465884673"/>
    <hyperlink ref="X337" r:id="rId844" display="https://twitter.com/#!/o_oweil/status/1093248337107714048"/>
    <hyperlink ref="X338" r:id="rId845" display="https://twitter.com/#!/o_oweil/status/1092742233361731585"/>
    <hyperlink ref="X339" r:id="rId846" display="https://twitter.com/#!/o_oweil/status/1093569437196795905"/>
    <hyperlink ref="X340" r:id="rId847" display="https://twitter.com/#!/o_oweil/status/1094016393341792256"/>
    <hyperlink ref="X341" r:id="rId848" display="https://twitter.com/#!/o_oweil/status/1094027626170208258"/>
    <hyperlink ref="X342" r:id="rId849" display="https://twitter.com/#!/o_oweil/status/1094189862557806592"/>
    <hyperlink ref="X343" r:id="rId850" display="https://twitter.com/#!/o_oweil/status/1094564341431574528"/>
    <hyperlink ref="X344" r:id="rId851" display="https://twitter.com/#!/o_oweil/status/1094753524863381504"/>
    <hyperlink ref="X345" r:id="rId852" display="https://twitter.com/#!/o_oweil/status/1094939223256457217"/>
    <hyperlink ref="X346" r:id="rId853" display="https://twitter.com/#!/o_oweil/status/1095011255025352705"/>
    <hyperlink ref="X347" r:id="rId854" display="https://twitter.com/#!/o_oweil/status/1095316517846220802"/>
    <hyperlink ref="X348" r:id="rId855" display="https://twitter.com/#!/o_oweil/status/1095735646952607744"/>
    <hyperlink ref="X349" r:id="rId856" display="https://twitter.com/#!/o_oweil/status/1095747353414377472"/>
    <hyperlink ref="X350" r:id="rId857" display="https://twitter.com/#!/o_oweil/status/1096018078549397505"/>
    <hyperlink ref="X351" r:id="rId858" display="https://twitter.com/#!/readheadruler/status/1097343529263734784"/>
    <hyperlink ref="X352" r:id="rId859" display="https://twitter.com/#!/eisenbergz/status/1097455744516018177"/>
    <hyperlink ref="X353" r:id="rId860" display="https://twitter.com/#!/debbidelicious/status/1092621513260441601"/>
    <hyperlink ref="X354" r:id="rId861" display="https://twitter.com/#!/debbidelicious/status/1092680621795803136"/>
    <hyperlink ref="X355" r:id="rId862" display="https://twitter.com/#!/debbidelicious/status/1096375414547759105"/>
    <hyperlink ref="X356" r:id="rId863" display="https://twitter.com/#!/debbidelicious/status/1097494622840991744"/>
    <hyperlink ref="X357" r:id="rId864" display="https://twitter.com/#!/rubrikinc/status/1095341516870934529"/>
    <hyperlink ref="X358" r:id="rId865" display="https://twitter.com/#!/edwardpoll/status/1096020479880638464"/>
    <hyperlink ref="X359" r:id="rId866" display="https://twitter.com/#!/rubrikinc/status/1095793993839980561"/>
    <hyperlink ref="X360" r:id="rId867" display="https://twitter.com/#!/rubrikinc/status/1096856495076114432"/>
    <hyperlink ref="X361" r:id="rId868" display="https://twitter.com/#!/edwardpoll/status/1097532193067491328"/>
    <hyperlink ref="X362" r:id="rId869" display="https://twitter.com/#!/vrealizeauto/status/1096431473735987200"/>
    <hyperlink ref="X363" r:id="rId870" display="https://twitter.com/#!/batuhandemirdal/status/1097612915165806592"/>
    <hyperlink ref="X364" r:id="rId871" display="https://twitter.com/#!/vrealizeauto/status/1092618830277472256"/>
    <hyperlink ref="X365" r:id="rId872" display="https://twitter.com/#!/vrealizeauto/status/1095737460854800384"/>
    <hyperlink ref="X366" r:id="rId873" display="https://twitter.com/#!/vrealizeauto/status/1095789753696432131"/>
    <hyperlink ref="X367" r:id="rId874" display="https://twitter.com/#!/vrealizeauto/status/1096605103946166272"/>
    <hyperlink ref="AZ79" r:id="rId875" display="https://api.twitter.com/1.1/geo/id/7ae9e2f2ff7a87cd.json"/>
    <hyperlink ref="AZ183" r:id="rId876" display="https://api.twitter.com/1.1/geo/id/c9f2f46c0d1b963d.json"/>
    <hyperlink ref="AZ249" r:id="rId877" display="https://api.twitter.com/1.1/geo/id/068c70be7b3a4cc2.json"/>
    <hyperlink ref="AZ251" r:id="rId878" display="https://api.twitter.com/1.1/geo/id/70392b0b6ad1f95b.json"/>
    <hyperlink ref="AZ318" r:id="rId879" display="https://api.twitter.com/1.1/geo/id/b71fac2ee9792cbe.json"/>
  </hyperlinks>
  <printOptions/>
  <pageMargins left="0.7" right="0.7" top="0.75" bottom="0.75" header="0.3" footer="0.3"/>
  <pageSetup horizontalDpi="600" verticalDpi="600" orientation="portrait" r:id="rId883"/>
  <legacyDrawing r:id="rId881"/>
  <tableParts>
    <tablePart r:id="rId88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5596</v>
      </c>
      <c r="B1" s="13" t="s">
        <v>34</v>
      </c>
    </row>
    <row r="2" spans="1:2" ht="15">
      <c r="A2" s="114" t="s">
        <v>336</v>
      </c>
      <c r="B2" s="78">
        <v>4160</v>
      </c>
    </row>
    <row r="3" spans="1:2" ht="15">
      <c r="A3" s="114" t="s">
        <v>487</v>
      </c>
      <c r="B3" s="78">
        <v>1301</v>
      </c>
    </row>
    <row r="4" spans="1:2" ht="15">
      <c r="A4" s="114" t="s">
        <v>383</v>
      </c>
      <c r="B4" s="78">
        <v>1122</v>
      </c>
    </row>
    <row r="5" spans="1:2" ht="15">
      <c r="A5" s="114" t="s">
        <v>439</v>
      </c>
      <c r="B5" s="78">
        <v>624</v>
      </c>
    </row>
    <row r="6" spans="1:2" ht="15">
      <c r="A6" s="114" t="s">
        <v>296</v>
      </c>
      <c r="B6" s="78">
        <v>618</v>
      </c>
    </row>
    <row r="7" spans="1:2" ht="15">
      <c r="A7" s="114" t="s">
        <v>454</v>
      </c>
      <c r="B7" s="78">
        <v>439.333333</v>
      </c>
    </row>
    <row r="8" spans="1:2" ht="15">
      <c r="A8" s="114" t="s">
        <v>473</v>
      </c>
      <c r="B8" s="78">
        <v>426</v>
      </c>
    </row>
    <row r="9" spans="1:2" ht="15">
      <c r="A9" s="114" t="s">
        <v>453</v>
      </c>
      <c r="B9" s="78">
        <v>411.333333</v>
      </c>
    </row>
    <row r="10" spans="1:2" ht="15">
      <c r="A10" s="114" t="s">
        <v>403</v>
      </c>
      <c r="B10" s="78">
        <v>350</v>
      </c>
    </row>
    <row r="11" spans="1:2" ht="15">
      <c r="A11" s="114" t="s">
        <v>405</v>
      </c>
      <c r="B11" s="78">
        <v>336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5598</v>
      </c>
      <c r="B25" t="s">
        <v>5597</v>
      </c>
    </row>
    <row r="26" spans="1:2" ht="15">
      <c r="A26" s="125" t="s">
        <v>5600</v>
      </c>
      <c r="B26" s="3"/>
    </row>
    <row r="27" spans="1:2" ht="15">
      <c r="A27" s="126" t="s">
        <v>5601</v>
      </c>
      <c r="B27" s="3"/>
    </row>
    <row r="28" spans="1:2" ht="15">
      <c r="A28" s="127" t="s">
        <v>5602</v>
      </c>
      <c r="B28" s="3"/>
    </row>
    <row r="29" spans="1:2" ht="15">
      <c r="A29" s="128" t="s">
        <v>5603</v>
      </c>
      <c r="B29" s="3">
        <v>1</v>
      </c>
    </row>
    <row r="30" spans="1:2" ht="15">
      <c r="A30" s="125" t="s">
        <v>5604</v>
      </c>
      <c r="B30" s="3"/>
    </row>
    <row r="31" spans="1:2" ht="15">
      <c r="A31" s="126" t="s">
        <v>5605</v>
      </c>
      <c r="B31" s="3"/>
    </row>
    <row r="32" spans="1:2" ht="15">
      <c r="A32" s="127" t="s">
        <v>5606</v>
      </c>
      <c r="B32" s="3"/>
    </row>
    <row r="33" spans="1:2" ht="15">
      <c r="A33" s="128" t="s">
        <v>5603</v>
      </c>
      <c r="B33" s="3">
        <v>1</v>
      </c>
    </row>
    <row r="34" spans="1:2" ht="15">
      <c r="A34" s="126" t="s">
        <v>5607</v>
      </c>
      <c r="B34" s="3"/>
    </row>
    <row r="35" spans="1:2" ht="15">
      <c r="A35" s="127" t="s">
        <v>5608</v>
      </c>
      <c r="B35" s="3"/>
    </row>
    <row r="36" spans="1:2" ht="15">
      <c r="A36" s="128" t="s">
        <v>5609</v>
      </c>
      <c r="B36" s="3">
        <v>1</v>
      </c>
    </row>
    <row r="37" spans="1:2" ht="15">
      <c r="A37" s="125" t="s">
        <v>5610</v>
      </c>
      <c r="B37" s="3"/>
    </row>
    <row r="38" spans="1:2" ht="15">
      <c r="A38" s="126" t="s">
        <v>5601</v>
      </c>
      <c r="B38" s="3"/>
    </row>
    <row r="39" spans="1:2" ht="15">
      <c r="A39" s="127" t="s">
        <v>5611</v>
      </c>
      <c r="B39" s="3"/>
    </row>
    <row r="40" spans="1:2" ht="15">
      <c r="A40" s="128" t="s">
        <v>5612</v>
      </c>
      <c r="B40" s="3">
        <v>1</v>
      </c>
    </row>
    <row r="41" spans="1:2" ht="15">
      <c r="A41" s="125" t="s">
        <v>5236</v>
      </c>
      <c r="B41" s="3"/>
    </row>
    <row r="42" spans="1:2" ht="15">
      <c r="A42" s="126" t="s">
        <v>5613</v>
      </c>
      <c r="B42" s="3"/>
    </row>
    <row r="43" spans="1:2" ht="15">
      <c r="A43" s="127" t="s">
        <v>5614</v>
      </c>
      <c r="B43" s="3"/>
    </row>
    <row r="44" spans="1:2" ht="15">
      <c r="A44" s="128" t="s">
        <v>5615</v>
      </c>
      <c r="B44" s="3">
        <v>1</v>
      </c>
    </row>
    <row r="45" spans="1:2" ht="15">
      <c r="A45" s="126" t="s">
        <v>5616</v>
      </c>
      <c r="B45" s="3"/>
    </row>
    <row r="46" spans="1:2" ht="15">
      <c r="A46" s="127" t="s">
        <v>5617</v>
      </c>
      <c r="B46" s="3"/>
    </row>
    <row r="47" spans="1:2" ht="15">
      <c r="A47" s="128" t="s">
        <v>5618</v>
      </c>
      <c r="B47" s="3">
        <v>2</v>
      </c>
    </row>
    <row r="48" spans="1:2" ht="15">
      <c r="A48" s="128" t="s">
        <v>5612</v>
      </c>
      <c r="B48" s="3">
        <v>1</v>
      </c>
    </row>
    <row r="49" spans="1:2" ht="15">
      <c r="A49" s="128" t="s">
        <v>5619</v>
      </c>
      <c r="B49" s="3">
        <v>1</v>
      </c>
    </row>
    <row r="50" spans="1:2" ht="15">
      <c r="A50" s="128" t="s">
        <v>5620</v>
      </c>
      <c r="B50" s="3">
        <v>1</v>
      </c>
    </row>
    <row r="51" spans="1:2" ht="15">
      <c r="A51" s="128" t="s">
        <v>5621</v>
      </c>
      <c r="B51" s="3">
        <v>4</v>
      </c>
    </row>
    <row r="52" spans="1:2" ht="15">
      <c r="A52" s="128" t="s">
        <v>5622</v>
      </c>
      <c r="B52" s="3">
        <v>1</v>
      </c>
    </row>
    <row r="53" spans="1:2" ht="15">
      <c r="A53" s="128" t="s">
        <v>5623</v>
      </c>
      <c r="B53" s="3">
        <v>1</v>
      </c>
    </row>
    <row r="54" spans="1:2" ht="15">
      <c r="A54" s="128" t="s">
        <v>5624</v>
      </c>
      <c r="B54" s="3">
        <v>7</v>
      </c>
    </row>
    <row r="55" spans="1:2" ht="15">
      <c r="A55" s="128" t="s">
        <v>5625</v>
      </c>
      <c r="B55" s="3">
        <v>4</v>
      </c>
    </row>
    <row r="56" spans="1:2" ht="15">
      <c r="A56" s="128" t="s">
        <v>5626</v>
      </c>
      <c r="B56" s="3">
        <v>3</v>
      </c>
    </row>
    <row r="57" spans="1:2" ht="15">
      <c r="A57" s="127" t="s">
        <v>5627</v>
      </c>
      <c r="B57" s="3"/>
    </row>
    <row r="58" spans="1:2" ht="15">
      <c r="A58" s="128" t="s">
        <v>5628</v>
      </c>
      <c r="B58" s="3">
        <v>2</v>
      </c>
    </row>
    <row r="59" spans="1:2" ht="15">
      <c r="A59" s="128" t="s">
        <v>5629</v>
      </c>
      <c r="B59" s="3">
        <v>1</v>
      </c>
    </row>
    <row r="60" spans="1:2" ht="15">
      <c r="A60" s="128" t="s">
        <v>5623</v>
      </c>
      <c r="B60" s="3">
        <v>1</v>
      </c>
    </row>
    <row r="61" spans="1:2" ht="15">
      <c r="A61" s="128" t="s">
        <v>5630</v>
      </c>
      <c r="B61" s="3">
        <v>1</v>
      </c>
    </row>
    <row r="62" spans="1:2" ht="15">
      <c r="A62" s="127" t="s">
        <v>5631</v>
      </c>
      <c r="B62" s="3"/>
    </row>
    <row r="63" spans="1:2" ht="15">
      <c r="A63" s="128" t="s">
        <v>5632</v>
      </c>
      <c r="B63" s="3">
        <v>2</v>
      </c>
    </row>
    <row r="64" spans="1:2" ht="15">
      <c r="A64" s="128" t="s">
        <v>5633</v>
      </c>
      <c r="B64" s="3">
        <v>1</v>
      </c>
    </row>
    <row r="65" spans="1:2" ht="15">
      <c r="A65" s="128" t="s">
        <v>5634</v>
      </c>
      <c r="B65" s="3">
        <v>2</v>
      </c>
    </row>
    <row r="66" spans="1:2" ht="15">
      <c r="A66" s="128" t="s">
        <v>5621</v>
      </c>
      <c r="B66" s="3">
        <v>2</v>
      </c>
    </row>
    <row r="67" spans="1:2" ht="15">
      <c r="A67" s="128" t="s">
        <v>5615</v>
      </c>
      <c r="B67" s="3">
        <v>34</v>
      </c>
    </row>
    <row r="68" spans="1:2" ht="15">
      <c r="A68" s="128" t="s">
        <v>5622</v>
      </c>
      <c r="B68" s="3">
        <v>7</v>
      </c>
    </row>
    <row r="69" spans="1:2" ht="15">
      <c r="A69" s="128" t="s">
        <v>5635</v>
      </c>
      <c r="B69" s="3">
        <v>4</v>
      </c>
    </row>
    <row r="70" spans="1:2" ht="15">
      <c r="A70" s="128" t="s">
        <v>5636</v>
      </c>
      <c r="B70" s="3">
        <v>9</v>
      </c>
    </row>
    <row r="71" spans="1:2" ht="15">
      <c r="A71" s="128" t="s">
        <v>5603</v>
      </c>
      <c r="B71" s="3">
        <v>3</v>
      </c>
    </row>
    <row r="72" spans="1:2" ht="15">
      <c r="A72" s="128" t="s">
        <v>5623</v>
      </c>
      <c r="B72" s="3">
        <v>6</v>
      </c>
    </row>
    <row r="73" spans="1:2" ht="15">
      <c r="A73" s="128" t="s">
        <v>5630</v>
      </c>
      <c r="B73" s="3">
        <v>4</v>
      </c>
    </row>
    <row r="74" spans="1:2" ht="15">
      <c r="A74" s="128" t="s">
        <v>5624</v>
      </c>
      <c r="B74" s="3">
        <v>4</v>
      </c>
    </row>
    <row r="75" spans="1:2" ht="15">
      <c r="A75" s="128" t="s">
        <v>5625</v>
      </c>
      <c r="B75" s="3">
        <v>3</v>
      </c>
    </row>
    <row r="76" spans="1:2" ht="15">
      <c r="A76" s="128" t="s">
        <v>5626</v>
      </c>
      <c r="B76" s="3">
        <v>1</v>
      </c>
    </row>
    <row r="77" spans="1:2" ht="15">
      <c r="A77" s="127" t="s">
        <v>5637</v>
      </c>
      <c r="B77" s="3"/>
    </row>
    <row r="78" spans="1:2" ht="15">
      <c r="A78" s="128" t="s">
        <v>5628</v>
      </c>
      <c r="B78" s="3">
        <v>2</v>
      </c>
    </row>
    <row r="79" spans="1:2" ht="15">
      <c r="A79" s="128" t="s">
        <v>5632</v>
      </c>
      <c r="B79" s="3">
        <v>1</v>
      </c>
    </row>
    <row r="80" spans="1:2" ht="15">
      <c r="A80" s="128" t="s">
        <v>5638</v>
      </c>
      <c r="B80" s="3">
        <v>1</v>
      </c>
    </row>
    <row r="81" spans="1:2" ht="15">
      <c r="A81" s="128" t="s">
        <v>5639</v>
      </c>
      <c r="B81" s="3">
        <v>1</v>
      </c>
    </row>
    <row r="82" spans="1:2" ht="15">
      <c r="A82" s="128" t="s">
        <v>5634</v>
      </c>
      <c r="B82" s="3">
        <v>1</v>
      </c>
    </row>
    <row r="83" spans="1:2" ht="15">
      <c r="A83" s="128" t="s">
        <v>5619</v>
      </c>
      <c r="B83" s="3">
        <v>2</v>
      </c>
    </row>
    <row r="84" spans="1:2" ht="15">
      <c r="A84" s="128" t="s">
        <v>5620</v>
      </c>
      <c r="B84" s="3">
        <v>3</v>
      </c>
    </row>
    <row r="85" spans="1:2" ht="15">
      <c r="A85" s="128" t="s">
        <v>5640</v>
      </c>
      <c r="B85" s="3">
        <v>2</v>
      </c>
    </row>
    <row r="86" spans="1:2" ht="15">
      <c r="A86" s="128" t="s">
        <v>5615</v>
      </c>
      <c r="B86" s="3">
        <v>1</v>
      </c>
    </row>
    <row r="87" spans="1:2" ht="15">
      <c r="A87" s="128" t="s">
        <v>5603</v>
      </c>
      <c r="B87" s="3">
        <v>4</v>
      </c>
    </row>
    <row r="88" spans="1:2" ht="15">
      <c r="A88" s="128" t="s">
        <v>5623</v>
      </c>
      <c r="B88" s="3">
        <v>1</v>
      </c>
    </row>
    <row r="89" spans="1:2" ht="15">
      <c r="A89" s="128" t="s">
        <v>5630</v>
      </c>
      <c r="B89" s="3">
        <v>1</v>
      </c>
    </row>
    <row r="90" spans="1:2" ht="15">
      <c r="A90" s="128" t="s">
        <v>5624</v>
      </c>
      <c r="B90" s="3">
        <v>1</v>
      </c>
    </row>
    <row r="91" spans="1:2" ht="15">
      <c r="A91" s="128" t="s">
        <v>5626</v>
      </c>
      <c r="B91" s="3">
        <v>1</v>
      </c>
    </row>
    <row r="92" spans="1:2" ht="15">
      <c r="A92" s="127" t="s">
        <v>5641</v>
      </c>
      <c r="B92" s="3"/>
    </row>
    <row r="93" spans="1:2" ht="15">
      <c r="A93" s="128" t="s">
        <v>5628</v>
      </c>
      <c r="B93" s="3">
        <v>2</v>
      </c>
    </row>
    <row r="94" spans="1:2" ht="15">
      <c r="A94" s="128" t="s">
        <v>5633</v>
      </c>
      <c r="B94" s="3">
        <v>1</v>
      </c>
    </row>
    <row r="95" spans="1:2" ht="15">
      <c r="A95" s="128" t="s">
        <v>5619</v>
      </c>
      <c r="B95" s="3">
        <v>1</v>
      </c>
    </row>
    <row r="96" spans="1:2" ht="15">
      <c r="A96" s="128" t="s">
        <v>5620</v>
      </c>
      <c r="B96" s="3">
        <v>1</v>
      </c>
    </row>
    <row r="97" spans="1:2" ht="15">
      <c r="A97" s="128" t="s">
        <v>5640</v>
      </c>
      <c r="B97" s="3">
        <v>1</v>
      </c>
    </row>
    <row r="98" spans="1:2" ht="15">
      <c r="A98" s="128" t="s">
        <v>5615</v>
      </c>
      <c r="B98" s="3">
        <v>1</v>
      </c>
    </row>
    <row r="99" spans="1:2" ht="15">
      <c r="A99" s="128" t="s">
        <v>5622</v>
      </c>
      <c r="B99" s="3">
        <v>1</v>
      </c>
    </row>
    <row r="100" spans="1:2" ht="15">
      <c r="A100" s="128" t="s">
        <v>5636</v>
      </c>
      <c r="B100" s="3">
        <v>1</v>
      </c>
    </row>
    <row r="101" spans="1:2" ht="15">
      <c r="A101" s="128" t="s">
        <v>5603</v>
      </c>
      <c r="B101" s="3">
        <v>1</v>
      </c>
    </row>
    <row r="102" spans="1:2" ht="15">
      <c r="A102" s="128" t="s">
        <v>5625</v>
      </c>
      <c r="B102" s="3">
        <v>1</v>
      </c>
    </row>
    <row r="103" spans="1:2" ht="15">
      <c r="A103" s="128" t="s">
        <v>5626</v>
      </c>
      <c r="B103" s="3">
        <v>2</v>
      </c>
    </row>
    <row r="104" spans="1:2" ht="15">
      <c r="A104" s="127" t="s">
        <v>5642</v>
      </c>
      <c r="B104" s="3"/>
    </row>
    <row r="105" spans="1:2" ht="15">
      <c r="A105" s="128" t="s">
        <v>5628</v>
      </c>
      <c r="B105" s="3">
        <v>1</v>
      </c>
    </row>
    <row r="106" spans="1:2" ht="15">
      <c r="A106" s="128" t="s">
        <v>5618</v>
      </c>
      <c r="B106" s="3">
        <v>2</v>
      </c>
    </row>
    <row r="107" spans="1:2" ht="15">
      <c r="A107" s="128" t="s">
        <v>5639</v>
      </c>
      <c r="B107" s="3">
        <v>1</v>
      </c>
    </row>
    <row r="108" spans="1:2" ht="15">
      <c r="A108" s="128" t="s">
        <v>5620</v>
      </c>
      <c r="B108" s="3">
        <v>1</v>
      </c>
    </row>
    <row r="109" spans="1:2" ht="15">
      <c r="A109" s="128" t="s">
        <v>5635</v>
      </c>
      <c r="B109" s="3">
        <v>2</v>
      </c>
    </row>
    <row r="110" spans="1:2" ht="15">
      <c r="A110" s="128" t="s">
        <v>5623</v>
      </c>
      <c r="B110" s="3">
        <v>1</v>
      </c>
    </row>
    <row r="111" spans="1:2" ht="15">
      <c r="A111" s="128" t="s">
        <v>5626</v>
      </c>
      <c r="B111" s="3">
        <v>1</v>
      </c>
    </row>
    <row r="112" spans="1:2" ht="15">
      <c r="A112" s="127" t="s">
        <v>5643</v>
      </c>
      <c r="B112" s="3"/>
    </row>
    <row r="113" spans="1:2" ht="15">
      <c r="A113" s="128" t="s">
        <v>5628</v>
      </c>
      <c r="B113" s="3">
        <v>1</v>
      </c>
    </row>
    <row r="114" spans="1:2" ht="15">
      <c r="A114" s="128" t="s">
        <v>5618</v>
      </c>
      <c r="B114" s="3">
        <v>2</v>
      </c>
    </row>
    <row r="115" spans="1:2" ht="15">
      <c r="A115" s="128" t="s">
        <v>5612</v>
      </c>
      <c r="B115" s="3">
        <v>2</v>
      </c>
    </row>
    <row r="116" spans="1:2" ht="15">
      <c r="A116" s="128" t="s">
        <v>5633</v>
      </c>
      <c r="B116" s="3">
        <v>1</v>
      </c>
    </row>
    <row r="117" spans="1:2" ht="15">
      <c r="A117" s="128" t="s">
        <v>5640</v>
      </c>
      <c r="B117" s="3">
        <v>1</v>
      </c>
    </row>
    <row r="118" spans="1:2" ht="15">
      <c r="A118" s="128" t="s">
        <v>5615</v>
      </c>
      <c r="B118" s="3">
        <v>1</v>
      </c>
    </row>
    <row r="119" spans="1:2" ht="15">
      <c r="A119" s="128" t="s">
        <v>5635</v>
      </c>
      <c r="B119" s="3">
        <v>1</v>
      </c>
    </row>
    <row r="120" spans="1:2" ht="15">
      <c r="A120" s="128" t="s">
        <v>5636</v>
      </c>
      <c r="B120" s="3">
        <v>1</v>
      </c>
    </row>
    <row r="121" spans="1:2" ht="15">
      <c r="A121" s="127" t="s">
        <v>5644</v>
      </c>
      <c r="B121" s="3"/>
    </row>
    <row r="122" spans="1:2" ht="15">
      <c r="A122" s="128" t="s">
        <v>5612</v>
      </c>
      <c r="B122" s="3">
        <v>1</v>
      </c>
    </row>
    <row r="123" spans="1:2" ht="15">
      <c r="A123" s="128" t="s">
        <v>5621</v>
      </c>
      <c r="B123" s="3">
        <v>1</v>
      </c>
    </row>
    <row r="124" spans="1:2" ht="15">
      <c r="A124" s="128" t="s">
        <v>5622</v>
      </c>
      <c r="B124" s="3">
        <v>2</v>
      </c>
    </row>
    <row r="125" spans="1:2" ht="15">
      <c r="A125" s="128" t="s">
        <v>5636</v>
      </c>
      <c r="B125" s="3">
        <v>4</v>
      </c>
    </row>
    <row r="126" spans="1:2" ht="15">
      <c r="A126" s="128" t="s">
        <v>5603</v>
      </c>
      <c r="B126" s="3">
        <v>18</v>
      </c>
    </row>
    <row r="127" spans="1:2" ht="15">
      <c r="A127" s="128" t="s">
        <v>5623</v>
      </c>
      <c r="B127" s="3">
        <v>14</v>
      </c>
    </row>
    <row r="128" spans="1:2" ht="15">
      <c r="A128" s="128" t="s">
        <v>5630</v>
      </c>
      <c r="B128" s="3">
        <v>3</v>
      </c>
    </row>
    <row r="129" spans="1:2" ht="15">
      <c r="A129" s="128" t="s">
        <v>5624</v>
      </c>
      <c r="B129" s="3">
        <v>2</v>
      </c>
    </row>
    <row r="130" spans="1:2" ht="15">
      <c r="A130" s="128" t="s">
        <v>5625</v>
      </c>
      <c r="B130" s="3">
        <v>3</v>
      </c>
    </row>
    <row r="131" spans="1:2" ht="15">
      <c r="A131" s="128" t="s">
        <v>5626</v>
      </c>
      <c r="B131" s="3">
        <v>3</v>
      </c>
    </row>
    <row r="132" spans="1:2" ht="15">
      <c r="A132" s="127" t="s">
        <v>5645</v>
      </c>
      <c r="B132" s="3"/>
    </row>
    <row r="133" spans="1:2" ht="15">
      <c r="A133" s="128" t="s">
        <v>5628</v>
      </c>
      <c r="B133" s="3">
        <v>1</v>
      </c>
    </row>
    <row r="134" spans="1:2" ht="15">
      <c r="A134" s="128" t="s">
        <v>5632</v>
      </c>
      <c r="B134" s="3">
        <v>1</v>
      </c>
    </row>
    <row r="135" spans="1:2" ht="15">
      <c r="A135" s="128" t="s">
        <v>5618</v>
      </c>
      <c r="B135" s="3">
        <v>1</v>
      </c>
    </row>
    <row r="136" spans="1:2" ht="15">
      <c r="A136" s="128" t="s">
        <v>5619</v>
      </c>
      <c r="B136" s="3">
        <v>2</v>
      </c>
    </row>
    <row r="137" spans="1:2" ht="15">
      <c r="A137" s="128" t="s">
        <v>5622</v>
      </c>
      <c r="B137" s="3">
        <v>3</v>
      </c>
    </row>
    <row r="138" spans="1:2" ht="15">
      <c r="A138" s="128" t="s">
        <v>5635</v>
      </c>
      <c r="B138" s="3">
        <v>9</v>
      </c>
    </row>
    <row r="139" spans="1:2" ht="15">
      <c r="A139" s="128" t="s">
        <v>5636</v>
      </c>
      <c r="B139" s="3">
        <v>6</v>
      </c>
    </row>
    <row r="140" spans="1:2" ht="15">
      <c r="A140" s="128" t="s">
        <v>5603</v>
      </c>
      <c r="B140" s="3">
        <v>6</v>
      </c>
    </row>
    <row r="141" spans="1:2" ht="15">
      <c r="A141" s="128" t="s">
        <v>5623</v>
      </c>
      <c r="B141" s="3">
        <v>2</v>
      </c>
    </row>
    <row r="142" spans="1:2" ht="15">
      <c r="A142" s="128" t="s">
        <v>5630</v>
      </c>
      <c r="B142" s="3">
        <v>4</v>
      </c>
    </row>
    <row r="143" spans="1:2" ht="15">
      <c r="A143" s="128" t="s">
        <v>5624</v>
      </c>
      <c r="B143" s="3">
        <v>9</v>
      </c>
    </row>
    <row r="144" spans="1:2" ht="15">
      <c r="A144" s="128" t="s">
        <v>5625</v>
      </c>
      <c r="B144" s="3">
        <v>2</v>
      </c>
    </row>
    <row r="145" spans="1:2" ht="15">
      <c r="A145" s="128" t="s">
        <v>5626</v>
      </c>
      <c r="B145" s="3">
        <v>5</v>
      </c>
    </row>
    <row r="146" spans="1:2" ht="15">
      <c r="A146" s="127" t="s">
        <v>5646</v>
      </c>
      <c r="B146" s="3"/>
    </row>
    <row r="147" spans="1:2" ht="15">
      <c r="A147" s="128" t="s">
        <v>5628</v>
      </c>
      <c r="B147" s="3">
        <v>2</v>
      </c>
    </row>
    <row r="148" spans="1:2" ht="15">
      <c r="A148" s="128" t="s">
        <v>5609</v>
      </c>
      <c r="B148" s="3">
        <v>2</v>
      </c>
    </row>
    <row r="149" spans="1:2" ht="15">
      <c r="A149" s="128" t="s">
        <v>5638</v>
      </c>
      <c r="B149" s="3">
        <v>1</v>
      </c>
    </row>
    <row r="150" spans="1:2" ht="15">
      <c r="A150" s="128" t="s">
        <v>5612</v>
      </c>
      <c r="B150" s="3">
        <v>1</v>
      </c>
    </row>
    <row r="151" spans="1:2" ht="15">
      <c r="A151" s="128" t="s">
        <v>5619</v>
      </c>
      <c r="B151" s="3">
        <v>1</v>
      </c>
    </row>
    <row r="152" spans="1:2" ht="15">
      <c r="A152" s="128" t="s">
        <v>5620</v>
      </c>
      <c r="B152" s="3">
        <v>1</v>
      </c>
    </row>
    <row r="153" spans="1:2" ht="15">
      <c r="A153" s="128" t="s">
        <v>5640</v>
      </c>
      <c r="B153" s="3">
        <v>4</v>
      </c>
    </row>
    <row r="154" spans="1:2" ht="15">
      <c r="A154" s="128" t="s">
        <v>5621</v>
      </c>
      <c r="B154" s="3">
        <v>2</v>
      </c>
    </row>
    <row r="155" spans="1:2" ht="15">
      <c r="A155" s="128" t="s">
        <v>5615</v>
      </c>
      <c r="B155" s="3">
        <v>4</v>
      </c>
    </row>
    <row r="156" spans="1:2" ht="15">
      <c r="A156" s="128" t="s">
        <v>5635</v>
      </c>
      <c r="B156" s="3">
        <v>3</v>
      </c>
    </row>
    <row r="157" spans="1:2" ht="15">
      <c r="A157" s="128" t="s">
        <v>5603</v>
      </c>
      <c r="B157" s="3">
        <v>2</v>
      </c>
    </row>
    <row r="158" spans="1:2" ht="15">
      <c r="A158" s="128" t="s">
        <v>5624</v>
      </c>
      <c r="B158" s="3">
        <v>1</v>
      </c>
    </row>
    <row r="159" spans="1:2" ht="15">
      <c r="A159" s="128" t="s">
        <v>5625</v>
      </c>
      <c r="B159" s="3">
        <v>1</v>
      </c>
    </row>
    <row r="160" spans="1:2" ht="15">
      <c r="A160" s="128" t="s">
        <v>5626</v>
      </c>
      <c r="B160" s="3">
        <v>3</v>
      </c>
    </row>
    <row r="161" spans="1:2" ht="15">
      <c r="A161" s="127" t="s">
        <v>5647</v>
      </c>
      <c r="B161" s="3"/>
    </row>
    <row r="162" spans="1:2" ht="15">
      <c r="A162" s="128" t="s">
        <v>5632</v>
      </c>
      <c r="B162" s="3">
        <v>1</v>
      </c>
    </row>
    <row r="163" spans="1:2" ht="15">
      <c r="A163" s="128" t="s">
        <v>5634</v>
      </c>
      <c r="B163" s="3">
        <v>1</v>
      </c>
    </row>
    <row r="164" spans="1:2" ht="15">
      <c r="A164" s="128" t="s">
        <v>5620</v>
      </c>
      <c r="B164" s="3">
        <v>1</v>
      </c>
    </row>
    <row r="165" spans="1:2" ht="15">
      <c r="A165" s="128" t="s">
        <v>5621</v>
      </c>
      <c r="B165" s="3">
        <v>1</v>
      </c>
    </row>
    <row r="166" spans="1:2" ht="15">
      <c r="A166" s="128" t="s">
        <v>5622</v>
      </c>
      <c r="B166" s="3">
        <v>1</v>
      </c>
    </row>
    <row r="167" spans="1:2" ht="15">
      <c r="A167" s="128" t="s">
        <v>5635</v>
      </c>
      <c r="B167" s="3">
        <v>1</v>
      </c>
    </row>
    <row r="168" spans="1:2" ht="15">
      <c r="A168" s="128" t="s">
        <v>5636</v>
      </c>
      <c r="B168" s="3">
        <v>1</v>
      </c>
    </row>
    <row r="169" spans="1:2" ht="15">
      <c r="A169" s="128" t="s">
        <v>5603</v>
      </c>
      <c r="B169" s="3">
        <v>3</v>
      </c>
    </row>
    <row r="170" spans="1:2" ht="15">
      <c r="A170" s="128" t="s">
        <v>5623</v>
      </c>
      <c r="B170" s="3">
        <v>2</v>
      </c>
    </row>
    <row r="171" spans="1:2" ht="15">
      <c r="A171" s="128" t="s">
        <v>5630</v>
      </c>
      <c r="B171" s="3">
        <v>4</v>
      </c>
    </row>
    <row r="172" spans="1:2" ht="15">
      <c r="A172" s="128" t="s">
        <v>5624</v>
      </c>
      <c r="B172" s="3">
        <v>2</v>
      </c>
    </row>
    <row r="173" spans="1:2" ht="15">
      <c r="A173" s="128" t="s">
        <v>5625</v>
      </c>
      <c r="B173" s="3">
        <v>1</v>
      </c>
    </row>
    <row r="174" spans="1:2" ht="15">
      <c r="A174" s="127" t="s">
        <v>5648</v>
      </c>
      <c r="B174" s="3"/>
    </row>
    <row r="175" spans="1:2" ht="15">
      <c r="A175" s="128" t="s">
        <v>5632</v>
      </c>
      <c r="B175" s="3">
        <v>2</v>
      </c>
    </row>
    <row r="176" spans="1:2" ht="15">
      <c r="A176" s="128" t="s">
        <v>5618</v>
      </c>
      <c r="B176" s="3">
        <v>1</v>
      </c>
    </row>
    <row r="177" spans="1:2" ht="15">
      <c r="A177" s="128" t="s">
        <v>5633</v>
      </c>
      <c r="B177" s="3">
        <v>2</v>
      </c>
    </row>
    <row r="178" spans="1:2" ht="15">
      <c r="A178" s="128" t="s">
        <v>5634</v>
      </c>
      <c r="B178" s="3">
        <v>2</v>
      </c>
    </row>
    <row r="179" spans="1:2" ht="15">
      <c r="A179" s="128" t="s">
        <v>5619</v>
      </c>
      <c r="B179" s="3">
        <v>3</v>
      </c>
    </row>
    <row r="180" spans="1:2" ht="15">
      <c r="A180" s="128" t="s">
        <v>5620</v>
      </c>
      <c r="B180" s="3">
        <v>1</v>
      </c>
    </row>
    <row r="181" spans="1:2" ht="15">
      <c r="A181" s="128" t="s">
        <v>5621</v>
      </c>
      <c r="B181" s="3">
        <v>2</v>
      </c>
    </row>
    <row r="182" spans="1:2" ht="15">
      <c r="A182" s="128" t="s">
        <v>5622</v>
      </c>
      <c r="B182" s="3">
        <v>2</v>
      </c>
    </row>
    <row r="183" spans="1:2" ht="15">
      <c r="A183" s="128" t="s">
        <v>5636</v>
      </c>
      <c r="B183" s="3">
        <v>7</v>
      </c>
    </row>
    <row r="184" spans="1:2" ht="15">
      <c r="A184" s="128" t="s">
        <v>5623</v>
      </c>
      <c r="B184" s="3">
        <v>1</v>
      </c>
    </row>
    <row r="185" spans="1:2" ht="15">
      <c r="A185" s="128" t="s">
        <v>5630</v>
      </c>
      <c r="B185" s="3">
        <v>3</v>
      </c>
    </row>
    <row r="186" spans="1:2" ht="15">
      <c r="A186" s="128" t="s">
        <v>5626</v>
      </c>
      <c r="B186" s="3">
        <v>1</v>
      </c>
    </row>
    <row r="187" spans="1:2" ht="15">
      <c r="A187" s="127" t="s">
        <v>5649</v>
      </c>
      <c r="B187" s="3"/>
    </row>
    <row r="188" spans="1:2" ht="15">
      <c r="A188" s="128" t="s">
        <v>5628</v>
      </c>
      <c r="B188" s="3">
        <v>1</v>
      </c>
    </row>
    <row r="189" spans="1:2" ht="15">
      <c r="A189" s="128" t="s">
        <v>5618</v>
      </c>
      <c r="B189" s="3">
        <v>1</v>
      </c>
    </row>
    <row r="190" spans="1:2" ht="15">
      <c r="A190" s="128" t="s">
        <v>5629</v>
      </c>
      <c r="B190" s="3">
        <v>1</v>
      </c>
    </row>
    <row r="191" spans="1:2" ht="15">
      <c r="A191" s="128" t="s">
        <v>5612</v>
      </c>
      <c r="B191" s="3">
        <v>2</v>
      </c>
    </row>
    <row r="192" spans="1:2" ht="15">
      <c r="A192" s="128" t="s">
        <v>5634</v>
      </c>
      <c r="B192" s="3">
        <v>1</v>
      </c>
    </row>
    <row r="193" spans="1:2" ht="15">
      <c r="A193" s="128" t="s">
        <v>5621</v>
      </c>
      <c r="B193" s="3">
        <v>1</v>
      </c>
    </row>
    <row r="194" spans="1:2" ht="15">
      <c r="A194" s="128" t="s">
        <v>5615</v>
      </c>
      <c r="B194" s="3">
        <v>2</v>
      </c>
    </row>
    <row r="195" spans="1:2" ht="15">
      <c r="A195" s="128" t="s">
        <v>5636</v>
      </c>
      <c r="B195" s="3">
        <v>2</v>
      </c>
    </row>
    <row r="196" spans="1:2" ht="15">
      <c r="A196" s="128" t="s">
        <v>5624</v>
      </c>
      <c r="B196" s="3">
        <v>1</v>
      </c>
    </row>
    <row r="197" spans="1:2" ht="15">
      <c r="A197" s="128" t="s">
        <v>5626</v>
      </c>
      <c r="B197" s="3">
        <v>1</v>
      </c>
    </row>
    <row r="198" spans="1:2" ht="15">
      <c r="A198" s="127" t="s">
        <v>5650</v>
      </c>
      <c r="B198" s="3"/>
    </row>
    <row r="199" spans="1:2" ht="15">
      <c r="A199" s="128" t="s">
        <v>5618</v>
      </c>
      <c r="B199" s="3">
        <v>1</v>
      </c>
    </row>
    <row r="200" spans="1:2" ht="15">
      <c r="A200" s="128" t="s">
        <v>5620</v>
      </c>
      <c r="B200" s="3">
        <v>1</v>
      </c>
    </row>
    <row r="201" spans="1:2" ht="15">
      <c r="A201" s="128" t="s">
        <v>5621</v>
      </c>
      <c r="B201" s="3">
        <v>1</v>
      </c>
    </row>
    <row r="202" spans="1:2" ht="15">
      <c r="A202" s="128" t="s">
        <v>5635</v>
      </c>
      <c r="B202" s="3">
        <v>1</v>
      </c>
    </row>
    <row r="203" spans="1:2" ht="15">
      <c r="A203" s="128" t="s">
        <v>5624</v>
      </c>
      <c r="B203" s="3">
        <v>1</v>
      </c>
    </row>
    <row r="204" spans="1:2" ht="15">
      <c r="A204" s="125" t="s">
        <v>5599</v>
      </c>
      <c r="B204" s="3">
        <v>365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2059</v>
      </c>
      <c r="AE2" s="13" t="s">
        <v>2060</v>
      </c>
      <c r="AF2" s="13" t="s">
        <v>2061</v>
      </c>
      <c r="AG2" s="13" t="s">
        <v>2062</v>
      </c>
      <c r="AH2" s="13" t="s">
        <v>2063</v>
      </c>
      <c r="AI2" s="13" t="s">
        <v>2064</v>
      </c>
      <c r="AJ2" s="13" t="s">
        <v>2065</v>
      </c>
      <c r="AK2" s="13" t="s">
        <v>2066</v>
      </c>
      <c r="AL2" s="13" t="s">
        <v>2067</v>
      </c>
      <c r="AM2" s="13" t="s">
        <v>2068</v>
      </c>
      <c r="AN2" s="13" t="s">
        <v>2069</v>
      </c>
      <c r="AO2" s="13" t="s">
        <v>2070</v>
      </c>
      <c r="AP2" s="13" t="s">
        <v>2071</v>
      </c>
      <c r="AQ2" s="13" t="s">
        <v>2072</v>
      </c>
      <c r="AR2" s="13" t="s">
        <v>2073</v>
      </c>
      <c r="AS2" s="13" t="s">
        <v>192</v>
      </c>
      <c r="AT2" s="13" t="s">
        <v>2074</v>
      </c>
      <c r="AU2" s="13" t="s">
        <v>2075</v>
      </c>
      <c r="AV2" s="13" t="s">
        <v>2076</v>
      </c>
      <c r="AW2" s="13" t="s">
        <v>2077</v>
      </c>
      <c r="AX2" s="13" t="s">
        <v>2078</v>
      </c>
      <c r="AY2" s="13" t="s">
        <v>2079</v>
      </c>
      <c r="AZ2" s="13" t="s">
        <v>4136</v>
      </c>
      <c r="BA2" s="119" t="s">
        <v>4607</v>
      </c>
      <c r="BB2" s="119" t="s">
        <v>4617</v>
      </c>
      <c r="BC2" s="119" t="s">
        <v>4620</v>
      </c>
      <c r="BD2" s="119" t="s">
        <v>4622</v>
      </c>
      <c r="BE2" s="119" t="s">
        <v>4626</v>
      </c>
      <c r="BF2" s="119" t="s">
        <v>4648</v>
      </c>
      <c r="BG2" s="119" t="s">
        <v>4664</v>
      </c>
      <c r="BH2" s="119" t="s">
        <v>4783</v>
      </c>
      <c r="BI2" s="119" t="s">
        <v>4811</v>
      </c>
      <c r="BJ2" s="119" t="s">
        <v>4924</v>
      </c>
      <c r="BK2" s="119" t="s">
        <v>5584</v>
      </c>
      <c r="BL2" s="119" t="s">
        <v>5585</v>
      </c>
      <c r="BM2" s="119" t="s">
        <v>5586</v>
      </c>
      <c r="BN2" s="119" t="s">
        <v>5587</v>
      </c>
      <c r="BO2" s="119" t="s">
        <v>5588</v>
      </c>
      <c r="BP2" s="119" t="s">
        <v>5589</v>
      </c>
      <c r="BQ2" s="119" t="s">
        <v>5590</v>
      </c>
      <c r="BR2" s="119" t="s">
        <v>5591</v>
      </c>
      <c r="BS2" s="119" t="s">
        <v>5593</v>
      </c>
      <c r="BT2" s="3"/>
      <c r="BU2" s="3"/>
    </row>
    <row r="3" spans="1:73" ht="15" customHeight="1">
      <c r="A3" s="64" t="s">
        <v>212</v>
      </c>
      <c r="B3" s="65"/>
      <c r="C3" s="65" t="s">
        <v>64</v>
      </c>
      <c r="D3" s="66">
        <v>162.7980120098488</v>
      </c>
      <c r="E3" s="68"/>
      <c r="F3" s="100" t="s">
        <v>987</v>
      </c>
      <c r="G3" s="65"/>
      <c r="H3" s="69" t="s">
        <v>212</v>
      </c>
      <c r="I3" s="70"/>
      <c r="J3" s="70"/>
      <c r="K3" s="69" t="s">
        <v>3716</v>
      </c>
      <c r="L3" s="73">
        <v>5.806730769230769</v>
      </c>
      <c r="M3" s="74">
        <v>9482.482421875</v>
      </c>
      <c r="N3" s="74">
        <v>4287.806640625</v>
      </c>
      <c r="O3" s="75"/>
      <c r="P3" s="76"/>
      <c r="Q3" s="76"/>
      <c r="R3" s="48"/>
      <c r="S3" s="48">
        <v>1</v>
      </c>
      <c r="T3" s="48">
        <v>1</v>
      </c>
      <c r="U3" s="49">
        <v>2</v>
      </c>
      <c r="V3" s="49">
        <v>0.5</v>
      </c>
      <c r="W3" s="49">
        <v>0</v>
      </c>
      <c r="X3" s="49">
        <v>1.459457</v>
      </c>
      <c r="Y3" s="49">
        <v>0</v>
      </c>
      <c r="Z3" s="49">
        <v>0</v>
      </c>
      <c r="AA3" s="71">
        <v>3</v>
      </c>
      <c r="AB3" s="71"/>
      <c r="AC3" s="72"/>
      <c r="AD3" s="78" t="s">
        <v>2080</v>
      </c>
      <c r="AE3" s="78">
        <v>249</v>
      </c>
      <c r="AF3" s="78">
        <v>3261</v>
      </c>
      <c r="AG3" s="78">
        <v>5227</v>
      </c>
      <c r="AH3" s="78">
        <v>9828</v>
      </c>
      <c r="AI3" s="78"/>
      <c r="AJ3" s="78" t="s">
        <v>2407</v>
      </c>
      <c r="AK3" s="78" t="s">
        <v>2682</v>
      </c>
      <c r="AL3" s="82" t="s">
        <v>2887</v>
      </c>
      <c r="AM3" s="78"/>
      <c r="AN3" s="80">
        <v>41478.808287037034</v>
      </c>
      <c r="AO3" s="82" t="s">
        <v>3037</v>
      </c>
      <c r="AP3" s="78" t="b">
        <v>0</v>
      </c>
      <c r="AQ3" s="78" t="b">
        <v>0</v>
      </c>
      <c r="AR3" s="78" t="b">
        <v>1</v>
      </c>
      <c r="AS3" s="78" t="s">
        <v>1973</v>
      </c>
      <c r="AT3" s="78">
        <v>76</v>
      </c>
      <c r="AU3" s="82" t="s">
        <v>3289</v>
      </c>
      <c r="AV3" s="78" t="b">
        <v>0</v>
      </c>
      <c r="AW3" s="78" t="s">
        <v>3383</v>
      </c>
      <c r="AX3" s="82" t="s">
        <v>3384</v>
      </c>
      <c r="AY3" s="78" t="s">
        <v>66</v>
      </c>
      <c r="AZ3" s="78" t="str">
        <f>REPLACE(INDEX(GroupVertices[Group],MATCH(Vertices[[#This Row],[Vertex]],GroupVertices[Vertex],0)),1,1,"")</f>
        <v>24</v>
      </c>
      <c r="BA3" s="48" t="s">
        <v>745</v>
      </c>
      <c r="BB3" s="48" t="s">
        <v>745</v>
      </c>
      <c r="BC3" s="48" t="s">
        <v>807</v>
      </c>
      <c r="BD3" s="48" t="s">
        <v>807</v>
      </c>
      <c r="BE3" s="48" t="s">
        <v>832</v>
      </c>
      <c r="BF3" s="48" t="s">
        <v>832</v>
      </c>
      <c r="BG3" s="120" t="s">
        <v>4665</v>
      </c>
      <c r="BH3" s="120" t="s">
        <v>4665</v>
      </c>
      <c r="BI3" s="120" t="s">
        <v>4506</v>
      </c>
      <c r="BJ3" s="120" t="s">
        <v>4506</v>
      </c>
      <c r="BK3" s="120">
        <v>2</v>
      </c>
      <c r="BL3" s="123">
        <v>4</v>
      </c>
      <c r="BM3" s="120">
        <v>0</v>
      </c>
      <c r="BN3" s="123">
        <v>0</v>
      </c>
      <c r="BO3" s="120">
        <v>0</v>
      </c>
      <c r="BP3" s="123">
        <v>0</v>
      </c>
      <c r="BQ3" s="120">
        <v>48</v>
      </c>
      <c r="BR3" s="123">
        <v>96</v>
      </c>
      <c r="BS3" s="120">
        <v>50</v>
      </c>
      <c r="BT3" s="3"/>
      <c r="BU3" s="3"/>
    </row>
    <row r="4" spans="1:76" ht="15">
      <c r="A4" s="64" t="s">
        <v>489</v>
      </c>
      <c r="B4" s="65"/>
      <c r="C4" s="65" t="s">
        <v>64</v>
      </c>
      <c r="D4" s="66">
        <v>173.54449214615946</v>
      </c>
      <c r="E4" s="68"/>
      <c r="F4" s="100" t="s">
        <v>3307</v>
      </c>
      <c r="G4" s="65"/>
      <c r="H4" s="69" t="s">
        <v>489</v>
      </c>
      <c r="I4" s="70"/>
      <c r="J4" s="70"/>
      <c r="K4" s="69" t="s">
        <v>3717</v>
      </c>
      <c r="L4" s="73">
        <v>1</v>
      </c>
      <c r="M4" s="74">
        <v>9482.482421875</v>
      </c>
      <c r="N4" s="74">
        <v>4793.63818359375</v>
      </c>
      <c r="O4" s="75"/>
      <c r="P4" s="76"/>
      <c r="Q4" s="76"/>
      <c r="R4" s="86"/>
      <c r="S4" s="48">
        <v>1</v>
      </c>
      <c r="T4" s="48">
        <v>0</v>
      </c>
      <c r="U4" s="49">
        <v>0</v>
      </c>
      <c r="V4" s="49">
        <v>0.333333</v>
      </c>
      <c r="W4" s="49">
        <v>0</v>
      </c>
      <c r="X4" s="49">
        <v>0.770269</v>
      </c>
      <c r="Y4" s="49">
        <v>0</v>
      </c>
      <c r="Z4" s="49">
        <v>0</v>
      </c>
      <c r="AA4" s="71">
        <v>4</v>
      </c>
      <c r="AB4" s="71"/>
      <c r="AC4" s="72"/>
      <c r="AD4" s="78" t="s">
        <v>2081</v>
      </c>
      <c r="AE4" s="78">
        <v>91</v>
      </c>
      <c r="AF4" s="78">
        <v>47162</v>
      </c>
      <c r="AG4" s="78">
        <v>1938</v>
      </c>
      <c r="AH4" s="78">
        <v>0</v>
      </c>
      <c r="AI4" s="78"/>
      <c r="AJ4" s="78" t="s">
        <v>2408</v>
      </c>
      <c r="AK4" s="78" t="s">
        <v>2683</v>
      </c>
      <c r="AL4" s="82" t="s">
        <v>2888</v>
      </c>
      <c r="AM4" s="78"/>
      <c r="AN4" s="80">
        <v>43104.664606481485</v>
      </c>
      <c r="AO4" s="82" t="s">
        <v>3038</v>
      </c>
      <c r="AP4" s="78" t="b">
        <v>1</v>
      </c>
      <c r="AQ4" s="78" t="b">
        <v>0</v>
      </c>
      <c r="AR4" s="78" t="b">
        <v>0</v>
      </c>
      <c r="AS4" s="78" t="s">
        <v>1973</v>
      </c>
      <c r="AT4" s="78">
        <v>335</v>
      </c>
      <c r="AU4" s="78"/>
      <c r="AV4" s="78" t="b">
        <v>1</v>
      </c>
      <c r="AW4" s="78" t="s">
        <v>3383</v>
      </c>
      <c r="AX4" s="82" t="s">
        <v>3385</v>
      </c>
      <c r="AY4" s="78" t="s">
        <v>65</v>
      </c>
      <c r="AZ4" s="78" t="str">
        <f>REPLACE(INDEX(GroupVertices[Group],MATCH(Vertices[[#This Row],[Vertex]],GroupVertices[Vertex],0)),1,1,"")</f>
        <v>24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162.0651138633803</v>
      </c>
      <c r="E5" s="68"/>
      <c r="F5" s="100" t="s">
        <v>988</v>
      </c>
      <c r="G5" s="65"/>
      <c r="H5" s="69" t="s">
        <v>213</v>
      </c>
      <c r="I5" s="70"/>
      <c r="J5" s="70"/>
      <c r="K5" s="69" t="s">
        <v>3718</v>
      </c>
      <c r="L5" s="73">
        <v>1</v>
      </c>
      <c r="M5" s="74">
        <v>4840.32177734375</v>
      </c>
      <c r="N5" s="74">
        <v>2082.754150390625</v>
      </c>
      <c r="O5" s="75"/>
      <c r="P5" s="76"/>
      <c r="Q5" s="76"/>
      <c r="R5" s="86"/>
      <c r="S5" s="48">
        <v>0</v>
      </c>
      <c r="T5" s="48">
        <v>1</v>
      </c>
      <c r="U5" s="49">
        <v>0</v>
      </c>
      <c r="V5" s="49">
        <v>0.008197</v>
      </c>
      <c r="W5" s="49">
        <v>0</v>
      </c>
      <c r="X5" s="49">
        <v>0.449481</v>
      </c>
      <c r="Y5" s="49">
        <v>0</v>
      </c>
      <c r="Z5" s="49">
        <v>0</v>
      </c>
      <c r="AA5" s="71">
        <v>5</v>
      </c>
      <c r="AB5" s="71"/>
      <c r="AC5" s="72"/>
      <c r="AD5" s="78" t="s">
        <v>2082</v>
      </c>
      <c r="AE5" s="78">
        <v>446</v>
      </c>
      <c r="AF5" s="78">
        <v>267</v>
      </c>
      <c r="AG5" s="78">
        <v>1430</v>
      </c>
      <c r="AH5" s="78">
        <v>4156</v>
      </c>
      <c r="AI5" s="78"/>
      <c r="AJ5" s="78" t="s">
        <v>2409</v>
      </c>
      <c r="AK5" s="78" t="s">
        <v>2684</v>
      </c>
      <c r="AL5" s="82" t="s">
        <v>2889</v>
      </c>
      <c r="AM5" s="78"/>
      <c r="AN5" s="80">
        <v>42685.54351851852</v>
      </c>
      <c r="AO5" s="82" t="s">
        <v>3039</v>
      </c>
      <c r="AP5" s="78" t="b">
        <v>0</v>
      </c>
      <c r="AQ5" s="78" t="b">
        <v>0</v>
      </c>
      <c r="AR5" s="78" t="b">
        <v>1</v>
      </c>
      <c r="AS5" s="78" t="s">
        <v>1973</v>
      </c>
      <c r="AT5" s="78">
        <v>5</v>
      </c>
      <c r="AU5" s="82" t="s">
        <v>3289</v>
      </c>
      <c r="AV5" s="78" t="b">
        <v>0</v>
      </c>
      <c r="AW5" s="78" t="s">
        <v>3383</v>
      </c>
      <c r="AX5" s="82" t="s">
        <v>3386</v>
      </c>
      <c r="AY5" s="78" t="s">
        <v>66</v>
      </c>
      <c r="AZ5" s="78" t="str">
        <f>REPLACE(INDEX(GroupVertices[Group],MATCH(Vertices[[#This Row],[Vertex]],GroupVertices[Vertex],0)),1,1,"")</f>
        <v>5</v>
      </c>
      <c r="BA5" s="48" t="s">
        <v>746</v>
      </c>
      <c r="BB5" s="48" t="s">
        <v>746</v>
      </c>
      <c r="BC5" s="48" t="s">
        <v>808</v>
      </c>
      <c r="BD5" s="48" t="s">
        <v>808</v>
      </c>
      <c r="BE5" s="48" t="s">
        <v>833</v>
      </c>
      <c r="BF5" s="48" t="s">
        <v>833</v>
      </c>
      <c r="BG5" s="120" t="s">
        <v>4666</v>
      </c>
      <c r="BH5" s="120" t="s">
        <v>4666</v>
      </c>
      <c r="BI5" s="120" t="s">
        <v>4812</v>
      </c>
      <c r="BJ5" s="120" t="s">
        <v>4812</v>
      </c>
      <c r="BK5" s="120">
        <v>1</v>
      </c>
      <c r="BL5" s="123">
        <v>5.555555555555555</v>
      </c>
      <c r="BM5" s="120">
        <v>1</v>
      </c>
      <c r="BN5" s="123">
        <v>5.555555555555555</v>
      </c>
      <c r="BO5" s="120">
        <v>0</v>
      </c>
      <c r="BP5" s="123">
        <v>0</v>
      </c>
      <c r="BQ5" s="120">
        <v>16</v>
      </c>
      <c r="BR5" s="123">
        <v>88.88888888888889</v>
      </c>
      <c r="BS5" s="120">
        <v>18</v>
      </c>
      <c r="BT5" s="2"/>
      <c r="BU5" s="3"/>
      <c r="BV5" s="3"/>
      <c r="BW5" s="3"/>
      <c r="BX5" s="3"/>
    </row>
    <row r="6" spans="1:76" ht="15">
      <c r="A6" s="64" t="s">
        <v>487</v>
      </c>
      <c r="B6" s="65"/>
      <c r="C6" s="65" t="s">
        <v>64</v>
      </c>
      <c r="D6" s="66">
        <v>163.06654549905255</v>
      </c>
      <c r="E6" s="68"/>
      <c r="F6" s="100" t="s">
        <v>1228</v>
      </c>
      <c r="G6" s="65"/>
      <c r="H6" s="69" t="s">
        <v>487</v>
      </c>
      <c r="I6" s="70"/>
      <c r="J6" s="70"/>
      <c r="K6" s="69" t="s">
        <v>3719</v>
      </c>
      <c r="L6" s="73">
        <v>3127.7783653846154</v>
      </c>
      <c r="M6" s="74">
        <v>4382.36181640625</v>
      </c>
      <c r="N6" s="74">
        <v>1942.18505859375</v>
      </c>
      <c r="O6" s="75"/>
      <c r="P6" s="76"/>
      <c r="Q6" s="76"/>
      <c r="R6" s="86"/>
      <c r="S6" s="48">
        <v>18</v>
      </c>
      <c r="T6" s="48">
        <v>2</v>
      </c>
      <c r="U6" s="49">
        <v>1301</v>
      </c>
      <c r="V6" s="49">
        <v>0.0125</v>
      </c>
      <c r="W6" s="49">
        <v>0</v>
      </c>
      <c r="X6" s="49">
        <v>6.694273</v>
      </c>
      <c r="Y6" s="49">
        <v>0.016339869281045753</v>
      </c>
      <c r="Z6" s="49">
        <v>0</v>
      </c>
      <c r="AA6" s="71">
        <v>6</v>
      </c>
      <c r="AB6" s="71"/>
      <c r="AC6" s="72"/>
      <c r="AD6" s="78" t="s">
        <v>2083</v>
      </c>
      <c r="AE6" s="78">
        <v>374</v>
      </c>
      <c r="AF6" s="78">
        <v>4358</v>
      </c>
      <c r="AG6" s="78">
        <v>1807</v>
      </c>
      <c r="AH6" s="78">
        <v>693</v>
      </c>
      <c r="AI6" s="78"/>
      <c r="AJ6" s="78" t="s">
        <v>2410</v>
      </c>
      <c r="AK6" s="78" t="s">
        <v>2685</v>
      </c>
      <c r="AL6" s="82" t="s">
        <v>2890</v>
      </c>
      <c r="AM6" s="78"/>
      <c r="AN6" s="80">
        <v>42294.609872685185</v>
      </c>
      <c r="AO6" s="82" t="s">
        <v>3040</v>
      </c>
      <c r="AP6" s="78" t="b">
        <v>1</v>
      </c>
      <c r="AQ6" s="78" t="b">
        <v>0</v>
      </c>
      <c r="AR6" s="78" t="b">
        <v>1</v>
      </c>
      <c r="AS6" s="78" t="s">
        <v>1973</v>
      </c>
      <c r="AT6" s="78">
        <v>59</v>
      </c>
      <c r="AU6" s="82" t="s">
        <v>3289</v>
      </c>
      <c r="AV6" s="78" t="b">
        <v>0</v>
      </c>
      <c r="AW6" s="78" t="s">
        <v>3383</v>
      </c>
      <c r="AX6" s="82" t="s">
        <v>3387</v>
      </c>
      <c r="AY6" s="78" t="s">
        <v>66</v>
      </c>
      <c r="AZ6" s="78" t="str">
        <f>REPLACE(INDEX(GroupVertices[Group],MATCH(Vertices[[#This Row],[Vertex]],GroupVertices[Vertex],0)),1,1,"")</f>
        <v>5</v>
      </c>
      <c r="BA6" s="48" t="s">
        <v>4608</v>
      </c>
      <c r="BB6" s="48" t="s">
        <v>4608</v>
      </c>
      <c r="BC6" s="48" t="s">
        <v>4621</v>
      </c>
      <c r="BD6" s="48" t="s">
        <v>4623</v>
      </c>
      <c r="BE6" s="48" t="s">
        <v>4627</v>
      </c>
      <c r="BF6" s="48" t="s">
        <v>4649</v>
      </c>
      <c r="BG6" s="120" t="s">
        <v>4667</v>
      </c>
      <c r="BH6" s="120" t="s">
        <v>4784</v>
      </c>
      <c r="BI6" s="120" t="s">
        <v>4813</v>
      </c>
      <c r="BJ6" s="120" t="s">
        <v>4813</v>
      </c>
      <c r="BK6" s="120">
        <v>6</v>
      </c>
      <c r="BL6" s="123">
        <v>6.451612903225806</v>
      </c>
      <c r="BM6" s="120">
        <v>3</v>
      </c>
      <c r="BN6" s="123">
        <v>3.225806451612903</v>
      </c>
      <c r="BO6" s="120">
        <v>0</v>
      </c>
      <c r="BP6" s="123">
        <v>0</v>
      </c>
      <c r="BQ6" s="120">
        <v>84</v>
      </c>
      <c r="BR6" s="123">
        <v>90.3225806451613</v>
      </c>
      <c r="BS6" s="120">
        <v>93</v>
      </c>
      <c r="BT6" s="2"/>
      <c r="BU6" s="3"/>
      <c r="BV6" s="3"/>
      <c r="BW6" s="3"/>
      <c r="BX6" s="3"/>
    </row>
    <row r="7" spans="1:76" ht="15">
      <c r="A7" s="64" t="s">
        <v>214</v>
      </c>
      <c r="B7" s="65"/>
      <c r="C7" s="65" t="s">
        <v>64</v>
      </c>
      <c r="D7" s="66">
        <v>162.58406645874211</v>
      </c>
      <c r="E7" s="68"/>
      <c r="F7" s="100" t="s">
        <v>989</v>
      </c>
      <c r="G7" s="65"/>
      <c r="H7" s="69" t="s">
        <v>214</v>
      </c>
      <c r="I7" s="70"/>
      <c r="J7" s="70"/>
      <c r="K7" s="69" t="s">
        <v>3720</v>
      </c>
      <c r="L7" s="73">
        <v>1</v>
      </c>
      <c r="M7" s="74">
        <v>9696.88671875</v>
      </c>
      <c r="N7" s="74">
        <v>4793.63818359375</v>
      </c>
      <c r="O7" s="75"/>
      <c r="P7" s="76"/>
      <c r="Q7" s="76"/>
      <c r="R7" s="86"/>
      <c r="S7" s="48">
        <v>0</v>
      </c>
      <c r="T7" s="48">
        <v>1</v>
      </c>
      <c r="U7" s="49">
        <v>0</v>
      </c>
      <c r="V7" s="49">
        <v>0.333333</v>
      </c>
      <c r="W7" s="49">
        <v>0</v>
      </c>
      <c r="X7" s="49">
        <v>0.770269</v>
      </c>
      <c r="Y7" s="49">
        <v>0</v>
      </c>
      <c r="Z7" s="49">
        <v>0</v>
      </c>
      <c r="AA7" s="71">
        <v>7</v>
      </c>
      <c r="AB7" s="71"/>
      <c r="AC7" s="72"/>
      <c r="AD7" s="78" t="s">
        <v>2084</v>
      </c>
      <c r="AE7" s="78">
        <v>311</v>
      </c>
      <c r="AF7" s="78">
        <v>2387</v>
      </c>
      <c r="AG7" s="78">
        <v>9925</v>
      </c>
      <c r="AH7" s="78">
        <v>9953</v>
      </c>
      <c r="AI7" s="78"/>
      <c r="AJ7" s="78" t="s">
        <v>2411</v>
      </c>
      <c r="AK7" s="78" t="s">
        <v>2686</v>
      </c>
      <c r="AL7" s="82" t="s">
        <v>2891</v>
      </c>
      <c r="AM7" s="78"/>
      <c r="AN7" s="80">
        <v>40954.73467592592</v>
      </c>
      <c r="AO7" s="82" t="s">
        <v>3041</v>
      </c>
      <c r="AP7" s="78" t="b">
        <v>1</v>
      </c>
      <c r="AQ7" s="78" t="b">
        <v>0</v>
      </c>
      <c r="AR7" s="78" t="b">
        <v>1</v>
      </c>
      <c r="AS7" s="78" t="s">
        <v>1973</v>
      </c>
      <c r="AT7" s="78">
        <v>64</v>
      </c>
      <c r="AU7" s="82" t="s">
        <v>3289</v>
      </c>
      <c r="AV7" s="78" t="b">
        <v>0</v>
      </c>
      <c r="AW7" s="78" t="s">
        <v>3383</v>
      </c>
      <c r="AX7" s="82" t="s">
        <v>3388</v>
      </c>
      <c r="AY7" s="78" t="s">
        <v>66</v>
      </c>
      <c r="AZ7" s="78" t="str">
        <f>REPLACE(INDEX(GroupVertices[Group],MATCH(Vertices[[#This Row],[Vertex]],GroupVertices[Vertex],0)),1,1,"")</f>
        <v>24</v>
      </c>
      <c r="BA7" s="48"/>
      <c r="BB7" s="48"/>
      <c r="BC7" s="48"/>
      <c r="BD7" s="48"/>
      <c r="BE7" s="48" t="s">
        <v>833</v>
      </c>
      <c r="BF7" s="48" t="s">
        <v>833</v>
      </c>
      <c r="BG7" s="120" t="s">
        <v>4668</v>
      </c>
      <c r="BH7" s="120" t="s">
        <v>4668</v>
      </c>
      <c r="BI7" s="120" t="s">
        <v>4814</v>
      </c>
      <c r="BJ7" s="120" t="s">
        <v>4814</v>
      </c>
      <c r="BK7" s="120">
        <v>2</v>
      </c>
      <c r="BL7" s="123">
        <v>8.333333333333334</v>
      </c>
      <c r="BM7" s="120">
        <v>0</v>
      </c>
      <c r="BN7" s="123">
        <v>0</v>
      </c>
      <c r="BO7" s="120">
        <v>0</v>
      </c>
      <c r="BP7" s="123">
        <v>0</v>
      </c>
      <c r="BQ7" s="120">
        <v>22</v>
      </c>
      <c r="BR7" s="123">
        <v>91.66666666666667</v>
      </c>
      <c r="BS7" s="120">
        <v>24</v>
      </c>
      <c r="BT7" s="2"/>
      <c r="BU7" s="3"/>
      <c r="BV7" s="3"/>
      <c r="BW7" s="3"/>
      <c r="BX7" s="3"/>
    </row>
    <row r="8" spans="1:76" ht="15">
      <c r="A8" s="64" t="s">
        <v>215</v>
      </c>
      <c r="B8" s="65"/>
      <c r="C8" s="65" t="s">
        <v>64</v>
      </c>
      <c r="D8" s="66">
        <v>162.01689043824527</v>
      </c>
      <c r="E8" s="68"/>
      <c r="F8" s="100" t="s">
        <v>990</v>
      </c>
      <c r="G8" s="65"/>
      <c r="H8" s="69" t="s">
        <v>215</v>
      </c>
      <c r="I8" s="70"/>
      <c r="J8" s="70"/>
      <c r="K8" s="69" t="s">
        <v>3721</v>
      </c>
      <c r="L8" s="73">
        <v>1</v>
      </c>
      <c r="M8" s="74">
        <v>8836.58203125</v>
      </c>
      <c r="N8" s="74">
        <v>9646.09375</v>
      </c>
      <c r="O8" s="75"/>
      <c r="P8" s="76"/>
      <c r="Q8" s="76"/>
      <c r="R8" s="86"/>
      <c r="S8" s="48">
        <v>0</v>
      </c>
      <c r="T8" s="48">
        <v>2</v>
      </c>
      <c r="U8" s="49">
        <v>0</v>
      </c>
      <c r="V8" s="49">
        <v>0.037037</v>
      </c>
      <c r="W8" s="49">
        <v>0</v>
      </c>
      <c r="X8" s="49">
        <v>0.846433</v>
      </c>
      <c r="Y8" s="49">
        <v>0.5</v>
      </c>
      <c r="Z8" s="49">
        <v>0</v>
      </c>
      <c r="AA8" s="71">
        <v>8</v>
      </c>
      <c r="AB8" s="71"/>
      <c r="AC8" s="72"/>
      <c r="AD8" s="78" t="s">
        <v>215</v>
      </c>
      <c r="AE8" s="78">
        <v>188</v>
      </c>
      <c r="AF8" s="78">
        <v>70</v>
      </c>
      <c r="AG8" s="78">
        <v>1732</v>
      </c>
      <c r="AH8" s="78">
        <v>1522</v>
      </c>
      <c r="AI8" s="78"/>
      <c r="AJ8" s="78" t="s">
        <v>2412</v>
      </c>
      <c r="AK8" s="78" t="s">
        <v>2687</v>
      </c>
      <c r="AL8" s="78"/>
      <c r="AM8" s="78"/>
      <c r="AN8" s="80">
        <v>39721.76672453704</v>
      </c>
      <c r="AO8" s="82" t="s">
        <v>3042</v>
      </c>
      <c r="AP8" s="78" t="b">
        <v>0</v>
      </c>
      <c r="AQ8" s="78" t="b">
        <v>0</v>
      </c>
      <c r="AR8" s="78" t="b">
        <v>1</v>
      </c>
      <c r="AS8" s="78" t="s">
        <v>1973</v>
      </c>
      <c r="AT8" s="78">
        <v>5</v>
      </c>
      <c r="AU8" s="82" t="s">
        <v>3290</v>
      </c>
      <c r="AV8" s="78" t="b">
        <v>0</v>
      </c>
      <c r="AW8" s="78" t="s">
        <v>3383</v>
      </c>
      <c r="AX8" s="82" t="s">
        <v>3389</v>
      </c>
      <c r="AY8" s="78" t="s">
        <v>66</v>
      </c>
      <c r="AZ8" s="78" t="str">
        <f>REPLACE(INDEX(GroupVertices[Group],MATCH(Vertices[[#This Row],[Vertex]],GroupVertices[Vertex],0)),1,1,"")</f>
        <v>8</v>
      </c>
      <c r="BA8" s="48"/>
      <c r="BB8" s="48"/>
      <c r="BC8" s="48"/>
      <c r="BD8" s="48"/>
      <c r="BE8" s="48" t="s">
        <v>834</v>
      </c>
      <c r="BF8" s="48" t="s">
        <v>834</v>
      </c>
      <c r="BG8" s="120" t="s">
        <v>4669</v>
      </c>
      <c r="BH8" s="120" t="s">
        <v>4669</v>
      </c>
      <c r="BI8" s="120" t="s">
        <v>4815</v>
      </c>
      <c r="BJ8" s="120" t="s">
        <v>4815</v>
      </c>
      <c r="BK8" s="120">
        <v>0</v>
      </c>
      <c r="BL8" s="123">
        <v>0</v>
      </c>
      <c r="BM8" s="120">
        <v>0</v>
      </c>
      <c r="BN8" s="123">
        <v>0</v>
      </c>
      <c r="BO8" s="120">
        <v>0</v>
      </c>
      <c r="BP8" s="123">
        <v>0</v>
      </c>
      <c r="BQ8" s="120">
        <v>21</v>
      </c>
      <c r="BR8" s="123">
        <v>100</v>
      </c>
      <c r="BS8" s="120">
        <v>21</v>
      </c>
      <c r="BT8" s="2"/>
      <c r="BU8" s="3"/>
      <c r="BV8" s="3"/>
      <c r="BW8" s="3"/>
      <c r="BX8" s="3"/>
    </row>
    <row r="9" spans="1:76" ht="15">
      <c r="A9" s="64" t="s">
        <v>490</v>
      </c>
      <c r="B9" s="65"/>
      <c r="C9" s="65" t="s">
        <v>64</v>
      </c>
      <c r="D9" s="66">
        <v>162.0132186038441</v>
      </c>
      <c r="E9" s="68"/>
      <c r="F9" s="100" t="s">
        <v>3308</v>
      </c>
      <c r="G9" s="65"/>
      <c r="H9" s="69" t="s">
        <v>490</v>
      </c>
      <c r="I9" s="70"/>
      <c r="J9" s="70"/>
      <c r="K9" s="69" t="s">
        <v>3722</v>
      </c>
      <c r="L9" s="73">
        <v>3.4033653846153844</v>
      </c>
      <c r="M9" s="74">
        <v>8710.525390625</v>
      </c>
      <c r="N9" s="74">
        <v>9372.642578125</v>
      </c>
      <c r="O9" s="75"/>
      <c r="P9" s="76"/>
      <c r="Q9" s="76"/>
      <c r="R9" s="86"/>
      <c r="S9" s="48">
        <v>3</v>
      </c>
      <c r="T9" s="48">
        <v>0</v>
      </c>
      <c r="U9" s="49">
        <v>1</v>
      </c>
      <c r="V9" s="49">
        <v>0.038462</v>
      </c>
      <c r="W9" s="49">
        <v>0</v>
      </c>
      <c r="X9" s="49">
        <v>1.220183</v>
      </c>
      <c r="Y9" s="49">
        <v>0.3333333333333333</v>
      </c>
      <c r="Z9" s="49">
        <v>0</v>
      </c>
      <c r="AA9" s="71">
        <v>9</v>
      </c>
      <c r="AB9" s="71"/>
      <c r="AC9" s="72"/>
      <c r="AD9" s="78" t="s">
        <v>2085</v>
      </c>
      <c r="AE9" s="78">
        <v>0</v>
      </c>
      <c r="AF9" s="78">
        <v>55</v>
      </c>
      <c r="AG9" s="78">
        <v>1</v>
      </c>
      <c r="AH9" s="78">
        <v>0</v>
      </c>
      <c r="AI9" s="78"/>
      <c r="AJ9" s="78"/>
      <c r="AK9" s="78"/>
      <c r="AL9" s="78"/>
      <c r="AM9" s="78"/>
      <c r="AN9" s="80">
        <v>39829.588541666664</v>
      </c>
      <c r="AO9" s="78"/>
      <c r="AP9" s="78" t="b">
        <v>1</v>
      </c>
      <c r="AQ9" s="78" t="b">
        <v>1</v>
      </c>
      <c r="AR9" s="78" t="b">
        <v>0</v>
      </c>
      <c r="AS9" s="78" t="s">
        <v>1973</v>
      </c>
      <c r="AT9" s="78">
        <v>0</v>
      </c>
      <c r="AU9" s="82" t="s">
        <v>3289</v>
      </c>
      <c r="AV9" s="78" t="b">
        <v>0</v>
      </c>
      <c r="AW9" s="78" t="s">
        <v>3383</v>
      </c>
      <c r="AX9" s="82" t="s">
        <v>3390</v>
      </c>
      <c r="AY9" s="78" t="s">
        <v>65</v>
      </c>
      <c r="AZ9" s="78" t="str">
        <f>REPLACE(INDEX(GroupVertices[Group],MATCH(Vertices[[#This Row],[Vertex]],GroupVertices[Vertex],0)),1,1,"")</f>
        <v>8</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457</v>
      </c>
      <c r="B10" s="65"/>
      <c r="C10" s="65" t="s">
        <v>64</v>
      </c>
      <c r="D10" s="66">
        <v>162.6668051272479</v>
      </c>
      <c r="E10" s="68"/>
      <c r="F10" s="100" t="s">
        <v>1202</v>
      </c>
      <c r="G10" s="65"/>
      <c r="H10" s="69" t="s">
        <v>457</v>
      </c>
      <c r="I10" s="70"/>
      <c r="J10" s="70"/>
      <c r="K10" s="69" t="s">
        <v>3723</v>
      </c>
      <c r="L10" s="73">
        <v>349.4879807692308</v>
      </c>
      <c r="M10" s="74">
        <v>8894.3916015625</v>
      </c>
      <c r="N10" s="74">
        <v>8495.697265625</v>
      </c>
      <c r="O10" s="75"/>
      <c r="P10" s="76"/>
      <c r="Q10" s="76"/>
      <c r="R10" s="86"/>
      <c r="S10" s="48">
        <v>10</v>
      </c>
      <c r="T10" s="48">
        <v>3</v>
      </c>
      <c r="U10" s="49">
        <v>145</v>
      </c>
      <c r="V10" s="49">
        <v>0.0625</v>
      </c>
      <c r="W10" s="49">
        <v>0</v>
      </c>
      <c r="X10" s="49">
        <v>4.951268</v>
      </c>
      <c r="Y10" s="49">
        <v>0.01818181818181818</v>
      </c>
      <c r="Z10" s="49">
        <v>0</v>
      </c>
      <c r="AA10" s="71">
        <v>10</v>
      </c>
      <c r="AB10" s="71"/>
      <c r="AC10" s="72"/>
      <c r="AD10" s="78" t="s">
        <v>2086</v>
      </c>
      <c r="AE10" s="78">
        <v>1178</v>
      </c>
      <c r="AF10" s="78">
        <v>2725</v>
      </c>
      <c r="AG10" s="78">
        <v>8610</v>
      </c>
      <c r="AH10" s="78">
        <v>4040</v>
      </c>
      <c r="AI10" s="78"/>
      <c r="AJ10" s="78" t="s">
        <v>2413</v>
      </c>
      <c r="AK10" s="78" t="s">
        <v>2688</v>
      </c>
      <c r="AL10" s="82" t="s">
        <v>2892</v>
      </c>
      <c r="AM10" s="78"/>
      <c r="AN10" s="80">
        <v>39969.85880787037</v>
      </c>
      <c r="AO10" s="82" t="s">
        <v>3043</v>
      </c>
      <c r="AP10" s="78" t="b">
        <v>0</v>
      </c>
      <c r="AQ10" s="78" t="b">
        <v>0</v>
      </c>
      <c r="AR10" s="78" t="b">
        <v>1</v>
      </c>
      <c r="AS10" s="78" t="s">
        <v>1973</v>
      </c>
      <c r="AT10" s="78">
        <v>89</v>
      </c>
      <c r="AU10" s="82" t="s">
        <v>3291</v>
      </c>
      <c r="AV10" s="78" t="b">
        <v>0</v>
      </c>
      <c r="AW10" s="78" t="s">
        <v>3383</v>
      </c>
      <c r="AX10" s="82" t="s">
        <v>3391</v>
      </c>
      <c r="AY10" s="78" t="s">
        <v>66</v>
      </c>
      <c r="AZ10" s="78" t="str">
        <f>REPLACE(INDEX(GroupVertices[Group],MATCH(Vertices[[#This Row],[Vertex]],GroupVertices[Vertex],0)),1,1,"")</f>
        <v>8</v>
      </c>
      <c r="BA10" s="48" t="s">
        <v>4609</v>
      </c>
      <c r="BB10" s="48" t="s">
        <v>4609</v>
      </c>
      <c r="BC10" s="48" t="s">
        <v>4195</v>
      </c>
      <c r="BD10" s="48" t="s">
        <v>4624</v>
      </c>
      <c r="BE10" s="48" t="s">
        <v>4628</v>
      </c>
      <c r="BF10" s="48" t="s">
        <v>4650</v>
      </c>
      <c r="BG10" s="120" t="s">
        <v>4670</v>
      </c>
      <c r="BH10" s="120" t="s">
        <v>4785</v>
      </c>
      <c r="BI10" s="120" t="s">
        <v>4816</v>
      </c>
      <c r="BJ10" s="120" t="s">
        <v>4925</v>
      </c>
      <c r="BK10" s="120">
        <v>7</v>
      </c>
      <c r="BL10" s="123">
        <v>3.4146341463414633</v>
      </c>
      <c r="BM10" s="120">
        <v>8</v>
      </c>
      <c r="BN10" s="123">
        <v>3.902439024390244</v>
      </c>
      <c r="BO10" s="120">
        <v>0</v>
      </c>
      <c r="BP10" s="123">
        <v>0</v>
      </c>
      <c r="BQ10" s="120">
        <v>190</v>
      </c>
      <c r="BR10" s="123">
        <v>92.6829268292683</v>
      </c>
      <c r="BS10" s="120">
        <v>205</v>
      </c>
      <c r="BT10" s="2"/>
      <c r="BU10" s="3"/>
      <c r="BV10" s="3"/>
      <c r="BW10" s="3"/>
      <c r="BX10" s="3"/>
    </row>
    <row r="11" spans="1:76" ht="15">
      <c r="A11" s="64" t="s">
        <v>216</v>
      </c>
      <c r="B11" s="65"/>
      <c r="C11" s="65" t="s">
        <v>64</v>
      </c>
      <c r="D11" s="66">
        <v>162.55762925105387</v>
      </c>
      <c r="E11" s="68"/>
      <c r="F11" s="100" t="s">
        <v>991</v>
      </c>
      <c r="G11" s="65"/>
      <c r="H11" s="69" t="s">
        <v>216</v>
      </c>
      <c r="I11" s="70"/>
      <c r="J11" s="70"/>
      <c r="K11" s="69" t="s">
        <v>3724</v>
      </c>
      <c r="L11" s="73">
        <v>1</v>
      </c>
      <c r="M11" s="74">
        <v>8599.90625</v>
      </c>
      <c r="N11" s="74">
        <v>9046.6484375</v>
      </c>
      <c r="O11" s="75"/>
      <c r="P11" s="76"/>
      <c r="Q11" s="76"/>
      <c r="R11" s="86"/>
      <c r="S11" s="48">
        <v>0</v>
      </c>
      <c r="T11" s="48">
        <v>2</v>
      </c>
      <c r="U11" s="49">
        <v>0</v>
      </c>
      <c r="V11" s="49">
        <v>0.037037</v>
      </c>
      <c r="W11" s="49">
        <v>0</v>
      </c>
      <c r="X11" s="49">
        <v>0.846433</v>
      </c>
      <c r="Y11" s="49">
        <v>0.5</v>
      </c>
      <c r="Z11" s="49">
        <v>0</v>
      </c>
      <c r="AA11" s="71">
        <v>11</v>
      </c>
      <c r="AB11" s="71"/>
      <c r="AC11" s="72"/>
      <c r="AD11" s="78" t="s">
        <v>2087</v>
      </c>
      <c r="AE11" s="78">
        <v>2340</v>
      </c>
      <c r="AF11" s="78">
        <v>2279</v>
      </c>
      <c r="AG11" s="78">
        <v>1015</v>
      </c>
      <c r="AH11" s="78">
        <v>994</v>
      </c>
      <c r="AI11" s="78"/>
      <c r="AJ11" s="78" t="s">
        <v>2414</v>
      </c>
      <c r="AK11" s="78" t="s">
        <v>2689</v>
      </c>
      <c r="AL11" s="82" t="s">
        <v>2893</v>
      </c>
      <c r="AM11" s="78"/>
      <c r="AN11" s="80">
        <v>41559.84075231481</v>
      </c>
      <c r="AO11" s="82" t="s">
        <v>3044</v>
      </c>
      <c r="AP11" s="78" t="b">
        <v>0</v>
      </c>
      <c r="AQ11" s="78" t="b">
        <v>0</v>
      </c>
      <c r="AR11" s="78" t="b">
        <v>0</v>
      </c>
      <c r="AS11" s="78" t="s">
        <v>1973</v>
      </c>
      <c r="AT11" s="78">
        <v>73</v>
      </c>
      <c r="AU11" s="82" t="s">
        <v>3289</v>
      </c>
      <c r="AV11" s="78" t="b">
        <v>0</v>
      </c>
      <c r="AW11" s="78" t="s">
        <v>3383</v>
      </c>
      <c r="AX11" s="82" t="s">
        <v>3392</v>
      </c>
      <c r="AY11" s="78" t="s">
        <v>66</v>
      </c>
      <c r="AZ11" s="78" t="str">
        <f>REPLACE(INDEX(GroupVertices[Group],MATCH(Vertices[[#This Row],[Vertex]],GroupVertices[Vertex],0)),1,1,"")</f>
        <v>8</v>
      </c>
      <c r="BA11" s="48"/>
      <c r="BB11" s="48"/>
      <c r="BC11" s="48"/>
      <c r="BD11" s="48"/>
      <c r="BE11" s="48" t="s">
        <v>834</v>
      </c>
      <c r="BF11" s="48" t="s">
        <v>834</v>
      </c>
      <c r="BG11" s="120" t="s">
        <v>4669</v>
      </c>
      <c r="BH11" s="120" t="s">
        <v>4669</v>
      </c>
      <c r="BI11" s="120" t="s">
        <v>4815</v>
      </c>
      <c r="BJ11" s="120" t="s">
        <v>4815</v>
      </c>
      <c r="BK11" s="120">
        <v>0</v>
      </c>
      <c r="BL11" s="123">
        <v>0</v>
      </c>
      <c r="BM11" s="120">
        <v>0</v>
      </c>
      <c r="BN11" s="123">
        <v>0</v>
      </c>
      <c r="BO11" s="120">
        <v>0</v>
      </c>
      <c r="BP11" s="123">
        <v>0</v>
      </c>
      <c r="BQ11" s="120">
        <v>21</v>
      </c>
      <c r="BR11" s="123">
        <v>100</v>
      </c>
      <c r="BS11" s="120">
        <v>21</v>
      </c>
      <c r="BT11" s="2"/>
      <c r="BU11" s="3"/>
      <c r="BV11" s="3"/>
      <c r="BW11" s="3"/>
      <c r="BX11" s="3"/>
    </row>
    <row r="12" spans="1:76" ht="15">
      <c r="A12" s="64" t="s">
        <v>217</v>
      </c>
      <c r="B12" s="65"/>
      <c r="C12" s="65" t="s">
        <v>64</v>
      </c>
      <c r="D12" s="66">
        <v>271.3641189043386</v>
      </c>
      <c r="E12" s="68"/>
      <c r="F12" s="100" t="s">
        <v>992</v>
      </c>
      <c r="G12" s="65"/>
      <c r="H12" s="69" t="s">
        <v>217</v>
      </c>
      <c r="I12" s="70"/>
      <c r="J12" s="70"/>
      <c r="K12" s="69" t="s">
        <v>3725</v>
      </c>
      <c r="L12" s="73">
        <v>1</v>
      </c>
      <c r="M12" s="74">
        <v>7832.18310546875</v>
      </c>
      <c r="N12" s="74">
        <v>7292.5</v>
      </c>
      <c r="O12" s="75"/>
      <c r="P12" s="76"/>
      <c r="Q12" s="76"/>
      <c r="R12" s="86"/>
      <c r="S12" s="48">
        <v>0</v>
      </c>
      <c r="T12" s="48">
        <v>1</v>
      </c>
      <c r="U12" s="49">
        <v>0</v>
      </c>
      <c r="V12" s="49">
        <v>0.037037</v>
      </c>
      <c r="W12" s="49">
        <v>0</v>
      </c>
      <c r="X12" s="49">
        <v>0.55762</v>
      </c>
      <c r="Y12" s="49">
        <v>0</v>
      </c>
      <c r="Z12" s="49">
        <v>0</v>
      </c>
      <c r="AA12" s="71">
        <v>12</v>
      </c>
      <c r="AB12" s="71"/>
      <c r="AC12" s="72"/>
      <c r="AD12" s="78" t="s">
        <v>2088</v>
      </c>
      <c r="AE12" s="78">
        <v>2589</v>
      </c>
      <c r="AF12" s="78">
        <v>446770</v>
      </c>
      <c r="AG12" s="78">
        <v>30306</v>
      </c>
      <c r="AH12" s="78">
        <v>43538</v>
      </c>
      <c r="AI12" s="78"/>
      <c r="AJ12" s="78" t="s">
        <v>2415</v>
      </c>
      <c r="AK12" s="78" t="s">
        <v>2690</v>
      </c>
      <c r="AL12" s="82" t="s">
        <v>2894</v>
      </c>
      <c r="AM12" s="78"/>
      <c r="AN12" s="80">
        <v>40775.12672453704</v>
      </c>
      <c r="AO12" s="82" t="s">
        <v>3045</v>
      </c>
      <c r="AP12" s="78" t="b">
        <v>0</v>
      </c>
      <c r="AQ12" s="78" t="b">
        <v>0</v>
      </c>
      <c r="AR12" s="78" t="b">
        <v>0</v>
      </c>
      <c r="AS12" s="78" t="s">
        <v>1973</v>
      </c>
      <c r="AT12" s="78">
        <v>4538</v>
      </c>
      <c r="AU12" s="82" t="s">
        <v>3292</v>
      </c>
      <c r="AV12" s="78" t="b">
        <v>1</v>
      </c>
      <c r="AW12" s="78" t="s">
        <v>3383</v>
      </c>
      <c r="AX12" s="82" t="s">
        <v>3393</v>
      </c>
      <c r="AY12" s="78" t="s">
        <v>66</v>
      </c>
      <c r="AZ12" s="78" t="str">
        <f>REPLACE(INDEX(GroupVertices[Group],MATCH(Vertices[[#This Row],[Vertex]],GroupVertices[Vertex],0)),1,1,"")</f>
        <v>7</v>
      </c>
      <c r="BA12" s="48"/>
      <c r="BB12" s="48"/>
      <c r="BC12" s="48"/>
      <c r="BD12" s="48"/>
      <c r="BE12" s="48"/>
      <c r="BF12" s="48"/>
      <c r="BG12" s="120" t="s">
        <v>4671</v>
      </c>
      <c r="BH12" s="120" t="s">
        <v>4671</v>
      </c>
      <c r="BI12" s="120" t="s">
        <v>4817</v>
      </c>
      <c r="BJ12" s="120" t="s">
        <v>4817</v>
      </c>
      <c r="BK12" s="120">
        <v>1</v>
      </c>
      <c r="BL12" s="123">
        <v>4.545454545454546</v>
      </c>
      <c r="BM12" s="120">
        <v>2</v>
      </c>
      <c r="BN12" s="123">
        <v>9.090909090909092</v>
      </c>
      <c r="BO12" s="120">
        <v>0</v>
      </c>
      <c r="BP12" s="123">
        <v>0</v>
      </c>
      <c r="BQ12" s="120">
        <v>19</v>
      </c>
      <c r="BR12" s="123">
        <v>86.36363636363636</v>
      </c>
      <c r="BS12" s="120">
        <v>22</v>
      </c>
      <c r="BT12" s="2"/>
      <c r="BU12" s="3"/>
      <c r="BV12" s="3"/>
      <c r="BW12" s="3"/>
      <c r="BX12" s="3"/>
    </row>
    <row r="13" spans="1:76" ht="15">
      <c r="A13" s="64" t="s">
        <v>449</v>
      </c>
      <c r="B13" s="65"/>
      <c r="C13" s="65" t="s">
        <v>64</v>
      </c>
      <c r="D13" s="66">
        <v>167.0377567983707</v>
      </c>
      <c r="E13" s="68"/>
      <c r="F13" s="100" t="s">
        <v>1197</v>
      </c>
      <c r="G13" s="65"/>
      <c r="H13" s="69" t="s">
        <v>449</v>
      </c>
      <c r="I13" s="70"/>
      <c r="J13" s="70"/>
      <c r="K13" s="69" t="s">
        <v>3726</v>
      </c>
      <c r="L13" s="73">
        <v>438.4125</v>
      </c>
      <c r="M13" s="74">
        <v>7686.66650390625</v>
      </c>
      <c r="N13" s="74">
        <v>8466.55078125</v>
      </c>
      <c r="O13" s="75"/>
      <c r="P13" s="76"/>
      <c r="Q13" s="76"/>
      <c r="R13" s="86"/>
      <c r="S13" s="48">
        <v>15</v>
      </c>
      <c r="T13" s="48">
        <v>1</v>
      </c>
      <c r="U13" s="49">
        <v>182</v>
      </c>
      <c r="V13" s="49">
        <v>0.071429</v>
      </c>
      <c r="W13" s="49">
        <v>0</v>
      </c>
      <c r="X13" s="49">
        <v>7.193296</v>
      </c>
      <c r="Y13" s="49">
        <v>0</v>
      </c>
      <c r="Z13" s="49">
        <v>0</v>
      </c>
      <c r="AA13" s="71">
        <v>13</v>
      </c>
      <c r="AB13" s="71"/>
      <c r="AC13" s="72"/>
      <c r="AD13" s="78" t="s">
        <v>2089</v>
      </c>
      <c r="AE13" s="78">
        <v>5194</v>
      </c>
      <c r="AF13" s="78">
        <v>20581</v>
      </c>
      <c r="AG13" s="78">
        <v>21485</v>
      </c>
      <c r="AH13" s="78">
        <v>40319</v>
      </c>
      <c r="AI13" s="78"/>
      <c r="AJ13" s="78" t="s">
        <v>2416</v>
      </c>
      <c r="AK13" s="78" t="s">
        <v>2691</v>
      </c>
      <c r="AL13" s="82" t="s">
        <v>2895</v>
      </c>
      <c r="AM13" s="78"/>
      <c r="AN13" s="80">
        <v>39876.79025462963</v>
      </c>
      <c r="AO13" s="82" t="s">
        <v>3046</v>
      </c>
      <c r="AP13" s="78" t="b">
        <v>0</v>
      </c>
      <c r="AQ13" s="78" t="b">
        <v>0</v>
      </c>
      <c r="AR13" s="78" t="b">
        <v>0</v>
      </c>
      <c r="AS13" s="78" t="s">
        <v>1973</v>
      </c>
      <c r="AT13" s="78">
        <v>256</v>
      </c>
      <c r="AU13" s="82" t="s">
        <v>3293</v>
      </c>
      <c r="AV13" s="78" t="b">
        <v>0</v>
      </c>
      <c r="AW13" s="78" t="s">
        <v>3383</v>
      </c>
      <c r="AX13" s="82" t="s">
        <v>3394</v>
      </c>
      <c r="AY13" s="78" t="s">
        <v>66</v>
      </c>
      <c r="AZ13" s="78" t="str">
        <f>REPLACE(INDEX(GroupVertices[Group],MATCH(Vertices[[#This Row],[Vertex]],GroupVertices[Vertex],0)),1,1,"")</f>
        <v>7</v>
      </c>
      <c r="BA13" s="48"/>
      <c r="BB13" s="48"/>
      <c r="BC13" s="48"/>
      <c r="BD13" s="48"/>
      <c r="BE13" s="48" t="s">
        <v>833</v>
      </c>
      <c r="BF13" s="48" t="s">
        <v>833</v>
      </c>
      <c r="BG13" s="120" t="s">
        <v>4672</v>
      </c>
      <c r="BH13" s="120" t="s">
        <v>4786</v>
      </c>
      <c r="BI13" s="120" t="s">
        <v>4495</v>
      </c>
      <c r="BJ13" s="120" t="s">
        <v>4926</v>
      </c>
      <c r="BK13" s="120">
        <v>5</v>
      </c>
      <c r="BL13" s="123">
        <v>4.273504273504273</v>
      </c>
      <c r="BM13" s="120">
        <v>6</v>
      </c>
      <c r="BN13" s="123">
        <v>5.128205128205129</v>
      </c>
      <c r="BO13" s="120">
        <v>0</v>
      </c>
      <c r="BP13" s="123">
        <v>0</v>
      </c>
      <c r="BQ13" s="120">
        <v>106</v>
      </c>
      <c r="BR13" s="123">
        <v>90.5982905982906</v>
      </c>
      <c r="BS13" s="120">
        <v>117</v>
      </c>
      <c r="BT13" s="2"/>
      <c r="BU13" s="3"/>
      <c r="BV13" s="3"/>
      <c r="BW13" s="3"/>
      <c r="BX13" s="3"/>
    </row>
    <row r="14" spans="1:76" ht="15">
      <c r="A14" s="64" t="s">
        <v>218</v>
      </c>
      <c r="B14" s="65"/>
      <c r="C14" s="65" t="s">
        <v>64</v>
      </c>
      <c r="D14" s="66">
        <v>162.04259327905328</v>
      </c>
      <c r="E14" s="68"/>
      <c r="F14" s="100" t="s">
        <v>993</v>
      </c>
      <c r="G14" s="65"/>
      <c r="H14" s="69" t="s">
        <v>218</v>
      </c>
      <c r="I14" s="70"/>
      <c r="J14" s="70"/>
      <c r="K14" s="69" t="s">
        <v>3727</v>
      </c>
      <c r="L14" s="73">
        <v>1</v>
      </c>
      <c r="M14" s="74">
        <v>8098.31201171875</v>
      </c>
      <c r="N14" s="74">
        <v>7571.6416015625</v>
      </c>
      <c r="O14" s="75"/>
      <c r="P14" s="76"/>
      <c r="Q14" s="76"/>
      <c r="R14" s="86"/>
      <c r="S14" s="48">
        <v>0</v>
      </c>
      <c r="T14" s="48">
        <v>1</v>
      </c>
      <c r="U14" s="49">
        <v>0</v>
      </c>
      <c r="V14" s="49">
        <v>0.037037</v>
      </c>
      <c r="W14" s="49">
        <v>0</v>
      </c>
      <c r="X14" s="49">
        <v>0.55762</v>
      </c>
      <c r="Y14" s="49">
        <v>0</v>
      </c>
      <c r="Z14" s="49">
        <v>0</v>
      </c>
      <c r="AA14" s="71">
        <v>14</v>
      </c>
      <c r="AB14" s="71"/>
      <c r="AC14" s="72"/>
      <c r="AD14" s="78" t="s">
        <v>2090</v>
      </c>
      <c r="AE14" s="78">
        <v>438</v>
      </c>
      <c r="AF14" s="78">
        <v>175</v>
      </c>
      <c r="AG14" s="78">
        <v>3977</v>
      </c>
      <c r="AH14" s="78">
        <v>4867</v>
      </c>
      <c r="AI14" s="78"/>
      <c r="AJ14" s="78" t="s">
        <v>2417</v>
      </c>
      <c r="AK14" s="78"/>
      <c r="AL14" s="78"/>
      <c r="AM14" s="78"/>
      <c r="AN14" s="80">
        <v>42283.08357638889</v>
      </c>
      <c r="AO14" s="78"/>
      <c r="AP14" s="78" t="b">
        <v>1</v>
      </c>
      <c r="AQ14" s="78" t="b">
        <v>0</v>
      </c>
      <c r="AR14" s="78" t="b">
        <v>1</v>
      </c>
      <c r="AS14" s="78" t="s">
        <v>1973</v>
      </c>
      <c r="AT14" s="78">
        <v>6</v>
      </c>
      <c r="AU14" s="82" t="s">
        <v>3289</v>
      </c>
      <c r="AV14" s="78" t="b">
        <v>0</v>
      </c>
      <c r="AW14" s="78" t="s">
        <v>3383</v>
      </c>
      <c r="AX14" s="82" t="s">
        <v>3395</v>
      </c>
      <c r="AY14" s="78" t="s">
        <v>66</v>
      </c>
      <c r="AZ14" s="78" t="str">
        <f>REPLACE(INDEX(GroupVertices[Group],MATCH(Vertices[[#This Row],[Vertex]],GroupVertices[Vertex],0)),1,1,"")</f>
        <v>7</v>
      </c>
      <c r="BA14" s="48"/>
      <c r="BB14" s="48"/>
      <c r="BC14" s="48"/>
      <c r="BD14" s="48"/>
      <c r="BE14" s="48"/>
      <c r="BF14" s="48"/>
      <c r="BG14" s="120" t="s">
        <v>4671</v>
      </c>
      <c r="BH14" s="120" t="s">
        <v>4671</v>
      </c>
      <c r="BI14" s="120" t="s">
        <v>4817</v>
      </c>
      <c r="BJ14" s="120" t="s">
        <v>4817</v>
      </c>
      <c r="BK14" s="120">
        <v>1</v>
      </c>
      <c r="BL14" s="123">
        <v>4.545454545454546</v>
      </c>
      <c r="BM14" s="120">
        <v>2</v>
      </c>
      <c r="BN14" s="123">
        <v>9.090909090909092</v>
      </c>
      <c r="BO14" s="120">
        <v>0</v>
      </c>
      <c r="BP14" s="123">
        <v>0</v>
      </c>
      <c r="BQ14" s="120">
        <v>19</v>
      </c>
      <c r="BR14" s="123">
        <v>86.36363636363636</v>
      </c>
      <c r="BS14" s="120">
        <v>22</v>
      </c>
      <c r="BT14" s="2"/>
      <c r="BU14" s="3"/>
      <c r="BV14" s="3"/>
      <c r="BW14" s="3"/>
      <c r="BX14" s="3"/>
    </row>
    <row r="15" spans="1:76" ht="15">
      <c r="A15" s="64" t="s">
        <v>219</v>
      </c>
      <c r="B15" s="65"/>
      <c r="C15" s="65" t="s">
        <v>64</v>
      </c>
      <c r="D15" s="66">
        <v>163.91939023595845</v>
      </c>
      <c r="E15" s="68"/>
      <c r="F15" s="100" t="s">
        <v>994</v>
      </c>
      <c r="G15" s="65"/>
      <c r="H15" s="69" t="s">
        <v>219</v>
      </c>
      <c r="I15" s="70"/>
      <c r="J15" s="70"/>
      <c r="K15" s="69" t="s">
        <v>3728</v>
      </c>
      <c r="L15" s="73">
        <v>1</v>
      </c>
      <c r="M15" s="74">
        <v>8283.48046875</v>
      </c>
      <c r="N15" s="74">
        <v>8022.501953125</v>
      </c>
      <c r="O15" s="75"/>
      <c r="P15" s="76"/>
      <c r="Q15" s="76"/>
      <c r="R15" s="86"/>
      <c r="S15" s="48">
        <v>0</v>
      </c>
      <c r="T15" s="48">
        <v>1</v>
      </c>
      <c r="U15" s="49">
        <v>0</v>
      </c>
      <c r="V15" s="49">
        <v>0.037037</v>
      </c>
      <c r="W15" s="49">
        <v>0</v>
      </c>
      <c r="X15" s="49">
        <v>0.55762</v>
      </c>
      <c r="Y15" s="49">
        <v>0</v>
      </c>
      <c r="Z15" s="49">
        <v>0</v>
      </c>
      <c r="AA15" s="71">
        <v>15</v>
      </c>
      <c r="AB15" s="71"/>
      <c r="AC15" s="72"/>
      <c r="AD15" s="78" t="s">
        <v>2091</v>
      </c>
      <c r="AE15" s="78">
        <v>1988</v>
      </c>
      <c r="AF15" s="78">
        <v>7842</v>
      </c>
      <c r="AG15" s="78">
        <v>270494</v>
      </c>
      <c r="AH15" s="78">
        <v>246766</v>
      </c>
      <c r="AI15" s="78"/>
      <c r="AJ15" s="78" t="s">
        <v>2418</v>
      </c>
      <c r="AK15" s="78" t="s">
        <v>2692</v>
      </c>
      <c r="AL15" s="82" t="s">
        <v>2896</v>
      </c>
      <c r="AM15" s="78"/>
      <c r="AN15" s="80">
        <v>40591.719513888886</v>
      </c>
      <c r="AO15" s="82" t="s">
        <v>3047</v>
      </c>
      <c r="AP15" s="78" t="b">
        <v>0</v>
      </c>
      <c r="AQ15" s="78" t="b">
        <v>0</v>
      </c>
      <c r="AR15" s="78" t="b">
        <v>0</v>
      </c>
      <c r="AS15" s="78" t="s">
        <v>1973</v>
      </c>
      <c r="AT15" s="78">
        <v>203</v>
      </c>
      <c r="AU15" s="82" t="s">
        <v>3290</v>
      </c>
      <c r="AV15" s="78" t="b">
        <v>0</v>
      </c>
      <c r="AW15" s="78" t="s">
        <v>3383</v>
      </c>
      <c r="AX15" s="82" t="s">
        <v>3396</v>
      </c>
      <c r="AY15" s="78" t="s">
        <v>66</v>
      </c>
      <c r="AZ15" s="78" t="str">
        <f>REPLACE(INDEX(GroupVertices[Group],MATCH(Vertices[[#This Row],[Vertex]],GroupVertices[Vertex],0)),1,1,"")</f>
        <v>7</v>
      </c>
      <c r="BA15" s="48"/>
      <c r="BB15" s="48"/>
      <c r="BC15" s="48"/>
      <c r="BD15" s="48"/>
      <c r="BE15" s="48"/>
      <c r="BF15" s="48"/>
      <c r="BG15" s="120" t="s">
        <v>4671</v>
      </c>
      <c r="BH15" s="120" t="s">
        <v>4671</v>
      </c>
      <c r="BI15" s="120" t="s">
        <v>4817</v>
      </c>
      <c r="BJ15" s="120" t="s">
        <v>4817</v>
      </c>
      <c r="BK15" s="120">
        <v>1</v>
      </c>
      <c r="BL15" s="123">
        <v>4.545454545454546</v>
      </c>
      <c r="BM15" s="120">
        <v>2</v>
      </c>
      <c r="BN15" s="123">
        <v>9.090909090909092</v>
      </c>
      <c r="BO15" s="120">
        <v>0</v>
      </c>
      <c r="BP15" s="123">
        <v>0</v>
      </c>
      <c r="BQ15" s="120">
        <v>19</v>
      </c>
      <c r="BR15" s="123">
        <v>86.36363636363636</v>
      </c>
      <c r="BS15" s="120">
        <v>22</v>
      </c>
      <c r="BT15" s="2"/>
      <c r="BU15" s="3"/>
      <c r="BV15" s="3"/>
      <c r="BW15" s="3"/>
      <c r="BX15" s="3"/>
    </row>
    <row r="16" spans="1:76" ht="15">
      <c r="A16" s="64" t="s">
        <v>220</v>
      </c>
      <c r="B16" s="65"/>
      <c r="C16" s="65" t="s">
        <v>64</v>
      </c>
      <c r="D16" s="66">
        <v>162.05189525953617</v>
      </c>
      <c r="E16" s="68"/>
      <c r="F16" s="100" t="s">
        <v>995</v>
      </c>
      <c r="G16" s="65"/>
      <c r="H16" s="69" t="s">
        <v>220</v>
      </c>
      <c r="I16" s="70"/>
      <c r="J16" s="70"/>
      <c r="K16" s="69" t="s">
        <v>3729</v>
      </c>
      <c r="L16" s="73">
        <v>1</v>
      </c>
      <c r="M16" s="74">
        <v>8156.86572265625</v>
      </c>
      <c r="N16" s="74">
        <v>9386.439453125</v>
      </c>
      <c r="O16" s="75"/>
      <c r="P16" s="76"/>
      <c r="Q16" s="76"/>
      <c r="R16" s="86"/>
      <c r="S16" s="48">
        <v>0</v>
      </c>
      <c r="T16" s="48">
        <v>1</v>
      </c>
      <c r="U16" s="49">
        <v>0</v>
      </c>
      <c r="V16" s="49">
        <v>0.037037</v>
      </c>
      <c r="W16" s="49">
        <v>0</v>
      </c>
      <c r="X16" s="49">
        <v>0.55762</v>
      </c>
      <c r="Y16" s="49">
        <v>0</v>
      </c>
      <c r="Z16" s="49">
        <v>0</v>
      </c>
      <c r="AA16" s="71">
        <v>16</v>
      </c>
      <c r="AB16" s="71"/>
      <c r="AC16" s="72"/>
      <c r="AD16" s="78" t="s">
        <v>2092</v>
      </c>
      <c r="AE16" s="78">
        <v>228</v>
      </c>
      <c r="AF16" s="78">
        <v>213</v>
      </c>
      <c r="AG16" s="78">
        <v>30070</v>
      </c>
      <c r="AH16" s="78">
        <v>58735</v>
      </c>
      <c r="AI16" s="78"/>
      <c r="AJ16" s="78" t="s">
        <v>2419</v>
      </c>
      <c r="AK16" s="78" t="s">
        <v>2693</v>
      </c>
      <c r="AL16" s="78"/>
      <c r="AM16" s="78"/>
      <c r="AN16" s="80">
        <v>39948.855416666665</v>
      </c>
      <c r="AO16" s="78"/>
      <c r="AP16" s="78" t="b">
        <v>1</v>
      </c>
      <c r="AQ16" s="78" t="b">
        <v>0</v>
      </c>
      <c r="AR16" s="78" t="b">
        <v>0</v>
      </c>
      <c r="AS16" s="78" t="s">
        <v>1973</v>
      </c>
      <c r="AT16" s="78">
        <v>18</v>
      </c>
      <c r="AU16" s="82" t="s">
        <v>3289</v>
      </c>
      <c r="AV16" s="78" t="b">
        <v>0</v>
      </c>
      <c r="AW16" s="78" t="s">
        <v>3383</v>
      </c>
      <c r="AX16" s="82" t="s">
        <v>3397</v>
      </c>
      <c r="AY16" s="78" t="s">
        <v>66</v>
      </c>
      <c r="AZ16" s="78" t="str">
        <f>REPLACE(INDEX(GroupVertices[Group],MATCH(Vertices[[#This Row],[Vertex]],GroupVertices[Vertex],0)),1,1,"")</f>
        <v>7</v>
      </c>
      <c r="BA16" s="48"/>
      <c r="BB16" s="48"/>
      <c r="BC16" s="48"/>
      <c r="BD16" s="48"/>
      <c r="BE16" s="48"/>
      <c r="BF16" s="48"/>
      <c r="BG16" s="120" t="s">
        <v>4671</v>
      </c>
      <c r="BH16" s="120" t="s">
        <v>4671</v>
      </c>
      <c r="BI16" s="120" t="s">
        <v>4817</v>
      </c>
      <c r="BJ16" s="120" t="s">
        <v>4817</v>
      </c>
      <c r="BK16" s="120">
        <v>1</v>
      </c>
      <c r="BL16" s="123">
        <v>4.545454545454546</v>
      </c>
      <c r="BM16" s="120">
        <v>2</v>
      </c>
      <c r="BN16" s="123">
        <v>9.090909090909092</v>
      </c>
      <c r="BO16" s="120">
        <v>0</v>
      </c>
      <c r="BP16" s="123">
        <v>0</v>
      </c>
      <c r="BQ16" s="120">
        <v>19</v>
      </c>
      <c r="BR16" s="123">
        <v>86.36363636363636</v>
      </c>
      <c r="BS16" s="120">
        <v>22</v>
      </c>
      <c r="BT16" s="2"/>
      <c r="BU16" s="3"/>
      <c r="BV16" s="3"/>
      <c r="BW16" s="3"/>
      <c r="BX16" s="3"/>
    </row>
    <row r="17" spans="1:76" ht="15">
      <c r="A17" s="64" t="s">
        <v>221</v>
      </c>
      <c r="B17" s="65"/>
      <c r="C17" s="65" t="s">
        <v>64</v>
      </c>
      <c r="D17" s="66">
        <v>162.0908167041883</v>
      </c>
      <c r="E17" s="68"/>
      <c r="F17" s="100" t="s">
        <v>996</v>
      </c>
      <c r="G17" s="65"/>
      <c r="H17" s="69" t="s">
        <v>221</v>
      </c>
      <c r="I17" s="70"/>
      <c r="J17" s="70"/>
      <c r="K17" s="69" t="s">
        <v>3730</v>
      </c>
      <c r="L17" s="73">
        <v>1</v>
      </c>
      <c r="M17" s="74">
        <v>7003.84814453125</v>
      </c>
      <c r="N17" s="74">
        <v>8482.876953125</v>
      </c>
      <c r="O17" s="75"/>
      <c r="P17" s="76"/>
      <c r="Q17" s="76"/>
      <c r="R17" s="86"/>
      <c r="S17" s="48">
        <v>0</v>
      </c>
      <c r="T17" s="48">
        <v>1</v>
      </c>
      <c r="U17" s="49">
        <v>0</v>
      </c>
      <c r="V17" s="49">
        <v>0.037037</v>
      </c>
      <c r="W17" s="49">
        <v>0</v>
      </c>
      <c r="X17" s="49">
        <v>0.55762</v>
      </c>
      <c r="Y17" s="49">
        <v>0</v>
      </c>
      <c r="Z17" s="49">
        <v>0</v>
      </c>
      <c r="AA17" s="71">
        <v>17</v>
      </c>
      <c r="AB17" s="71"/>
      <c r="AC17" s="72"/>
      <c r="AD17" s="78" t="s">
        <v>2093</v>
      </c>
      <c r="AE17" s="78">
        <v>218</v>
      </c>
      <c r="AF17" s="78">
        <v>372</v>
      </c>
      <c r="AG17" s="78">
        <v>23986</v>
      </c>
      <c r="AH17" s="78">
        <v>18010</v>
      </c>
      <c r="AI17" s="78"/>
      <c r="AJ17" s="78" t="s">
        <v>2420</v>
      </c>
      <c r="AK17" s="78"/>
      <c r="AL17" s="78"/>
      <c r="AM17" s="78"/>
      <c r="AN17" s="80">
        <v>42140.087013888886</v>
      </c>
      <c r="AO17" s="82" t="s">
        <v>3048</v>
      </c>
      <c r="AP17" s="78" t="b">
        <v>0</v>
      </c>
      <c r="AQ17" s="78" t="b">
        <v>0</v>
      </c>
      <c r="AR17" s="78" t="b">
        <v>0</v>
      </c>
      <c r="AS17" s="78" t="s">
        <v>1973</v>
      </c>
      <c r="AT17" s="78">
        <v>26</v>
      </c>
      <c r="AU17" s="82" t="s">
        <v>3289</v>
      </c>
      <c r="AV17" s="78" t="b">
        <v>0</v>
      </c>
      <c r="AW17" s="78" t="s">
        <v>3383</v>
      </c>
      <c r="AX17" s="82" t="s">
        <v>3398</v>
      </c>
      <c r="AY17" s="78" t="s">
        <v>66</v>
      </c>
      <c r="AZ17" s="78" t="str">
        <f>REPLACE(INDEX(GroupVertices[Group],MATCH(Vertices[[#This Row],[Vertex]],GroupVertices[Vertex],0)),1,1,"")</f>
        <v>7</v>
      </c>
      <c r="BA17" s="48"/>
      <c r="BB17" s="48"/>
      <c r="BC17" s="48"/>
      <c r="BD17" s="48"/>
      <c r="BE17" s="48"/>
      <c r="BF17" s="48"/>
      <c r="BG17" s="120" t="s">
        <v>4671</v>
      </c>
      <c r="BH17" s="120" t="s">
        <v>4671</v>
      </c>
      <c r="BI17" s="120" t="s">
        <v>4817</v>
      </c>
      <c r="BJ17" s="120" t="s">
        <v>4817</v>
      </c>
      <c r="BK17" s="120">
        <v>1</v>
      </c>
      <c r="BL17" s="123">
        <v>4.545454545454546</v>
      </c>
      <c r="BM17" s="120">
        <v>2</v>
      </c>
      <c r="BN17" s="123">
        <v>9.090909090909092</v>
      </c>
      <c r="BO17" s="120">
        <v>0</v>
      </c>
      <c r="BP17" s="123">
        <v>0</v>
      </c>
      <c r="BQ17" s="120">
        <v>19</v>
      </c>
      <c r="BR17" s="123">
        <v>86.36363636363636</v>
      </c>
      <c r="BS17" s="120">
        <v>22</v>
      </c>
      <c r="BT17" s="2"/>
      <c r="BU17" s="3"/>
      <c r="BV17" s="3"/>
      <c r="BW17" s="3"/>
      <c r="BX17" s="3"/>
    </row>
    <row r="18" spans="1:76" ht="15">
      <c r="A18" s="64" t="s">
        <v>222</v>
      </c>
      <c r="B18" s="65"/>
      <c r="C18" s="65" t="s">
        <v>64</v>
      </c>
      <c r="D18" s="66">
        <v>162.3637563946734</v>
      </c>
      <c r="E18" s="68"/>
      <c r="F18" s="100" t="s">
        <v>997</v>
      </c>
      <c r="G18" s="65"/>
      <c r="H18" s="69" t="s">
        <v>222</v>
      </c>
      <c r="I18" s="70"/>
      <c r="J18" s="70"/>
      <c r="K18" s="69" t="s">
        <v>3731</v>
      </c>
      <c r="L18" s="73">
        <v>1</v>
      </c>
      <c r="M18" s="74">
        <v>8009.2412109375</v>
      </c>
      <c r="N18" s="74">
        <v>8798.8037109375</v>
      </c>
      <c r="O18" s="75"/>
      <c r="P18" s="76"/>
      <c r="Q18" s="76"/>
      <c r="R18" s="86"/>
      <c r="S18" s="48">
        <v>0</v>
      </c>
      <c r="T18" s="48">
        <v>1</v>
      </c>
      <c r="U18" s="49">
        <v>0</v>
      </c>
      <c r="V18" s="49">
        <v>0.037037</v>
      </c>
      <c r="W18" s="49">
        <v>0</v>
      </c>
      <c r="X18" s="49">
        <v>0.55762</v>
      </c>
      <c r="Y18" s="49">
        <v>0</v>
      </c>
      <c r="Z18" s="49">
        <v>0</v>
      </c>
      <c r="AA18" s="71">
        <v>18</v>
      </c>
      <c r="AB18" s="71"/>
      <c r="AC18" s="72"/>
      <c r="AD18" s="78" t="s">
        <v>2094</v>
      </c>
      <c r="AE18" s="78">
        <v>975</v>
      </c>
      <c r="AF18" s="78">
        <v>1487</v>
      </c>
      <c r="AG18" s="78">
        <v>59139</v>
      </c>
      <c r="AH18" s="78">
        <v>172918</v>
      </c>
      <c r="AI18" s="78"/>
      <c r="AJ18" s="78" t="s">
        <v>2421</v>
      </c>
      <c r="AK18" s="78" t="s">
        <v>2694</v>
      </c>
      <c r="AL18" s="82" t="s">
        <v>2897</v>
      </c>
      <c r="AM18" s="78"/>
      <c r="AN18" s="80">
        <v>42821.985671296294</v>
      </c>
      <c r="AO18" s="82" t="s">
        <v>3049</v>
      </c>
      <c r="AP18" s="78" t="b">
        <v>0</v>
      </c>
      <c r="AQ18" s="78" t="b">
        <v>0</v>
      </c>
      <c r="AR18" s="78" t="b">
        <v>1</v>
      </c>
      <c r="AS18" s="78" t="s">
        <v>1973</v>
      </c>
      <c r="AT18" s="78">
        <v>14</v>
      </c>
      <c r="AU18" s="82" t="s">
        <v>3289</v>
      </c>
      <c r="AV18" s="78" t="b">
        <v>0</v>
      </c>
      <c r="AW18" s="78" t="s">
        <v>3383</v>
      </c>
      <c r="AX18" s="82" t="s">
        <v>3399</v>
      </c>
      <c r="AY18" s="78" t="s">
        <v>66</v>
      </c>
      <c r="AZ18" s="78" t="str">
        <f>REPLACE(INDEX(GroupVertices[Group],MATCH(Vertices[[#This Row],[Vertex]],GroupVertices[Vertex],0)),1,1,"")</f>
        <v>7</v>
      </c>
      <c r="BA18" s="48"/>
      <c r="BB18" s="48"/>
      <c r="BC18" s="48"/>
      <c r="BD18" s="48"/>
      <c r="BE18" s="48"/>
      <c r="BF18" s="48"/>
      <c r="BG18" s="120" t="s">
        <v>4671</v>
      </c>
      <c r="BH18" s="120" t="s">
        <v>4671</v>
      </c>
      <c r="BI18" s="120" t="s">
        <v>4817</v>
      </c>
      <c r="BJ18" s="120" t="s">
        <v>4817</v>
      </c>
      <c r="BK18" s="120">
        <v>1</v>
      </c>
      <c r="BL18" s="123">
        <v>4.545454545454546</v>
      </c>
      <c r="BM18" s="120">
        <v>2</v>
      </c>
      <c r="BN18" s="123">
        <v>9.090909090909092</v>
      </c>
      <c r="BO18" s="120">
        <v>0</v>
      </c>
      <c r="BP18" s="123">
        <v>0</v>
      </c>
      <c r="BQ18" s="120">
        <v>19</v>
      </c>
      <c r="BR18" s="123">
        <v>86.36363636363636</v>
      </c>
      <c r="BS18" s="120">
        <v>22</v>
      </c>
      <c r="BT18" s="2"/>
      <c r="BU18" s="3"/>
      <c r="BV18" s="3"/>
      <c r="BW18" s="3"/>
      <c r="BX18" s="3"/>
    </row>
    <row r="19" spans="1:76" ht="15">
      <c r="A19" s="64" t="s">
        <v>223</v>
      </c>
      <c r="B19" s="65"/>
      <c r="C19" s="65" t="s">
        <v>64</v>
      </c>
      <c r="D19" s="66">
        <v>162.03598397713122</v>
      </c>
      <c r="E19" s="68"/>
      <c r="F19" s="100" t="s">
        <v>998</v>
      </c>
      <c r="G19" s="65"/>
      <c r="H19" s="69" t="s">
        <v>223</v>
      </c>
      <c r="I19" s="70"/>
      <c r="J19" s="70"/>
      <c r="K19" s="69" t="s">
        <v>3732</v>
      </c>
      <c r="L19" s="73">
        <v>1</v>
      </c>
      <c r="M19" s="74">
        <v>7196.8701171875</v>
      </c>
      <c r="N19" s="74">
        <v>9369.6025390625</v>
      </c>
      <c r="O19" s="75"/>
      <c r="P19" s="76"/>
      <c r="Q19" s="76"/>
      <c r="R19" s="86"/>
      <c r="S19" s="48">
        <v>0</v>
      </c>
      <c r="T19" s="48">
        <v>1</v>
      </c>
      <c r="U19" s="49">
        <v>0</v>
      </c>
      <c r="V19" s="49">
        <v>0.037037</v>
      </c>
      <c r="W19" s="49">
        <v>0</v>
      </c>
      <c r="X19" s="49">
        <v>0.55762</v>
      </c>
      <c r="Y19" s="49">
        <v>0</v>
      </c>
      <c r="Z19" s="49">
        <v>0</v>
      </c>
      <c r="AA19" s="71">
        <v>19</v>
      </c>
      <c r="AB19" s="71"/>
      <c r="AC19" s="72"/>
      <c r="AD19" s="78" t="s">
        <v>2095</v>
      </c>
      <c r="AE19" s="78">
        <v>963</v>
      </c>
      <c r="AF19" s="78">
        <v>148</v>
      </c>
      <c r="AG19" s="78">
        <v>6203</v>
      </c>
      <c r="AH19" s="78">
        <v>8169</v>
      </c>
      <c r="AI19" s="78"/>
      <c r="AJ19" s="78"/>
      <c r="AK19" s="78"/>
      <c r="AL19" s="78"/>
      <c r="AM19" s="78"/>
      <c r="AN19" s="80">
        <v>42093.967685185184</v>
      </c>
      <c r="AO19" s="78"/>
      <c r="AP19" s="78" t="b">
        <v>1</v>
      </c>
      <c r="AQ19" s="78" t="b">
        <v>0</v>
      </c>
      <c r="AR19" s="78" t="b">
        <v>0</v>
      </c>
      <c r="AS19" s="78" t="s">
        <v>1973</v>
      </c>
      <c r="AT19" s="78">
        <v>0</v>
      </c>
      <c r="AU19" s="82" t="s">
        <v>3289</v>
      </c>
      <c r="AV19" s="78" t="b">
        <v>0</v>
      </c>
      <c r="AW19" s="78" t="s">
        <v>3383</v>
      </c>
      <c r="AX19" s="82" t="s">
        <v>3400</v>
      </c>
      <c r="AY19" s="78" t="s">
        <v>66</v>
      </c>
      <c r="AZ19" s="78" t="str">
        <f>REPLACE(INDEX(GroupVertices[Group],MATCH(Vertices[[#This Row],[Vertex]],GroupVertices[Vertex],0)),1,1,"")</f>
        <v>7</v>
      </c>
      <c r="BA19" s="48"/>
      <c r="BB19" s="48"/>
      <c r="BC19" s="48"/>
      <c r="BD19" s="48"/>
      <c r="BE19" s="48"/>
      <c r="BF19" s="48"/>
      <c r="BG19" s="120" t="s">
        <v>4671</v>
      </c>
      <c r="BH19" s="120" t="s">
        <v>4671</v>
      </c>
      <c r="BI19" s="120" t="s">
        <v>4817</v>
      </c>
      <c r="BJ19" s="120" t="s">
        <v>4817</v>
      </c>
      <c r="BK19" s="120">
        <v>1</v>
      </c>
      <c r="BL19" s="123">
        <v>4.545454545454546</v>
      </c>
      <c r="BM19" s="120">
        <v>2</v>
      </c>
      <c r="BN19" s="123">
        <v>9.090909090909092</v>
      </c>
      <c r="BO19" s="120">
        <v>0</v>
      </c>
      <c r="BP19" s="123">
        <v>0</v>
      </c>
      <c r="BQ19" s="120">
        <v>19</v>
      </c>
      <c r="BR19" s="123">
        <v>86.36363636363636</v>
      </c>
      <c r="BS19" s="120">
        <v>22</v>
      </c>
      <c r="BT19" s="2"/>
      <c r="BU19" s="3"/>
      <c r="BV19" s="3"/>
      <c r="BW19" s="3"/>
      <c r="BX19" s="3"/>
    </row>
    <row r="20" spans="1:76" ht="15">
      <c r="A20" s="64" t="s">
        <v>224</v>
      </c>
      <c r="B20" s="65"/>
      <c r="C20" s="65" t="s">
        <v>64</v>
      </c>
      <c r="D20" s="66">
        <v>162.17233142789374</v>
      </c>
      <c r="E20" s="68"/>
      <c r="F20" s="100" t="s">
        <v>999</v>
      </c>
      <c r="G20" s="65"/>
      <c r="H20" s="69" t="s">
        <v>224</v>
      </c>
      <c r="I20" s="70"/>
      <c r="J20" s="70"/>
      <c r="K20" s="69" t="s">
        <v>3733</v>
      </c>
      <c r="L20" s="73">
        <v>1</v>
      </c>
      <c r="M20" s="74">
        <v>7465.03515625</v>
      </c>
      <c r="N20" s="74">
        <v>7246.333984375</v>
      </c>
      <c r="O20" s="75"/>
      <c r="P20" s="76"/>
      <c r="Q20" s="76"/>
      <c r="R20" s="86"/>
      <c r="S20" s="48">
        <v>0</v>
      </c>
      <c r="T20" s="48">
        <v>1</v>
      </c>
      <c r="U20" s="49">
        <v>0</v>
      </c>
      <c r="V20" s="49">
        <v>0.037037</v>
      </c>
      <c r="W20" s="49">
        <v>0</v>
      </c>
      <c r="X20" s="49">
        <v>0.55762</v>
      </c>
      <c r="Y20" s="49">
        <v>0</v>
      </c>
      <c r="Z20" s="49">
        <v>0</v>
      </c>
      <c r="AA20" s="71">
        <v>20</v>
      </c>
      <c r="AB20" s="71"/>
      <c r="AC20" s="72"/>
      <c r="AD20" s="78" t="s">
        <v>2096</v>
      </c>
      <c r="AE20" s="78">
        <v>107</v>
      </c>
      <c r="AF20" s="78">
        <v>705</v>
      </c>
      <c r="AG20" s="78">
        <v>63709</v>
      </c>
      <c r="AH20" s="78">
        <v>298454</v>
      </c>
      <c r="AI20" s="78"/>
      <c r="AJ20" s="78"/>
      <c r="AK20" s="78"/>
      <c r="AL20" s="78"/>
      <c r="AM20" s="78"/>
      <c r="AN20" s="80">
        <v>42758.86075231482</v>
      </c>
      <c r="AO20" s="78"/>
      <c r="AP20" s="78" t="b">
        <v>1</v>
      </c>
      <c r="AQ20" s="78" t="b">
        <v>1</v>
      </c>
      <c r="AR20" s="78" t="b">
        <v>0</v>
      </c>
      <c r="AS20" s="78" t="s">
        <v>1973</v>
      </c>
      <c r="AT20" s="78">
        <v>1</v>
      </c>
      <c r="AU20" s="78"/>
      <c r="AV20" s="78" t="b">
        <v>0</v>
      </c>
      <c r="AW20" s="78" t="s">
        <v>3383</v>
      </c>
      <c r="AX20" s="82" t="s">
        <v>3401</v>
      </c>
      <c r="AY20" s="78" t="s">
        <v>66</v>
      </c>
      <c r="AZ20" s="78" t="str">
        <f>REPLACE(INDEX(GroupVertices[Group],MATCH(Vertices[[#This Row],[Vertex]],GroupVertices[Vertex],0)),1,1,"")</f>
        <v>7</v>
      </c>
      <c r="BA20" s="48"/>
      <c r="BB20" s="48"/>
      <c r="BC20" s="48"/>
      <c r="BD20" s="48"/>
      <c r="BE20" s="48"/>
      <c r="BF20" s="48"/>
      <c r="BG20" s="120" t="s">
        <v>4671</v>
      </c>
      <c r="BH20" s="120" t="s">
        <v>4671</v>
      </c>
      <c r="BI20" s="120" t="s">
        <v>4817</v>
      </c>
      <c r="BJ20" s="120" t="s">
        <v>4817</v>
      </c>
      <c r="BK20" s="120">
        <v>1</v>
      </c>
      <c r="BL20" s="123">
        <v>4.545454545454546</v>
      </c>
      <c r="BM20" s="120">
        <v>2</v>
      </c>
      <c r="BN20" s="123">
        <v>9.090909090909092</v>
      </c>
      <c r="BO20" s="120">
        <v>0</v>
      </c>
      <c r="BP20" s="123">
        <v>0</v>
      </c>
      <c r="BQ20" s="120">
        <v>19</v>
      </c>
      <c r="BR20" s="123">
        <v>86.36363636363636</v>
      </c>
      <c r="BS20" s="120">
        <v>22</v>
      </c>
      <c r="BT20" s="2"/>
      <c r="BU20" s="3"/>
      <c r="BV20" s="3"/>
      <c r="BW20" s="3"/>
      <c r="BX20" s="3"/>
    </row>
    <row r="21" spans="1:76" ht="15">
      <c r="A21" s="64" t="s">
        <v>225</v>
      </c>
      <c r="B21" s="65"/>
      <c r="C21" s="65" t="s">
        <v>64</v>
      </c>
      <c r="D21" s="66">
        <v>162.1128477105952</v>
      </c>
      <c r="E21" s="68"/>
      <c r="F21" s="100" t="s">
        <v>1000</v>
      </c>
      <c r="G21" s="65"/>
      <c r="H21" s="69" t="s">
        <v>225</v>
      </c>
      <c r="I21" s="70"/>
      <c r="J21" s="70"/>
      <c r="K21" s="69" t="s">
        <v>3734</v>
      </c>
      <c r="L21" s="73">
        <v>1</v>
      </c>
      <c r="M21" s="74">
        <v>8355.240234375</v>
      </c>
      <c r="N21" s="74">
        <v>8660.0078125</v>
      </c>
      <c r="O21" s="75"/>
      <c r="P21" s="76"/>
      <c r="Q21" s="76"/>
      <c r="R21" s="86"/>
      <c r="S21" s="48">
        <v>0</v>
      </c>
      <c r="T21" s="48">
        <v>1</v>
      </c>
      <c r="U21" s="49">
        <v>0</v>
      </c>
      <c r="V21" s="49">
        <v>0.037037</v>
      </c>
      <c r="W21" s="49">
        <v>0</v>
      </c>
      <c r="X21" s="49">
        <v>0.55762</v>
      </c>
      <c r="Y21" s="49">
        <v>0</v>
      </c>
      <c r="Z21" s="49">
        <v>0</v>
      </c>
      <c r="AA21" s="71">
        <v>21</v>
      </c>
      <c r="AB21" s="71"/>
      <c r="AC21" s="72"/>
      <c r="AD21" s="78" t="s">
        <v>2097</v>
      </c>
      <c r="AE21" s="78">
        <v>145</v>
      </c>
      <c r="AF21" s="78">
        <v>462</v>
      </c>
      <c r="AG21" s="78">
        <v>7516</v>
      </c>
      <c r="AH21" s="78">
        <v>3165</v>
      </c>
      <c r="AI21" s="78"/>
      <c r="AJ21" s="78"/>
      <c r="AK21" s="78" t="s">
        <v>2695</v>
      </c>
      <c r="AL21" s="78"/>
      <c r="AM21" s="78"/>
      <c r="AN21" s="80">
        <v>40043.829201388886</v>
      </c>
      <c r="AO21" s="78"/>
      <c r="AP21" s="78" t="b">
        <v>0</v>
      </c>
      <c r="AQ21" s="78" t="b">
        <v>0</v>
      </c>
      <c r="AR21" s="78" t="b">
        <v>0</v>
      </c>
      <c r="AS21" s="78" t="s">
        <v>1973</v>
      </c>
      <c r="AT21" s="78">
        <v>28</v>
      </c>
      <c r="AU21" s="82" t="s">
        <v>3289</v>
      </c>
      <c r="AV21" s="78" t="b">
        <v>0</v>
      </c>
      <c r="AW21" s="78" t="s">
        <v>3383</v>
      </c>
      <c r="AX21" s="82" t="s">
        <v>3402</v>
      </c>
      <c r="AY21" s="78" t="s">
        <v>66</v>
      </c>
      <c r="AZ21" s="78" t="str">
        <f>REPLACE(INDEX(GroupVertices[Group],MATCH(Vertices[[#This Row],[Vertex]],GroupVertices[Vertex],0)),1,1,"")</f>
        <v>7</v>
      </c>
      <c r="BA21" s="48"/>
      <c r="BB21" s="48"/>
      <c r="BC21" s="48"/>
      <c r="BD21" s="48"/>
      <c r="BE21" s="48"/>
      <c r="BF21" s="48"/>
      <c r="BG21" s="120" t="s">
        <v>4671</v>
      </c>
      <c r="BH21" s="120" t="s">
        <v>4671</v>
      </c>
      <c r="BI21" s="120" t="s">
        <v>4817</v>
      </c>
      <c r="BJ21" s="120" t="s">
        <v>4817</v>
      </c>
      <c r="BK21" s="120">
        <v>1</v>
      </c>
      <c r="BL21" s="123">
        <v>4.545454545454546</v>
      </c>
      <c r="BM21" s="120">
        <v>2</v>
      </c>
      <c r="BN21" s="123">
        <v>9.090909090909092</v>
      </c>
      <c r="BO21" s="120">
        <v>0</v>
      </c>
      <c r="BP21" s="123">
        <v>0</v>
      </c>
      <c r="BQ21" s="120">
        <v>19</v>
      </c>
      <c r="BR21" s="123">
        <v>86.36363636363636</v>
      </c>
      <c r="BS21" s="120">
        <v>22</v>
      </c>
      <c r="BT21" s="2"/>
      <c r="BU21" s="3"/>
      <c r="BV21" s="3"/>
      <c r="BW21" s="3"/>
      <c r="BX21" s="3"/>
    </row>
    <row r="22" spans="1:76" ht="15">
      <c r="A22" s="64" t="s">
        <v>226</v>
      </c>
      <c r="B22" s="65"/>
      <c r="C22" s="65" t="s">
        <v>64</v>
      </c>
      <c r="D22" s="66">
        <v>162.00195831168062</v>
      </c>
      <c r="E22" s="68"/>
      <c r="F22" s="100" t="s">
        <v>1001</v>
      </c>
      <c r="G22" s="65"/>
      <c r="H22" s="69" t="s">
        <v>226</v>
      </c>
      <c r="I22" s="70"/>
      <c r="J22" s="70"/>
      <c r="K22" s="69" t="s">
        <v>3735</v>
      </c>
      <c r="L22" s="73">
        <v>1</v>
      </c>
      <c r="M22" s="74">
        <v>7519.4794921875</v>
      </c>
      <c r="N22" s="74">
        <v>9612.48046875</v>
      </c>
      <c r="O22" s="75"/>
      <c r="P22" s="76"/>
      <c r="Q22" s="76"/>
      <c r="R22" s="86"/>
      <c r="S22" s="48">
        <v>0</v>
      </c>
      <c r="T22" s="48">
        <v>1</v>
      </c>
      <c r="U22" s="49">
        <v>0</v>
      </c>
      <c r="V22" s="49">
        <v>0.037037</v>
      </c>
      <c r="W22" s="49">
        <v>0</v>
      </c>
      <c r="X22" s="49">
        <v>0.55762</v>
      </c>
      <c r="Y22" s="49">
        <v>0</v>
      </c>
      <c r="Z22" s="49">
        <v>0</v>
      </c>
      <c r="AA22" s="71">
        <v>22</v>
      </c>
      <c r="AB22" s="71"/>
      <c r="AC22" s="72"/>
      <c r="AD22" s="78" t="s">
        <v>2098</v>
      </c>
      <c r="AE22" s="78">
        <v>140</v>
      </c>
      <c r="AF22" s="78">
        <v>9</v>
      </c>
      <c r="AG22" s="78">
        <v>8</v>
      </c>
      <c r="AH22" s="78">
        <v>51</v>
      </c>
      <c r="AI22" s="78">
        <v>-14400</v>
      </c>
      <c r="AJ22" s="78" t="s">
        <v>2422</v>
      </c>
      <c r="AK22" s="78" t="s">
        <v>2683</v>
      </c>
      <c r="AL22" s="78"/>
      <c r="AM22" s="78" t="s">
        <v>3030</v>
      </c>
      <c r="AN22" s="80">
        <v>41149.150983796295</v>
      </c>
      <c r="AO22" s="82" t="s">
        <v>3050</v>
      </c>
      <c r="AP22" s="78" t="b">
        <v>0</v>
      </c>
      <c r="AQ22" s="78" t="b">
        <v>0</v>
      </c>
      <c r="AR22" s="78" t="b">
        <v>0</v>
      </c>
      <c r="AS22" s="78" t="s">
        <v>1973</v>
      </c>
      <c r="AT22" s="78">
        <v>0</v>
      </c>
      <c r="AU22" s="82" t="s">
        <v>3294</v>
      </c>
      <c r="AV22" s="78" t="b">
        <v>0</v>
      </c>
      <c r="AW22" s="78" t="s">
        <v>3383</v>
      </c>
      <c r="AX22" s="82" t="s">
        <v>3403</v>
      </c>
      <c r="AY22" s="78" t="s">
        <v>66</v>
      </c>
      <c r="AZ22" s="78" t="str">
        <f>REPLACE(INDEX(GroupVertices[Group],MATCH(Vertices[[#This Row],[Vertex]],GroupVertices[Vertex],0)),1,1,"")</f>
        <v>7</v>
      </c>
      <c r="BA22" s="48"/>
      <c r="BB22" s="48"/>
      <c r="BC22" s="48"/>
      <c r="BD22" s="48"/>
      <c r="BE22" s="48"/>
      <c r="BF22" s="48"/>
      <c r="BG22" s="120" t="s">
        <v>4671</v>
      </c>
      <c r="BH22" s="120" t="s">
        <v>4671</v>
      </c>
      <c r="BI22" s="120" t="s">
        <v>4817</v>
      </c>
      <c r="BJ22" s="120" t="s">
        <v>4817</v>
      </c>
      <c r="BK22" s="120">
        <v>1</v>
      </c>
      <c r="BL22" s="123">
        <v>4.545454545454546</v>
      </c>
      <c r="BM22" s="120">
        <v>2</v>
      </c>
      <c r="BN22" s="123">
        <v>9.090909090909092</v>
      </c>
      <c r="BO22" s="120">
        <v>0</v>
      </c>
      <c r="BP22" s="123">
        <v>0</v>
      </c>
      <c r="BQ22" s="120">
        <v>19</v>
      </c>
      <c r="BR22" s="123">
        <v>86.36363636363636</v>
      </c>
      <c r="BS22" s="120">
        <v>22</v>
      </c>
      <c r="BT22" s="2"/>
      <c r="BU22" s="3"/>
      <c r="BV22" s="3"/>
      <c r="BW22" s="3"/>
      <c r="BX22" s="3"/>
    </row>
    <row r="23" spans="1:76" ht="15">
      <c r="A23" s="64" t="s">
        <v>227</v>
      </c>
      <c r="B23" s="65"/>
      <c r="C23" s="65" t="s">
        <v>64</v>
      </c>
      <c r="D23" s="66">
        <v>203.99893145821486</v>
      </c>
      <c r="E23" s="68"/>
      <c r="F23" s="100" t="s">
        <v>1002</v>
      </c>
      <c r="G23" s="65"/>
      <c r="H23" s="69" t="s">
        <v>227</v>
      </c>
      <c r="I23" s="70"/>
      <c r="J23" s="70"/>
      <c r="K23" s="69" t="s">
        <v>3736</v>
      </c>
      <c r="L23" s="73">
        <v>1</v>
      </c>
      <c r="M23" s="74">
        <v>9651.40625</v>
      </c>
      <c r="N23" s="74">
        <v>3487.886474609375</v>
      </c>
      <c r="O23" s="75"/>
      <c r="P23" s="76"/>
      <c r="Q23" s="76"/>
      <c r="R23" s="86"/>
      <c r="S23" s="48">
        <v>2</v>
      </c>
      <c r="T23" s="48">
        <v>1</v>
      </c>
      <c r="U23" s="49">
        <v>0</v>
      </c>
      <c r="V23" s="49">
        <v>1</v>
      </c>
      <c r="W23" s="49">
        <v>0</v>
      </c>
      <c r="X23" s="49">
        <v>1.298243</v>
      </c>
      <c r="Y23" s="49">
        <v>0</v>
      </c>
      <c r="Z23" s="49">
        <v>0</v>
      </c>
      <c r="AA23" s="71">
        <v>23</v>
      </c>
      <c r="AB23" s="71"/>
      <c r="AC23" s="72"/>
      <c r="AD23" s="78" t="s">
        <v>2099</v>
      </c>
      <c r="AE23" s="78">
        <v>213958</v>
      </c>
      <c r="AF23" s="78">
        <v>171573</v>
      </c>
      <c r="AG23" s="78">
        <v>115382</v>
      </c>
      <c r="AH23" s="78">
        <v>2</v>
      </c>
      <c r="AI23" s="78"/>
      <c r="AJ23" s="78" t="s">
        <v>2423</v>
      </c>
      <c r="AK23" s="78" t="s">
        <v>2696</v>
      </c>
      <c r="AL23" s="82" t="s">
        <v>2898</v>
      </c>
      <c r="AM23" s="78"/>
      <c r="AN23" s="80">
        <v>40163.26405092593</v>
      </c>
      <c r="AO23" s="82" t="s">
        <v>3051</v>
      </c>
      <c r="AP23" s="78" t="b">
        <v>0</v>
      </c>
      <c r="AQ23" s="78" t="b">
        <v>0</v>
      </c>
      <c r="AR23" s="78" t="b">
        <v>0</v>
      </c>
      <c r="AS23" s="78" t="s">
        <v>1973</v>
      </c>
      <c r="AT23" s="78">
        <v>977</v>
      </c>
      <c r="AU23" s="82" t="s">
        <v>3295</v>
      </c>
      <c r="AV23" s="78" t="b">
        <v>0</v>
      </c>
      <c r="AW23" s="78" t="s">
        <v>3383</v>
      </c>
      <c r="AX23" s="82" t="s">
        <v>3404</v>
      </c>
      <c r="AY23" s="78" t="s">
        <v>66</v>
      </c>
      <c r="AZ23" s="78" t="str">
        <f>REPLACE(INDEX(GroupVertices[Group],MATCH(Vertices[[#This Row],[Vertex]],GroupVertices[Vertex],0)),1,1,"")</f>
        <v>37</v>
      </c>
      <c r="BA23" s="48" t="s">
        <v>747</v>
      </c>
      <c r="BB23" s="48" t="s">
        <v>747</v>
      </c>
      <c r="BC23" s="48" t="s">
        <v>809</v>
      </c>
      <c r="BD23" s="48" t="s">
        <v>809</v>
      </c>
      <c r="BE23" s="48" t="s">
        <v>835</v>
      </c>
      <c r="BF23" s="48" t="s">
        <v>835</v>
      </c>
      <c r="BG23" s="120" t="s">
        <v>4376</v>
      </c>
      <c r="BH23" s="120" t="s">
        <v>4376</v>
      </c>
      <c r="BI23" s="120" t="s">
        <v>4514</v>
      </c>
      <c r="BJ23" s="120" t="s">
        <v>4514</v>
      </c>
      <c r="BK23" s="120">
        <v>0</v>
      </c>
      <c r="BL23" s="123">
        <v>0</v>
      </c>
      <c r="BM23" s="120">
        <v>1</v>
      </c>
      <c r="BN23" s="123">
        <v>3.0303030303030303</v>
      </c>
      <c r="BO23" s="120">
        <v>0</v>
      </c>
      <c r="BP23" s="123">
        <v>0</v>
      </c>
      <c r="BQ23" s="120">
        <v>32</v>
      </c>
      <c r="BR23" s="123">
        <v>96.96969696969697</v>
      </c>
      <c r="BS23" s="120">
        <v>33</v>
      </c>
      <c r="BT23" s="2"/>
      <c r="BU23" s="3"/>
      <c r="BV23" s="3"/>
      <c r="BW23" s="3"/>
      <c r="BX23" s="3"/>
    </row>
    <row r="24" spans="1:76" ht="15">
      <c r="A24" s="64" t="s">
        <v>228</v>
      </c>
      <c r="B24" s="65"/>
      <c r="C24" s="65" t="s">
        <v>64</v>
      </c>
      <c r="D24" s="66">
        <v>162.03035383104947</v>
      </c>
      <c r="E24" s="68"/>
      <c r="F24" s="100" t="s">
        <v>1003</v>
      </c>
      <c r="G24" s="65"/>
      <c r="H24" s="69" t="s">
        <v>228</v>
      </c>
      <c r="I24" s="70"/>
      <c r="J24" s="70"/>
      <c r="K24" s="69" t="s">
        <v>3737</v>
      </c>
      <c r="L24" s="73">
        <v>1</v>
      </c>
      <c r="M24" s="74">
        <v>9651.40625</v>
      </c>
      <c r="N24" s="74">
        <v>3099.68994140625</v>
      </c>
      <c r="O24" s="75"/>
      <c r="P24" s="76"/>
      <c r="Q24" s="76"/>
      <c r="R24" s="86"/>
      <c r="S24" s="48">
        <v>0</v>
      </c>
      <c r="T24" s="48">
        <v>1</v>
      </c>
      <c r="U24" s="49">
        <v>0</v>
      </c>
      <c r="V24" s="49">
        <v>1</v>
      </c>
      <c r="W24" s="49">
        <v>0</v>
      </c>
      <c r="X24" s="49">
        <v>0.701753</v>
      </c>
      <c r="Y24" s="49">
        <v>0</v>
      </c>
      <c r="Z24" s="49">
        <v>0</v>
      </c>
      <c r="AA24" s="71">
        <v>24</v>
      </c>
      <c r="AB24" s="71"/>
      <c r="AC24" s="72"/>
      <c r="AD24" s="78" t="s">
        <v>2100</v>
      </c>
      <c r="AE24" s="78">
        <v>179</v>
      </c>
      <c r="AF24" s="78">
        <v>125</v>
      </c>
      <c r="AG24" s="78">
        <v>1521</v>
      </c>
      <c r="AH24" s="78">
        <v>1460</v>
      </c>
      <c r="AI24" s="78"/>
      <c r="AJ24" s="78" t="s">
        <v>2424</v>
      </c>
      <c r="AK24" s="78"/>
      <c r="AL24" s="78"/>
      <c r="AM24" s="78"/>
      <c r="AN24" s="80">
        <v>43490.29362268518</v>
      </c>
      <c r="AO24" s="78"/>
      <c r="AP24" s="78" t="b">
        <v>1</v>
      </c>
      <c r="AQ24" s="78" t="b">
        <v>0</v>
      </c>
      <c r="AR24" s="78" t="b">
        <v>0</v>
      </c>
      <c r="AS24" s="78" t="s">
        <v>1973</v>
      </c>
      <c r="AT24" s="78">
        <v>0</v>
      </c>
      <c r="AU24" s="78"/>
      <c r="AV24" s="78" t="b">
        <v>0</v>
      </c>
      <c r="AW24" s="78" t="s">
        <v>3383</v>
      </c>
      <c r="AX24" s="82" t="s">
        <v>3405</v>
      </c>
      <c r="AY24" s="78" t="s">
        <v>66</v>
      </c>
      <c r="AZ24" s="78" t="str">
        <f>REPLACE(INDEX(GroupVertices[Group],MATCH(Vertices[[#This Row],[Vertex]],GroupVertices[Vertex],0)),1,1,"")</f>
        <v>37</v>
      </c>
      <c r="BA24" s="48"/>
      <c r="BB24" s="48"/>
      <c r="BC24" s="48"/>
      <c r="BD24" s="48"/>
      <c r="BE24" s="48"/>
      <c r="BF24" s="48"/>
      <c r="BG24" s="120" t="s">
        <v>4673</v>
      </c>
      <c r="BH24" s="120" t="s">
        <v>4673</v>
      </c>
      <c r="BI24" s="120" t="s">
        <v>4818</v>
      </c>
      <c r="BJ24" s="120" t="s">
        <v>4818</v>
      </c>
      <c r="BK24" s="120">
        <v>0</v>
      </c>
      <c r="BL24" s="123">
        <v>0</v>
      </c>
      <c r="BM24" s="120">
        <v>1</v>
      </c>
      <c r="BN24" s="123">
        <v>4.166666666666667</v>
      </c>
      <c r="BO24" s="120">
        <v>0</v>
      </c>
      <c r="BP24" s="123">
        <v>0</v>
      </c>
      <c r="BQ24" s="120">
        <v>23</v>
      </c>
      <c r="BR24" s="123">
        <v>95.83333333333333</v>
      </c>
      <c r="BS24" s="120">
        <v>24</v>
      </c>
      <c r="BT24" s="2"/>
      <c r="BU24" s="3"/>
      <c r="BV24" s="3"/>
      <c r="BW24" s="3"/>
      <c r="BX24" s="3"/>
    </row>
    <row r="25" spans="1:76" ht="15">
      <c r="A25" s="64" t="s">
        <v>229</v>
      </c>
      <c r="B25" s="65"/>
      <c r="C25" s="65" t="s">
        <v>64</v>
      </c>
      <c r="D25" s="66">
        <v>162.17845115189564</v>
      </c>
      <c r="E25" s="68"/>
      <c r="F25" s="100" t="s">
        <v>1004</v>
      </c>
      <c r="G25" s="65"/>
      <c r="H25" s="69" t="s">
        <v>229</v>
      </c>
      <c r="I25" s="70"/>
      <c r="J25" s="70"/>
      <c r="K25" s="69" t="s">
        <v>3738</v>
      </c>
      <c r="L25" s="73">
        <v>1</v>
      </c>
      <c r="M25" s="74">
        <v>7827.66748046875</v>
      </c>
      <c r="N25" s="74">
        <v>9646.09375</v>
      </c>
      <c r="O25" s="75"/>
      <c r="P25" s="76"/>
      <c r="Q25" s="76"/>
      <c r="R25" s="86"/>
      <c r="S25" s="48">
        <v>0</v>
      </c>
      <c r="T25" s="48">
        <v>1</v>
      </c>
      <c r="U25" s="49">
        <v>0</v>
      </c>
      <c r="V25" s="49">
        <v>0.037037</v>
      </c>
      <c r="W25" s="49">
        <v>0</v>
      </c>
      <c r="X25" s="49">
        <v>0.55762</v>
      </c>
      <c r="Y25" s="49">
        <v>0</v>
      </c>
      <c r="Z25" s="49">
        <v>0</v>
      </c>
      <c r="AA25" s="71">
        <v>25</v>
      </c>
      <c r="AB25" s="71"/>
      <c r="AC25" s="72"/>
      <c r="AD25" s="78" t="s">
        <v>2101</v>
      </c>
      <c r="AE25" s="78">
        <v>1339</v>
      </c>
      <c r="AF25" s="78">
        <v>730</v>
      </c>
      <c r="AG25" s="78">
        <v>3102</v>
      </c>
      <c r="AH25" s="78">
        <v>7034</v>
      </c>
      <c r="AI25" s="78"/>
      <c r="AJ25" s="78" t="s">
        <v>2425</v>
      </c>
      <c r="AK25" s="78"/>
      <c r="AL25" s="78"/>
      <c r="AM25" s="78"/>
      <c r="AN25" s="80">
        <v>41705.796585648146</v>
      </c>
      <c r="AO25" s="82" t="s">
        <v>3052</v>
      </c>
      <c r="AP25" s="78" t="b">
        <v>1</v>
      </c>
      <c r="AQ25" s="78" t="b">
        <v>0</v>
      </c>
      <c r="AR25" s="78" t="b">
        <v>0</v>
      </c>
      <c r="AS25" s="78" t="s">
        <v>1973</v>
      </c>
      <c r="AT25" s="78">
        <v>0</v>
      </c>
      <c r="AU25" s="82" t="s">
        <v>3289</v>
      </c>
      <c r="AV25" s="78" t="b">
        <v>0</v>
      </c>
      <c r="AW25" s="78" t="s">
        <v>3383</v>
      </c>
      <c r="AX25" s="82" t="s">
        <v>3406</v>
      </c>
      <c r="AY25" s="78" t="s">
        <v>66</v>
      </c>
      <c r="AZ25" s="78" t="str">
        <f>REPLACE(INDEX(GroupVertices[Group],MATCH(Vertices[[#This Row],[Vertex]],GroupVertices[Vertex],0)),1,1,"")</f>
        <v>7</v>
      </c>
      <c r="BA25" s="48"/>
      <c r="BB25" s="48"/>
      <c r="BC25" s="48"/>
      <c r="BD25" s="48"/>
      <c r="BE25" s="48"/>
      <c r="BF25" s="48"/>
      <c r="BG25" s="120" t="s">
        <v>4671</v>
      </c>
      <c r="BH25" s="120" t="s">
        <v>4671</v>
      </c>
      <c r="BI25" s="120" t="s">
        <v>4817</v>
      </c>
      <c r="BJ25" s="120" t="s">
        <v>4817</v>
      </c>
      <c r="BK25" s="120">
        <v>1</v>
      </c>
      <c r="BL25" s="123">
        <v>4.545454545454546</v>
      </c>
      <c r="BM25" s="120">
        <v>2</v>
      </c>
      <c r="BN25" s="123">
        <v>9.090909090909092</v>
      </c>
      <c r="BO25" s="120">
        <v>0</v>
      </c>
      <c r="BP25" s="123">
        <v>0</v>
      </c>
      <c r="BQ25" s="120">
        <v>19</v>
      </c>
      <c r="BR25" s="123">
        <v>86.36363636363636</v>
      </c>
      <c r="BS25" s="120">
        <v>22</v>
      </c>
      <c r="BT25" s="2"/>
      <c r="BU25" s="3"/>
      <c r="BV25" s="3"/>
      <c r="BW25" s="3"/>
      <c r="BX25" s="3"/>
    </row>
    <row r="26" spans="1:76" ht="15">
      <c r="A26" s="64" t="s">
        <v>230</v>
      </c>
      <c r="B26" s="65"/>
      <c r="C26" s="65" t="s">
        <v>64</v>
      </c>
      <c r="D26" s="66">
        <v>162.06535865234036</v>
      </c>
      <c r="E26" s="68"/>
      <c r="F26" s="100" t="s">
        <v>1005</v>
      </c>
      <c r="G26" s="65"/>
      <c r="H26" s="69" t="s">
        <v>230</v>
      </c>
      <c r="I26" s="70"/>
      <c r="J26" s="70"/>
      <c r="K26" s="69" t="s">
        <v>3739</v>
      </c>
      <c r="L26" s="73">
        <v>1</v>
      </c>
      <c r="M26" s="74">
        <v>4673.99658203125</v>
      </c>
      <c r="N26" s="74">
        <v>8140.3623046875</v>
      </c>
      <c r="O26" s="75"/>
      <c r="P26" s="76"/>
      <c r="Q26" s="76"/>
      <c r="R26" s="86"/>
      <c r="S26" s="48">
        <v>1</v>
      </c>
      <c r="T26" s="48">
        <v>1</v>
      </c>
      <c r="U26" s="49">
        <v>0</v>
      </c>
      <c r="V26" s="49">
        <v>0</v>
      </c>
      <c r="W26" s="49">
        <v>0</v>
      </c>
      <c r="X26" s="49">
        <v>0.999998</v>
      </c>
      <c r="Y26" s="49">
        <v>0</v>
      </c>
      <c r="Z26" s="49" t="s">
        <v>5595</v>
      </c>
      <c r="AA26" s="71">
        <v>26</v>
      </c>
      <c r="AB26" s="71"/>
      <c r="AC26" s="72"/>
      <c r="AD26" s="78" t="s">
        <v>2102</v>
      </c>
      <c r="AE26" s="78">
        <v>310</v>
      </c>
      <c r="AF26" s="78">
        <v>268</v>
      </c>
      <c r="AG26" s="78">
        <v>6063</v>
      </c>
      <c r="AH26" s="78">
        <v>12743</v>
      </c>
      <c r="AI26" s="78"/>
      <c r="AJ26" s="78" t="s">
        <v>2426</v>
      </c>
      <c r="AK26" s="78" t="s">
        <v>2697</v>
      </c>
      <c r="AL26" s="82" t="s">
        <v>2899</v>
      </c>
      <c r="AM26" s="78"/>
      <c r="AN26" s="80">
        <v>42745.83199074074</v>
      </c>
      <c r="AO26" s="82" t="s">
        <v>3053</v>
      </c>
      <c r="AP26" s="78" t="b">
        <v>1</v>
      </c>
      <c r="AQ26" s="78" t="b">
        <v>0</v>
      </c>
      <c r="AR26" s="78" t="b">
        <v>0</v>
      </c>
      <c r="AS26" s="78" t="s">
        <v>1973</v>
      </c>
      <c r="AT26" s="78">
        <v>4</v>
      </c>
      <c r="AU26" s="78"/>
      <c r="AV26" s="78" t="b">
        <v>0</v>
      </c>
      <c r="AW26" s="78" t="s">
        <v>3383</v>
      </c>
      <c r="AX26" s="82" t="s">
        <v>3407</v>
      </c>
      <c r="AY26" s="78" t="s">
        <v>66</v>
      </c>
      <c r="AZ26" s="78" t="str">
        <f>REPLACE(INDEX(GroupVertices[Group],MATCH(Vertices[[#This Row],[Vertex]],GroupVertices[Vertex],0)),1,1,"")</f>
        <v>3</v>
      </c>
      <c r="BA26" s="48" t="s">
        <v>748</v>
      </c>
      <c r="BB26" s="48" t="s">
        <v>748</v>
      </c>
      <c r="BC26" s="48" t="s">
        <v>807</v>
      </c>
      <c r="BD26" s="48" t="s">
        <v>807</v>
      </c>
      <c r="BE26" s="48" t="s">
        <v>836</v>
      </c>
      <c r="BF26" s="48" t="s">
        <v>4651</v>
      </c>
      <c r="BG26" s="120" t="s">
        <v>4674</v>
      </c>
      <c r="BH26" s="120" t="s">
        <v>4787</v>
      </c>
      <c r="BI26" s="120" t="s">
        <v>4819</v>
      </c>
      <c r="BJ26" s="120" t="s">
        <v>4927</v>
      </c>
      <c r="BK26" s="120">
        <v>6</v>
      </c>
      <c r="BL26" s="123">
        <v>9.23076923076923</v>
      </c>
      <c r="BM26" s="120">
        <v>1</v>
      </c>
      <c r="BN26" s="123">
        <v>1.5384615384615385</v>
      </c>
      <c r="BO26" s="120">
        <v>0</v>
      </c>
      <c r="BP26" s="123">
        <v>0</v>
      </c>
      <c r="BQ26" s="120">
        <v>58</v>
      </c>
      <c r="BR26" s="123">
        <v>89.23076923076923</v>
      </c>
      <c r="BS26" s="120">
        <v>65</v>
      </c>
      <c r="BT26" s="2"/>
      <c r="BU26" s="3"/>
      <c r="BV26" s="3"/>
      <c r="BW26" s="3"/>
      <c r="BX26" s="3"/>
    </row>
    <row r="27" spans="1:76" ht="15">
      <c r="A27" s="64" t="s">
        <v>231</v>
      </c>
      <c r="B27" s="65"/>
      <c r="C27" s="65" t="s">
        <v>64</v>
      </c>
      <c r="D27" s="66">
        <v>162.11456123331573</v>
      </c>
      <c r="E27" s="68"/>
      <c r="F27" s="100" t="s">
        <v>1006</v>
      </c>
      <c r="G27" s="65"/>
      <c r="H27" s="69" t="s">
        <v>231</v>
      </c>
      <c r="I27" s="70"/>
      <c r="J27" s="70"/>
      <c r="K27" s="69" t="s">
        <v>3740</v>
      </c>
      <c r="L27" s="73">
        <v>1</v>
      </c>
      <c r="M27" s="74">
        <v>8225.2978515625</v>
      </c>
      <c r="N27" s="74">
        <v>2173.31201171875</v>
      </c>
      <c r="O27" s="75"/>
      <c r="P27" s="76"/>
      <c r="Q27" s="76"/>
      <c r="R27" s="86"/>
      <c r="S27" s="48">
        <v>1</v>
      </c>
      <c r="T27" s="48">
        <v>2</v>
      </c>
      <c r="U27" s="49">
        <v>0</v>
      </c>
      <c r="V27" s="49">
        <v>1</v>
      </c>
      <c r="W27" s="49">
        <v>0</v>
      </c>
      <c r="X27" s="49">
        <v>1.298243</v>
      </c>
      <c r="Y27" s="49">
        <v>0</v>
      </c>
      <c r="Z27" s="49">
        <v>0</v>
      </c>
      <c r="AA27" s="71">
        <v>27</v>
      </c>
      <c r="AB27" s="71"/>
      <c r="AC27" s="72"/>
      <c r="AD27" s="78" t="s">
        <v>2103</v>
      </c>
      <c r="AE27" s="78">
        <v>456</v>
      </c>
      <c r="AF27" s="78">
        <v>469</v>
      </c>
      <c r="AG27" s="78">
        <v>1800</v>
      </c>
      <c r="AH27" s="78">
        <v>837</v>
      </c>
      <c r="AI27" s="78"/>
      <c r="AJ27" s="78" t="s">
        <v>2427</v>
      </c>
      <c r="AK27" s="78" t="s">
        <v>2698</v>
      </c>
      <c r="AL27" s="82" t="s">
        <v>2900</v>
      </c>
      <c r="AM27" s="78"/>
      <c r="AN27" s="80">
        <v>40778.79715277778</v>
      </c>
      <c r="AO27" s="78"/>
      <c r="AP27" s="78" t="b">
        <v>1</v>
      </c>
      <c r="AQ27" s="78" t="b">
        <v>0</v>
      </c>
      <c r="AR27" s="78" t="b">
        <v>1</v>
      </c>
      <c r="AS27" s="78" t="s">
        <v>1973</v>
      </c>
      <c r="AT27" s="78">
        <v>14</v>
      </c>
      <c r="AU27" s="82" t="s">
        <v>3289</v>
      </c>
      <c r="AV27" s="78" t="b">
        <v>0</v>
      </c>
      <c r="AW27" s="78" t="s">
        <v>3383</v>
      </c>
      <c r="AX27" s="82" t="s">
        <v>3408</v>
      </c>
      <c r="AY27" s="78" t="s">
        <v>66</v>
      </c>
      <c r="AZ27" s="78" t="str">
        <f>REPLACE(INDEX(GroupVertices[Group],MATCH(Vertices[[#This Row],[Vertex]],GroupVertices[Vertex],0)),1,1,"")</f>
        <v>36</v>
      </c>
      <c r="BA27" s="48"/>
      <c r="BB27" s="48"/>
      <c r="BC27" s="48"/>
      <c r="BD27" s="48"/>
      <c r="BE27" s="48" t="s">
        <v>838</v>
      </c>
      <c r="BF27" s="48" t="s">
        <v>4652</v>
      </c>
      <c r="BG27" s="120" t="s">
        <v>4675</v>
      </c>
      <c r="BH27" s="120" t="s">
        <v>4788</v>
      </c>
      <c r="BI27" s="120" t="s">
        <v>4820</v>
      </c>
      <c r="BJ27" s="120" t="s">
        <v>4820</v>
      </c>
      <c r="BK27" s="120">
        <v>6</v>
      </c>
      <c r="BL27" s="123">
        <v>10.169491525423728</v>
      </c>
      <c r="BM27" s="120">
        <v>2</v>
      </c>
      <c r="BN27" s="123">
        <v>3.389830508474576</v>
      </c>
      <c r="BO27" s="120">
        <v>0</v>
      </c>
      <c r="BP27" s="123">
        <v>0</v>
      </c>
      <c r="BQ27" s="120">
        <v>51</v>
      </c>
      <c r="BR27" s="123">
        <v>86.44067796610169</v>
      </c>
      <c r="BS27" s="120">
        <v>59</v>
      </c>
      <c r="BT27" s="2"/>
      <c r="BU27" s="3"/>
      <c r="BV27" s="3"/>
      <c r="BW27" s="3"/>
      <c r="BX27" s="3"/>
    </row>
    <row r="28" spans="1:76" ht="15">
      <c r="A28" s="64" t="s">
        <v>491</v>
      </c>
      <c r="B28" s="65"/>
      <c r="C28" s="65" t="s">
        <v>64</v>
      </c>
      <c r="D28" s="66">
        <v>162.22618499911053</v>
      </c>
      <c r="E28" s="68"/>
      <c r="F28" s="100" t="s">
        <v>3309</v>
      </c>
      <c r="G28" s="65"/>
      <c r="H28" s="69" t="s">
        <v>491</v>
      </c>
      <c r="I28" s="70"/>
      <c r="J28" s="70"/>
      <c r="K28" s="69" t="s">
        <v>3741</v>
      </c>
      <c r="L28" s="73">
        <v>1</v>
      </c>
      <c r="M28" s="74">
        <v>8225.2978515625</v>
      </c>
      <c r="N28" s="74">
        <v>2426.22802734375</v>
      </c>
      <c r="O28" s="75"/>
      <c r="P28" s="76"/>
      <c r="Q28" s="76"/>
      <c r="R28" s="86"/>
      <c r="S28" s="48">
        <v>1</v>
      </c>
      <c r="T28" s="48">
        <v>0</v>
      </c>
      <c r="U28" s="49">
        <v>0</v>
      </c>
      <c r="V28" s="49">
        <v>1</v>
      </c>
      <c r="W28" s="49">
        <v>0</v>
      </c>
      <c r="X28" s="49">
        <v>0.701753</v>
      </c>
      <c r="Y28" s="49">
        <v>0</v>
      </c>
      <c r="Z28" s="49">
        <v>0</v>
      </c>
      <c r="AA28" s="71">
        <v>28</v>
      </c>
      <c r="AB28" s="71"/>
      <c r="AC28" s="72"/>
      <c r="AD28" s="78" t="s">
        <v>2104</v>
      </c>
      <c r="AE28" s="78">
        <v>4</v>
      </c>
      <c r="AF28" s="78">
        <v>925</v>
      </c>
      <c r="AG28" s="78">
        <v>15</v>
      </c>
      <c r="AH28" s="78">
        <v>3</v>
      </c>
      <c r="AI28" s="78">
        <v>-18000</v>
      </c>
      <c r="AJ28" s="78" t="s">
        <v>2428</v>
      </c>
      <c r="AK28" s="78" t="s">
        <v>2177</v>
      </c>
      <c r="AL28" s="82" t="s">
        <v>2901</v>
      </c>
      <c r="AM28" s="78" t="s">
        <v>3031</v>
      </c>
      <c r="AN28" s="80">
        <v>42069.90704861111</v>
      </c>
      <c r="AO28" s="82" t="s">
        <v>3054</v>
      </c>
      <c r="AP28" s="78" t="b">
        <v>0</v>
      </c>
      <c r="AQ28" s="78" t="b">
        <v>0</v>
      </c>
      <c r="AR28" s="78" t="b">
        <v>0</v>
      </c>
      <c r="AS28" s="78" t="s">
        <v>1973</v>
      </c>
      <c r="AT28" s="78">
        <v>22</v>
      </c>
      <c r="AU28" s="82" t="s">
        <v>3289</v>
      </c>
      <c r="AV28" s="78" t="b">
        <v>0</v>
      </c>
      <c r="AW28" s="78" t="s">
        <v>3383</v>
      </c>
      <c r="AX28" s="82" t="s">
        <v>3409</v>
      </c>
      <c r="AY28" s="78" t="s">
        <v>65</v>
      </c>
      <c r="AZ28" s="78" t="str">
        <f>REPLACE(INDEX(GroupVertices[Group],MATCH(Vertices[[#This Row],[Vertex]],GroupVertices[Vertex],0)),1,1,"")</f>
        <v>36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232</v>
      </c>
      <c r="B29" s="65"/>
      <c r="C29" s="65" t="s">
        <v>64</v>
      </c>
      <c r="D29" s="66">
        <v>163.1022846872237</v>
      </c>
      <c r="E29" s="68"/>
      <c r="F29" s="100" t="s">
        <v>1007</v>
      </c>
      <c r="G29" s="65"/>
      <c r="H29" s="69" t="s">
        <v>232</v>
      </c>
      <c r="I29" s="70"/>
      <c r="J29" s="70"/>
      <c r="K29" s="69" t="s">
        <v>3742</v>
      </c>
      <c r="L29" s="73">
        <v>1</v>
      </c>
      <c r="M29" s="74">
        <v>8225.2978515625</v>
      </c>
      <c r="N29" s="74">
        <v>1323.3970947265625</v>
      </c>
      <c r="O29" s="75"/>
      <c r="P29" s="76"/>
      <c r="Q29" s="76"/>
      <c r="R29" s="86"/>
      <c r="S29" s="48">
        <v>0</v>
      </c>
      <c r="T29" s="48">
        <v>1</v>
      </c>
      <c r="U29" s="49">
        <v>0</v>
      </c>
      <c r="V29" s="49">
        <v>1</v>
      </c>
      <c r="W29" s="49">
        <v>0</v>
      </c>
      <c r="X29" s="49">
        <v>0.999998</v>
      </c>
      <c r="Y29" s="49">
        <v>0</v>
      </c>
      <c r="Z29" s="49">
        <v>0</v>
      </c>
      <c r="AA29" s="71">
        <v>29</v>
      </c>
      <c r="AB29" s="71"/>
      <c r="AC29" s="72"/>
      <c r="AD29" s="78" t="s">
        <v>2105</v>
      </c>
      <c r="AE29" s="78">
        <v>4073</v>
      </c>
      <c r="AF29" s="78">
        <v>4504</v>
      </c>
      <c r="AG29" s="78">
        <v>18502</v>
      </c>
      <c r="AH29" s="78">
        <v>1357</v>
      </c>
      <c r="AI29" s="78"/>
      <c r="AJ29" s="78" t="s">
        <v>2429</v>
      </c>
      <c r="AK29" s="78" t="s">
        <v>2699</v>
      </c>
      <c r="AL29" s="82" t="s">
        <v>2902</v>
      </c>
      <c r="AM29" s="78"/>
      <c r="AN29" s="80">
        <v>40048.46576388889</v>
      </c>
      <c r="AO29" s="82" t="s">
        <v>3055</v>
      </c>
      <c r="AP29" s="78" t="b">
        <v>0</v>
      </c>
      <c r="AQ29" s="78" t="b">
        <v>0</v>
      </c>
      <c r="AR29" s="78" t="b">
        <v>1</v>
      </c>
      <c r="AS29" s="78" t="s">
        <v>1973</v>
      </c>
      <c r="AT29" s="78">
        <v>72</v>
      </c>
      <c r="AU29" s="82" t="s">
        <v>3289</v>
      </c>
      <c r="AV29" s="78" t="b">
        <v>0</v>
      </c>
      <c r="AW29" s="78" t="s">
        <v>3383</v>
      </c>
      <c r="AX29" s="82" t="s">
        <v>3410</v>
      </c>
      <c r="AY29" s="78" t="s">
        <v>66</v>
      </c>
      <c r="AZ29" s="78" t="str">
        <f>REPLACE(INDEX(GroupVertices[Group],MATCH(Vertices[[#This Row],[Vertex]],GroupVertices[Vertex],0)),1,1,"")</f>
        <v>35</v>
      </c>
      <c r="BA29" s="48" t="s">
        <v>749</v>
      </c>
      <c r="BB29" s="48" t="s">
        <v>749</v>
      </c>
      <c r="BC29" s="48" t="s">
        <v>807</v>
      </c>
      <c r="BD29" s="48" t="s">
        <v>807</v>
      </c>
      <c r="BE29" s="48" t="s">
        <v>839</v>
      </c>
      <c r="BF29" s="48" t="s">
        <v>839</v>
      </c>
      <c r="BG29" s="120" t="s">
        <v>4676</v>
      </c>
      <c r="BH29" s="120" t="s">
        <v>4676</v>
      </c>
      <c r="BI29" s="120" t="s">
        <v>4821</v>
      </c>
      <c r="BJ29" s="120" t="s">
        <v>4821</v>
      </c>
      <c r="BK29" s="120">
        <v>0</v>
      </c>
      <c r="BL29" s="123">
        <v>0</v>
      </c>
      <c r="BM29" s="120">
        <v>0</v>
      </c>
      <c r="BN29" s="123">
        <v>0</v>
      </c>
      <c r="BO29" s="120">
        <v>0</v>
      </c>
      <c r="BP29" s="123">
        <v>0</v>
      </c>
      <c r="BQ29" s="120">
        <v>18</v>
      </c>
      <c r="BR29" s="123">
        <v>100</v>
      </c>
      <c r="BS29" s="120">
        <v>18</v>
      </c>
      <c r="BT29" s="2"/>
      <c r="BU29" s="3"/>
      <c r="BV29" s="3"/>
      <c r="BW29" s="3"/>
      <c r="BX29" s="3"/>
    </row>
    <row r="30" spans="1:76" ht="15">
      <c r="A30" s="64" t="s">
        <v>492</v>
      </c>
      <c r="B30" s="65"/>
      <c r="C30" s="65" t="s">
        <v>64</v>
      </c>
      <c r="D30" s="66">
        <v>167.37581035223613</v>
      </c>
      <c r="E30" s="68"/>
      <c r="F30" s="100" t="s">
        <v>3310</v>
      </c>
      <c r="G30" s="65"/>
      <c r="H30" s="69" t="s">
        <v>492</v>
      </c>
      <c r="I30" s="70"/>
      <c r="J30" s="70"/>
      <c r="K30" s="69" t="s">
        <v>3743</v>
      </c>
      <c r="L30" s="73">
        <v>1</v>
      </c>
      <c r="M30" s="74">
        <v>8225.2978515625</v>
      </c>
      <c r="N30" s="74">
        <v>1570.43115234375</v>
      </c>
      <c r="O30" s="75"/>
      <c r="P30" s="76"/>
      <c r="Q30" s="76"/>
      <c r="R30" s="86"/>
      <c r="S30" s="48">
        <v>1</v>
      </c>
      <c r="T30" s="48">
        <v>0</v>
      </c>
      <c r="U30" s="49">
        <v>0</v>
      </c>
      <c r="V30" s="49">
        <v>1</v>
      </c>
      <c r="W30" s="49">
        <v>0</v>
      </c>
      <c r="X30" s="49">
        <v>0.999998</v>
      </c>
      <c r="Y30" s="49">
        <v>0</v>
      </c>
      <c r="Z30" s="49">
        <v>0</v>
      </c>
      <c r="AA30" s="71">
        <v>30</v>
      </c>
      <c r="AB30" s="71"/>
      <c r="AC30" s="72"/>
      <c r="AD30" s="78" t="s">
        <v>2106</v>
      </c>
      <c r="AE30" s="78">
        <v>1987</v>
      </c>
      <c r="AF30" s="78">
        <v>21962</v>
      </c>
      <c r="AG30" s="78">
        <v>14351</v>
      </c>
      <c r="AH30" s="78">
        <v>5294</v>
      </c>
      <c r="AI30" s="78"/>
      <c r="AJ30" s="78" t="s">
        <v>2430</v>
      </c>
      <c r="AK30" s="78" t="s">
        <v>2700</v>
      </c>
      <c r="AL30" s="82" t="s">
        <v>2903</v>
      </c>
      <c r="AM30" s="78"/>
      <c r="AN30" s="80">
        <v>40660.65913194444</v>
      </c>
      <c r="AO30" s="82" t="s">
        <v>3056</v>
      </c>
      <c r="AP30" s="78" t="b">
        <v>0</v>
      </c>
      <c r="AQ30" s="78" t="b">
        <v>0</v>
      </c>
      <c r="AR30" s="78" t="b">
        <v>1</v>
      </c>
      <c r="AS30" s="78" t="s">
        <v>1973</v>
      </c>
      <c r="AT30" s="78">
        <v>239</v>
      </c>
      <c r="AU30" s="82" t="s">
        <v>3289</v>
      </c>
      <c r="AV30" s="78" t="b">
        <v>0</v>
      </c>
      <c r="AW30" s="78" t="s">
        <v>3383</v>
      </c>
      <c r="AX30" s="82" t="s">
        <v>3411</v>
      </c>
      <c r="AY30" s="78" t="s">
        <v>65</v>
      </c>
      <c r="AZ30" s="78" t="str">
        <f>REPLACE(INDEX(GroupVertices[Group],MATCH(Vertices[[#This Row],[Vertex]],GroupVertices[Vertex],0)),1,1,"")</f>
        <v>35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233</v>
      </c>
      <c r="B31" s="65"/>
      <c r="C31" s="65" t="s">
        <v>64</v>
      </c>
      <c r="D31" s="66">
        <v>162.3627772388331</v>
      </c>
      <c r="E31" s="68"/>
      <c r="F31" s="100" t="s">
        <v>1008</v>
      </c>
      <c r="G31" s="65"/>
      <c r="H31" s="69" t="s">
        <v>233</v>
      </c>
      <c r="I31" s="70"/>
      <c r="J31" s="70"/>
      <c r="K31" s="69" t="s">
        <v>3744</v>
      </c>
      <c r="L31" s="73">
        <v>1</v>
      </c>
      <c r="M31" s="74">
        <v>1754.399658203125</v>
      </c>
      <c r="N31" s="74">
        <v>9098.46484375</v>
      </c>
      <c r="O31" s="75"/>
      <c r="P31" s="76"/>
      <c r="Q31" s="76"/>
      <c r="R31" s="86"/>
      <c r="S31" s="48">
        <v>0</v>
      </c>
      <c r="T31" s="48">
        <v>1</v>
      </c>
      <c r="U31" s="49">
        <v>0</v>
      </c>
      <c r="V31" s="49">
        <v>0.007752</v>
      </c>
      <c r="W31" s="49">
        <v>0.013591</v>
      </c>
      <c r="X31" s="49">
        <v>0.544329</v>
      </c>
      <c r="Y31" s="49">
        <v>0</v>
      </c>
      <c r="Z31" s="49">
        <v>0</v>
      </c>
      <c r="AA31" s="71">
        <v>31</v>
      </c>
      <c r="AB31" s="71"/>
      <c r="AC31" s="72"/>
      <c r="AD31" s="78" t="s">
        <v>2004</v>
      </c>
      <c r="AE31" s="78">
        <v>104</v>
      </c>
      <c r="AF31" s="78">
        <v>1483</v>
      </c>
      <c r="AG31" s="78">
        <v>211746</v>
      </c>
      <c r="AH31" s="78">
        <v>0</v>
      </c>
      <c r="AI31" s="78"/>
      <c r="AJ31" s="78" t="s">
        <v>2431</v>
      </c>
      <c r="AK31" s="78"/>
      <c r="AL31" s="78"/>
      <c r="AM31" s="78"/>
      <c r="AN31" s="80">
        <v>42763.6296875</v>
      </c>
      <c r="AO31" s="82" t="s">
        <v>3057</v>
      </c>
      <c r="AP31" s="78" t="b">
        <v>1</v>
      </c>
      <c r="AQ31" s="78" t="b">
        <v>0</v>
      </c>
      <c r="AR31" s="78" t="b">
        <v>0</v>
      </c>
      <c r="AS31" s="78" t="s">
        <v>1973</v>
      </c>
      <c r="AT31" s="78">
        <v>47</v>
      </c>
      <c r="AU31" s="78"/>
      <c r="AV31" s="78" t="b">
        <v>0</v>
      </c>
      <c r="AW31" s="78" t="s">
        <v>3383</v>
      </c>
      <c r="AX31" s="82" t="s">
        <v>3412</v>
      </c>
      <c r="AY31" s="78" t="s">
        <v>66</v>
      </c>
      <c r="AZ31" s="78" t="str">
        <f>REPLACE(INDEX(GroupVertices[Group],MATCH(Vertices[[#This Row],[Vertex]],GroupVertices[Vertex],0)),1,1,"")</f>
        <v>1</v>
      </c>
      <c r="BA31" s="48"/>
      <c r="BB31" s="48"/>
      <c r="BC31" s="48"/>
      <c r="BD31" s="48"/>
      <c r="BE31" s="48"/>
      <c r="BF31" s="48"/>
      <c r="BG31" s="120" t="s">
        <v>4677</v>
      </c>
      <c r="BH31" s="120" t="s">
        <v>4677</v>
      </c>
      <c r="BI31" s="120" t="s">
        <v>4822</v>
      </c>
      <c r="BJ31" s="120" t="s">
        <v>4822</v>
      </c>
      <c r="BK31" s="120">
        <v>0</v>
      </c>
      <c r="BL31" s="123">
        <v>0</v>
      </c>
      <c r="BM31" s="120">
        <v>0</v>
      </c>
      <c r="BN31" s="123">
        <v>0</v>
      </c>
      <c r="BO31" s="120">
        <v>0</v>
      </c>
      <c r="BP31" s="123">
        <v>0</v>
      </c>
      <c r="BQ31" s="120">
        <v>20</v>
      </c>
      <c r="BR31" s="123">
        <v>100</v>
      </c>
      <c r="BS31" s="120">
        <v>20</v>
      </c>
      <c r="BT31" s="2"/>
      <c r="BU31" s="3"/>
      <c r="BV31" s="3"/>
      <c r="BW31" s="3"/>
      <c r="BX31" s="3"/>
    </row>
    <row r="32" spans="1:76" ht="15">
      <c r="A32" s="64" t="s">
        <v>336</v>
      </c>
      <c r="B32" s="65"/>
      <c r="C32" s="65" t="s">
        <v>64</v>
      </c>
      <c r="D32" s="66">
        <v>205.4911649588401</v>
      </c>
      <c r="E32" s="68"/>
      <c r="F32" s="100" t="s">
        <v>1099</v>
      </c>
      <c r="G32" s="65"/>
      <c r="H32" s="69" t="s">
        <v>336</v>
      </c>
      <c r="I32" s="70"/>
      <c r="J32" s="70"/>
      <c r="K32" s="69" t="s">
        <v>3745</v>
      </c>
      <c r="L32" s="73">
        <v>9999</v>
      </c>
      <c r="M32" s="74">
        <v>1590.109130859375</v>
      </c>
      <c r="N32" s="74">
        <v>6672.76318359375</v>
      </c>
      <c r="O32" s="75"/>
      <c r="P32" s="76"/>
      <c r="Q32" s="76"/>
      <c r="R32" s="86"/>
      <c r="S32" s="48">
        <v>66</v>
      </c>
      <c r="T32" s="48">
        <v>1</v>
      </c>
      <c r="U32" s="49">
        <v>4160</v>
      </c>
      <c r="V32" s="49">
        <v>0.015385</v>
      </c>
      <c r="W32" s="49">
        <v>0.11658</v>
      </c>
      <c r="X32" s="49">
        <v>30.618504</v>
      </c>
      <c r="Y32" s="49">
        <v>0</v>
      </c>
      <c r="Z32" s="49">
        <v>0</v>
      </c>
      <c r="AA32" s="71">
        <v>32</v>
      </c>
      <c r="AB32" s="71"/>
      <c r="AC32" s="72"/>
      <c r="AD32" s="78" t="s">
        <v>2107</v>
      </c>
      <c r="AE32" s="78">
        <v>2534</v>
      </c>
      <c r="AF32" s="78">
        <v>177669</v>
      </c>
      <c r="AG32" s="78">
        <v>14454</v>
      </c>
      <c r="AH32" s="78">
        <v>116</v>
      </c>
      <c r="AI32" s="78"/>
      <c r="AJ32" s="78"/>
      <c r="AK32" s="78" t="s">
        <v>2701</v>
      </c>
      <c r="AL32" s="82" t="s">
        <v>2904</v>
      </c>
      <c r="AM32" s="78"/>
      <c r="AN32" s="80">
        <v>40568.763969907406</v>
      </c>
      <c r="AO32" s="82" t="s">
        <v>3058</v>
      </c>
      <c r="AP32" s="78" t="b">
        <v>0</v>
      </c>
      <c r="AQ32" s="78" t="b">
        <v>0</v>
      </c>
      <c r="AR32" s="78" t="b">
        <v>0</v>
      </c>
      <c r="AS32" s="78" t="s">
        <v>1973</v>
      </c>
      <c r="AT32" s="78">
        <v>2918</v>
      </c>
      <c r="AU32" s="82" t="s">
        <v>3289</v>
      </c>
      <c r="AV32" s="78" t="b">
        <v>1</v>
      </c>
      <c r="AW32" s="78" t="s">
        <v>3383</v>
      </c>
      <c r="AX32" s="82" t="s">
        <v>3413</v>
      </c>
      <c r="AY32" s="78" t="s">
        <v>66</v>
      </c>
      <c r="AZ32" s="78" t="str">
        <f>REPLACE(INDEX(GroupVertices[Group],MATCH(Vertices[[#This Row],[Vertex]],GroupVertices[Vertex],0)),1,1,"")</f>
        <v>1</v>
      </c>
      <c r="BA32" s="48" t="s">
        <v>762</v>
      </c>
      <c r="BB32" s="48" t="s">
        <v>762</v>
      </c>
      <c r="BC32" s="48" t="s">
        <v>807</v>
      </c>
      <c r="BD32" s="48" t="s">
        <v>807</v>
      </c>
      <c r="BE32" s="48" t="s">
        <v>862</v>
      </c>
      <c r="BF32" s="48" t="s">
        <v>862</v>
      </c>
      <c r="BG32" s="120" t="s">
        <v>4350</v>
      </c>
      <c r="BH32" s="120" t="s">
        <v>4350</v>
      </c>
      <c r="BI32" s="120" t="s">
        <v>4489</v>
      </c>
      <c r="BJ32" s="120" t="s">
        <v>4489</v>
      </c>
      <c r="BK32" s="120">
        <v>0</v>
      </c>
      <c r="BL32" s="123">
        <v>0</v>
      </c>
      <c r="BM32" s="120">
        <v>0</v>
      </c>
      <c r="BN32" s="123">
        <v>0</v>
      </c>
      <c r="BO32" s="120">
        <v>0</v>
      </c>
      <c r="BP32" s="123">
        <v>0</v>
      </c>
      <c r="BQ32" s="120">
        <v>37</v>
      </c>
      <c r="BR32" s="123">
        <v>100</v>
      </c>
      <c r="BS32" s="120">
        <v>37</v>
      </c>
      <c r="BT32" s="2"/>
      <c r="BU32" s="3"/>
      <c r="BV32" s="3"/>
      <c r="BW32" s="3"/>
      <c r="BX32" s="3"/>
    </row>
    <row r="33" spans="1:76" ht="15">
      <c r="A33" s="64" t="s">
        <v>234</v>
      </c>
      <c r="B33" s="65"/>
      <c r="C33" s="65" t="s">
        <v>64</v>
      </c>
      <c r="D33" s="66">
        <v>162.06413470754</v>
      </c>
      <c r="E33" s="68"/>
      <c r="F33" s="100" t="s">
        <v>1009</v>
      </c>
      <c r="G33" s="65"/>
      <c r="H33" s="69" t="s">
        <v>234</v>
      </c>
      <c r="I33" s="70"/>
      <c r="J33" s="70"/>
      <c r="K33" s="69" t="s">
        <v>3746</v>
      </c>
      <c r="L33" s="73">
        <v>1</v>
      </c>
      <c r="M33" s="74">
        <v>920.455078125</v>
      </c>
      <c r="N33" s="74">
        <v>6471.24365234375</v>
      </c>
      <c r="O33" s="75"/>
      <c r="P33" s="76"/>
      <c r="Q33" s="76"/>
      <c r="R33" s="86"/>
      <c r="S33" s="48">
        <v>0</v>
      </c>
      <c r="T33" s="48">
        <v>1</v>
      </c>
      <c r="U33" s="49">
        <v>0</v>
      </c>
      <c r="V33" s="49">
        <v>0.007752</v>
      </c>
      <c r="W33" s="49">
        <v>0.013591</v>
      </c>
      <c r="X33" s="49">
        <v>0.544329</v>
      </c>
      <c r="Y33" s="49">
        <v>0</v>
      </c>
      <c r="Z33" s="49">
        <v>0</v>
      </c>
      <c r="AA33" s="71">
        <v>33</v>
      </c>
      <c r="AB33" s="71"/>
      <c r="AC33" s="72"/>
      <c r="AD33" s="78" t="s">
        <v>2108</v>
      </c>
      <c r="AE33" s="78">
        <v>911</v>
      </c>
      <c r="AF33" s="78">
        <v>263</v>
      </c>
      <c r="AG33" s="78">
        <v>93901</v>
      </c>
      <c r="AH33" s="78">
        <v>238295</v>
      </c>
      <c r="AI33" s="78"/>
      <c r="AJ33" s="78" t="s">
        <v>2432</v>
      </c>
      <c r="AK33" s="78"/>
      <c r="AL33" s="78"/>
      <c r="AM33" s="78"/>
      <c r="AN33" s="80">
        <v>42854.05903935185</v>
      </c>
      <c r="AO33" s="82" t="s">
        <v>3059</v>
      </c>
      <c r="AP33" s="78" t="b">
        <v>1</v>
      </c>
      <c r="AQ33" s="78" t="b">
        <v>0</v>
      </c>
      <c r="AR33" s="78" t="b">
        <v>0</v>
      </c>
      <c r="AS33" s="78" t="s">
        <v>1973</v>
      </c>
      <c r="AT33" s="78">
        <v>1</v>
      </c>
      <c r="AU33" s="78"/>
      <c r="AV33" s="78" t="b">
        <v>0</v>
      </c>
      <c r="AW33" s="78" t="s">
        <v>3383</v>
      </c>
      <c r="AX33" s="82" t="s">
        <v>3414</v>
      </c>
      <c r="AY33" s="78" t="s">
        <v>66</v>
      </c>
      <c r="AZ33" s="78" t="str">
        <f>REPLACE(INDEX(GroupVertices[Group],MATCH(Vertices[[#This Row],[Vertex]],GroupVertices[Vertex],0)),1,1,"")</f>
        <v>1</v>
      </c>
      <c r="BA33" s="48"/>
      <c r="BB33" s="48"/>
      <c r="BC33" s="48"/>
      <c r="BD33" s="48"/>
      <c r="BE33" s="48"/>
      <c r="BF33" s="48"/>
      <c r="BG33" s="120" t="s">
        <v>4677</v>
      </c>
      <c r="BH33" s="120" t="s">
        <v>4677</v>
      </c>
      <c r="BI33" s="120" t="s">
        <v>4822</v>
      </c>
      <c r="BJ33" s="120" t="s">
        <v>4822</v>
      </c>
      <c r="BK33" s="120">
        <v>0</v>
      </c>
      <c r="BL33" s="123">
        <v>0</v>
      </c>
      <c r="BM33" s="120">
        <v>0</v>
      </c>
      <c r="BN33" s="123">
        <v>0</v>
      </c>
      <c r="BO33" s="120">
        <v>0</v>
      </c>
      <c r="BP33" s="123">
        <v>0</v>
      </c>
      <c r="BQ33" s="120">
        <v>20</v>
      </c>
      <c r="BR33" s="123">
        <v>100</v>
      </c>
      <c r="BS33" s="120">
        <v>20</v>
      </c>
      <c r="BT33" s="2"/>
      <c r="BU33" s="3"/>
      <c r="BV33" s="3"/>
      <c r="BW33" s="3"/>
      <c r="BX33" s="3"/>
    </row>
    <row r="34" spans="1:76" ht="15">
      <c r="A34" s="64" t="s">
        <v>235</v>
      </c>
      <c r="B34" s="65"/>
      <c r="C34" s="65" t="s">
        <v>64</v>
      </c>
      <c r="D34" s="66">
        <v>162.94464059693453</v>
      </c>
      <c r="E34" s="68"/>
      <c r="F34" s="100" t="s">
        <v>1010</v>
      </c>
      <c r="G34" s="65"/>
      <c r="H34" s="69" t="s">
        <v>235</v>
      </c>
      <c r="I34" s="70"/>
      <c r="J34" s="70"/>
      <c r="K34" s="69" t="s">
        <v>3747</v>
      </c>
      <c r="L34" s="73">
        <v>1</v>
      </c>
      <c r="M34" s="74">
        <v>1648.4306640625</v>
      </c>
      <c r="N34" s="74">
        <v>4516.75927734375</v>
      </c>
      <c r="O34" s="75"/>
      <c r="P34" s="76"/>
      <c r="Q34" s="76"/>
      <c r="R34" s="86"/>
      <c r="S34" s="48">
        <v>0</v>
      </c>
      <c r="T34" s="48">
        <v>1</v>
      </c>
      <c r="U34" s="49">
        <v>0</v>
      </c>
      <c r="V34" s="49">
        <v>0.007752</v>
      </c>
      <c r="W34" s="49">
        <v>0.013591</v>
      </c>
      <c r="X34" s="49">
        <v>0.544329</v>
      </c>
      <c r="Y34" s="49">
        <v>0</v>
      </c>
      <c r="Z34" s="49">
        <v>0</v>
      </c>
      <c r="AA34" s="71">
        <v>34</v>
      </c>
      <c r="AB34" s="71"/>
      <c r="AC34" s="72"/>
      <c r="AD34" s="78" t="s">
        <v>2109</v>
      </c>
      <c r="AE34" s="78">
        <v>2388</v>
      </c>
      <c r="AF34" s="78">
        <v>3860</v>
      </c>
      <c r="AG34" s="78">
        <v>187749</v>
      </c>
      <c r="AH34" s="78">
        <v>293428</v>
      </c>
      <c r="AI34" s="78"/>
      <c r="AJ34" s="78" t="s">
        <v>2433</v>
      </c>
      <c r="AK34" s="78" t="s">
        <v>2702</v>
      </c>
      <c r="AL34" s="78"/>
      <c r="AM34" s="78"/>
      <c r="AN34" s="80">
        <v>40332.05980324074</v>
      </c>
      <c r="AO34" s="82" t="s">
        <v>3060</v>
      </c>
      <c r="AP34" s="78" t="b">
        <v>0</v>
      </c>
      <c r="AQ34" s="78" t="b">
        <v>0</v>
      </c>
      <c r="AR34" s="78" t="b">
        <v>1</v>
      </c>
      <c r="AS34" s="78" t="s">
        <v>1973</v>
      </c>
      <c r="AT34" s="78">
        <v>83</v>
      </c>
      <c r="AU34" s="82" t="s">
        <v>3290</v>
      </c>
      <c r="AV34" s="78" t="b">
        <v>0</v>
      </c>
      <c r="AW34" s="78" t="s">
        <v>3383</v>
      </c>
      <c r="AX34" s="82" t="s">
        <v>3415</v>
      </c>
      <c r="AY34" s="78" t="s">
        <v>66</v>
      </c>
      <c r="AZ34" s="78" t="str">
        <f>REPLACE(INDEX(GroupVertices[Group],MATCH(Vertices[[#This Row],[Vertex]],GroupVertices[Vertex],0)),1,1,"")</f>
        <v>1</v>
      </c>
      <c r="BA34" s="48"/>
      <c r="BB34" s="48"/>
      <c r="BC34" s="48"/>
      <c r="BD34" s="48"/>
      <c r="BE34" s="48"/>
      <c r="BF34" s="48"/>
      <c r="BG34" s="120" t="s">
        <v>4677</v>
      </c>
      <c r="BH34" s="120" t="s">
        <v>4677</v>
      </c>
      <c r="BI34" s="120" t="s">
        <v>4822</v>
      </c>
      <c r="BJ34" s="120" t="s">
        <v>4822</v>
      </c>
      <c r="BK34" s="120">
        <v>0</v>
      </c>
      <c r="BL34" s="123">
        <v>0</v>
      </c>
      <c r="BM34" s="120">
        <v>0</v>
      </c>
      <c r="BN34" s="123">
        <v>0</v>
      </c>
      <c r="BO34" s="120">
        <v>0</v>
      </c>
      <c r="BP34" s="123">
        <v>0</v>
      </c>
      <c r="BQ34" s="120">
        <v>20</v>
      </c>
      <c r="BR34" s="123">
        <v>100</v>
      </c>
      <c r="BS34" s="120">
        <v>20</v>
      </c>
      <c r="BT34" s="2"/>
      <c r="BU34" s="3"/>
      <c r="BV34" s="3"/>
      <c r="BW34" s="3"/>
      <c r="BX34" s="3"/>
    </row>
    <row r="35" spans="1:76" ht="15">
      <c r="A35" s="64" t="s">
        <v>236</v>
      </c>
      <c r="B35" s="65"/>
      <c r="C35" s="65" t="s">
        <v>64</v>
      </c>
      <c r="D35" s="66">
        <v>162.18481566485764</v>
      </c>
      <c r="E35" s="68"/>
      <c r="F35" s="100" t="s">
        <v>1011</v>
      </c>
      <c r="G35" s="65"/>
      <c r="H35" s="69" t="s">
        <v>236</v>
      </c>
      <c r="I35" s="70"/>
      <c r="J35" s="70"/>
      <c r="K35" s="69" t="s">
        <v>3748</v>
      </c>
      <c r="L35" s="73">
        <v>1</v>
      </c>
      <c r="M35" s="74">
        <v>2096.99169921875</v>
      </c>
      <c r="N35" s="74">
        <v>8880.8095703125</v>
      </c>
      <c r="O35" s="75"/>
      <c r="P35" s="76"/>
      <c r="Q35" s="76"/>
      <c r="R35" s="86"/>
      <c r="S35" s="48">
        <v>0</v>
      </c>
      <c r="T35" s="48">
        <v>1</v>
      </c>
      <c r="U35" s="49">
        <v>0</v>
      </c>
      <c r="V35" s="49">
        <v>0.007752</v>
      </c>
      <c r="W35" s="49">
        <v>0.013591</v>
      </c>
      <c r="X35" s="49">
        <v>0.544329</v>
      </c>
      <c r="Y35" s="49">
        <v>0</v>
      </c>
      <c r="Z35" s="49">
        <v>0</v>
      </c>
      <c r="AA35" s="71">
        <v>35</v>
      </c>
      <c r="AB35" s="71"/>
      <c r="AC35" s="72"/>
      <c r="AD35" s="78" t="s">
        <v>2110</v>
      </c>
      <c r="AE35" s="78">
        <v>1682</v>
      </c>
      <c r="AF35" s="78">
        <v>756</v>
      </c>
      <c r="AG35" s="78">
        <v>106131</v>
      </c>
      <c r="AH35" s="78">
        <v>437398</v>
      </c>
      <c r="AI35" s="78"/>
      <c r="AJ35" s="78" t="s">
        <v>2434</v>
      </c>
      <c r="AK35" s="78" t="s">
        <v>2703</v>
      </c>
      <c r="AL35" s="78"/>
      <c r="AM35" s="78"/>
      <c r="AN35" s="80">
        <v>40290.78703703704</v>
      </c>
      <c r="AO35" s="82" t="s">
        <v>3061</v>
      </c>
      <c r="AP35" s="78" t="b">
        <v>1</v>
      </c>
      <c r="AQ35" s="78" t="b">
        <v>0</v>
      </c>
      <c r="AR35" s="78" t="b">
        <v>0</v>
      </c>
      <c r="AS35" s="78" t="s">
        <v>1973</v>
      </c>
      <c r="AT35" s="78">
        <v>14</v>
      </c>
      <c r="AU35" s="82" t="s">
        <v>3289</v>
      </c>
      <c r="AV35" s="78" t="b">
        <v>0</v>
      </c>
      <c r="AW35" s="78" t="s">
        <v>3383</v>
      </c>
      <c r="AX35" s="82" t="s">
        <v>3416</v>
      </c>
      <c r="AY35" s="78" t="s">
        <v>66</v>
      </c>
      <c r="AZ35" s="78" t="str">
        <f>REPLACE(INDEX(GroupVertices[Group],MATCH(Vertices[[#This Row],[Vertex]],GroupVertices[Vertex],0)),1,1,"")</f>
        <v>1</v>
      </c>
      <c r="BA35" s="48"/>
      <c r="BB35" s="48"/>
      <c r="BC35" s="48"/>
      <c r="BD35" s="48"/>
      <c r="BE35" s="48"/>
      <c r="BF35" s="48"/>
      <c r="BG35" s="120" t="s">
        <v>4677</v>
      </c>
      <c r="BH35" s="120" t="s">
        <v>4677</v>
      </c>
      <c r="BI35" s="120" t="s">
        <v>4822</v>
      </c>
      <c r="BJ35" s="120" t="s">
        <v>4822</v>
      </c>
      <c r="BK35" s="120">
        <v>0</v>
      </c>
      <c r="BL35" s="123">
        <v>0</v>
      </c>
      <c r="BM35" s="120">
        <v>0</v>
      </c>
      <c r="BN35" s="123">
        <v>0</v>
      </c>
      <c r="BO35" s="120">
        <v>0</v>
      </c>
      <c r="BP35" s="123">
        <v>0</v>
      </c>
      <c r="BQ35" s="120">
        <v>20</v>
      </c>
      <c r="BR35" s="123">
        <v>100</v>
      </c>
      <c r="BS35" s="120">
        <v>20</v>
      </c>
      <c r="BT35" s="2"/>
      <c r="BU35" s="3"/>
      <c r="BV35" s="3"/>
      <c r="BW35" s="3"/>
      <c r="BX35" s="3"/>
    </row>
    <row r="36" spans="1:76" ht="15">
      <c r="A36" s="64" t="s">
        <v>237</v>
      </c>
      <c r="B36" s="65"/>
      <c r="C36" s="65" t="s">
        <v>64</v>
      </c>
      <c r="D36" s="66">
        <v>162.14907647668647</v>
      </c>
      <c r="E36" s="68"/>
      <c r="F36" s="100" t="s">
        <v>1012</v>
      </c>
      <c r="G36" s="65"/>
      <c r="H36" s="69" t="s">
        <v>237</v>
      </c>
      <c r="I36" s="70"/>
      <c r="J36" s="70"/>
      <c r="K36" s="69" t="s">
        <v>3749</v>
      </c>
      <c r="L36" s="73">
        <v>1</v>
      </c>
      <c r="M36" s="74">
        <v>1171.4686279296875</v>
      </c>
      <c r="N36" s="74">
        <v>8291.19140625</v>
      </c>
      <c r="O36" s="75"/>
      <c r="P36" s="76"/>
      <c r="Q36" s="76"/>
      <c r="R36" s="86"/>
      <c r="S36" s="48">
        <v>0</v>
      </c>
      <c r="T36" s="48">
        <v>1</v>
      </c>
      <c r="U36" s="49">
        <v>0</v>
      </c>
      <c r="V36" s="49">
        <v>0.007752</v>
      </c>
      <c r="W36" s="49">
        <v>0.013591</v>
      </c>
      <c r="X36" s="49">
        <v>0.544329</v>
      </c>
      <c r="Y36" s="49">
        <v>0</v>
      </c>
      <c r="Z36" s="49">
        <v>0</v>
      </c>
      <c r="AA36" s="71">
        <v>36</v>
      </c>
      <c r="AB36" s="71"/>
      <c r="AC36" s="72"/>
      <c r="AD36" s="78" t="s">
        <v>2111</v>
      </c>
      <c r="AE36" s="78">
        <v>1051</v>
      </c>
      <c r="AF36" s="78">
        <v>610</v>
      </c>
      <c r="AG36" s="78">
        <v>13675</v>
      </c>
      <c r="AH36" s="78">
        <v>13051</v>
      </c>
      <c r="AI36" s="78"/>
      <c r="AJ36" s="78" t="s">
        <v>2435</v>
      </c>
      <c r="AK36" s="78"/>
      <c r="AL36" s="78"/>
      <c r="AM36" s="78"/>
      <c r="AN36" s="80">
        <v>39900.93247685185</v>
      </c>
      <c r="AO36" s="78"/>
      <c r="AP36" s="78" t="b">
        <v>1</v>
      </c>
      <c r="AQ36" s="78" t="b">
        <v>0</v>
      </c>
      <c r="AR36" s="78" t="b">
        <v>0</v>
      </c>
      <c r="AS36" s="78" t="s">
        <v>1973</v>
      </c>
      <c r="AT36" s="78">
        <v>0</v>
      </c>
      <c r="AU36" s="82" t="s">
        <v>3289</v>
      </c>
      <c r="AV36" s="78" t="b">
        <v>0</v>
      </c>
      <c r="AW36" s="78" t="s">
        <v>3383</v>
      </c>
      <c r="AX36" s="82" t="s">
        <v>3417</v>
      </c>
      <c r="AY36" s="78" t="s">
        <v>66</v>
      </c>
      <c r="AZ36" s="78" t="str">
        <f>REPLACE(INDEX(GroupVertices[Group],MATCH(Vertices[[#This Row],[Vertex]],GroupVertices[Vertex],0)),1,1,"")</f>
        <v>1</v>
      </c>
      <c r="BA36" s="48"/>
      <c r="BB36" s="48"/>
      <c r="BC36" s="48"/>
      <c r="BD36" s="48"/>
      <c r="BE36" s="48"/>
      <c r="BF36" s="48"/>
      <c r="BG36" s="120" t="s">
        <v>4677</v>
      </c>
      <c r="BH36" s="120" t="s">
        <v>4677</v>
      </c>
      <c r="BI36" s="120" t="s">
        <v>4822</v>
      </c>
      <c r="BJ36" s="120" t="s">
        <v>4822</v>
      </c>
      <c r="BK36" s="120">
        <v>0</v>
      </c>
      <c r="BL36" s="123">
        <v>0</v>
      </c>
      <c r="BM36" s="120">
        <v>0</v>
      </c>
      <c r="BN36" s="123">
        <v>0</v>
      </c>
      <c r="BO36" s="120">
        <v>0</v>
      </c>
      <c r="BP36" s="123">
        <v>0</v>
      </c>
      <c r="BQ36" s="120">
        <v>20</v>
      </c>
      <c r="BR36" s="123">
        <v>100</v>
      </c>
      <c r="BS36" s="120">
        <v>20</v>
      </c>
      <c r="BT36" s="2"/>
      <c r="BU36" s="3"/>
      <c r="BV36" s="3"/>
      <c r="BW36" s="3"/>
      <c r="BX36" s="3"/>
    </row>
    <row r="37" spans="1:76" ht="15">
      <c r="A37" s="64" t="s">
        <v>238</v>
      </c>
      <c r="B37" s="65"/>
      <c r="C37" s="65" t="s">
        <v>64</v>
      </c>
      <c r="D37" s="66">
        <v>162.05434314913694</v>
      </c>
      <c r="E37" s="68"/>
      <c r="F37" s="100" t="s">
        <v>1013</v>
      </c>
      <c r="G37" s="65"/>
      <c r="H37" s="69" t="s">
        <v>238</v>
      </c>
      <c r="I37" s="70"/>
      <c r="J37" s="70"/>
      <c r="K37" s="69" t="s">
        <v>3750</v>
      </c>
      <c r="L37" s="73">
        <v>1</v>
      </c>
      <c r="M37" s="74">
        <v>536.4100341796875</v>
      </c>
      <c r="N37" s="74">
        <v>6489.33837890625</v>
      </c>
      <c r="O37" s="75"/>
      <c r="P37" s="76"/>
      <c r="Q37" s="76"/>
      <c r="R37" s="86"/>
      <c r="S37" s="48">
        <v>0</v>
      </c>
      <c r="T37" s="48">
        <v>1</v>
      </c>
      <c r="U37" s="49">
        <v>0</v>
      </c>
      <c r="V37" s="49">
        <v>0.007752</v>
      </c>
      <c r="W37" s="49">
        <v>0.013591</v>
      </c>
      <c r="X37" s="49">
        <v>0.544329</v>
      </c>
      <c r="Y37" s="49">
        <v>0</v>
      </c>
      <c r="Z37" s="49">
        <v>0</v>
      </c>
      <c r="AA37" s="71">
        <v>37</v>
      </c>
      <c r="AB37" s="71"/>
      <c r="AC37" s="72"/>
      <c r="AD37" s="78" t="s">
        <v>2112</v>
      </c>
      <c r="AE37" s="78">
        <v>404</v>
      </c>
      <c r="AF37" s="78">
        <v>223</v>
      </c>
      <c r="AG37" s="78">
        <v>13097</v>
      </c>
      <c r="AH37" s="78">
        <v>24228</v>
      </c>
      <c r="AI37" s="78"/>
      <c r="AJ37" s="78" t="s">
        <v>2436</v>
      </c>
      <c r="AK37" s="78" t="s">
        <v>2033</v>
      </c>
      <c r="AL37" s="78"/>
      <c r="AM37" s="78"/>
      <c r="AN37" s="80">
        <v>41182.174525462964</v>
      </c>
      <c r="AO37" s="82" t="s">
        <v>3062</v>
      </c>
      <c r="AP37" s="78" t="b">
        <v>1</v>
      </c>
      <c r="AQ37" s="78" t="b">
        <v>0</v>
      </c>
      <c r="AR37" s="78" t="b">
        <v>0</v>
      </c>
      <c r="AS37" s="78" t="s">
        <v>1973</v>
      </c>
      <c r="AT37" s="78">
        <v>0</v>
      </c>
      <c r="AU37" s="82" t="s">
        <v>3289</v>
      </c>
      <c r="AV37" s="78" t="b">
        <v>0</v>
      </c>
      <c r="AW37" s="78" t="s">
        <v>3383</v>
      </c>
      <c r="AX37" s="82" t="s">
        <v>3418</v>
      </c>
      <c r="AY37" s="78" t="s">
        <v>66</v>
      </c>
      <c r="AZ37" s="78" t="str">
        <f>REPLACE(INDEX(GroupVertices[Group],MATCH(Vertices[[#This Row],[Vertex]],GroupVertices[Vertex],0)),1,1,"")</f>
        <v>1</v>
      </c>
      <c r="BA37" s="48"/>
      <c r="BB37" s="48"/>
      <c r="BC37" s="48"/>
      <c r="BD37" s="48"/>
      <c r="BE37" s="48"/>
      <c r="BF37" s="48"/>
      <c r="BG37" s="120" t="s">
        <v>4677</v>
      </c>
      <c r="BH37" s="120" t="s">
        <v>4677</v>
      </c>
      <c r="BI37" s="120" t="s">
        <v>4822</v>
      </c>
      <c r="BJ37" s="120" t="s">
        <v>4822</v>
      </c>
      <c r="BK37" s="120">
        <v>0</v>
      </c>
      <c r="BL37" s="123">
        <v>0</v>
      </c>
      <c r="BM37" s="120">
        <v>0</v>
      </c>
      <c r="BN37" s="123">
        <v>0</v>
      </c>
      <c r="BO37" s="120">
        <v>0</v>
      </c>
      <c r="BP37" s="123">
        <v>0</v>
      </c>
      <c r="BQ37" s="120">
        <v>20</v>
      </c>
      <c r="BR37" s="123">
        <v>100</v>
      </c>
      <c r="BS37" s="120">
        <v>20</v>
      </c>
      <c r="BT37" s="2"/>
      <c r="BU37" s="3"/>
      <c r="BV37" s="3"/>
      <c r="BW37" s="3"/>
      <c r="BX37" s="3"/>
    </row>
    <row r="38" spans="1:76" ht="15">
      <c r="A38" s="64" t="s">
        <v>239</v>
      </c>
      <c r="B38" s="65"/>
      <c r="C38" s="65" t="s">
        <v>64</v>
      </c>
      <c r="D38" s="66">
        <v>162.157154512369</v>
      </c>
      <c r="E38" s="68"/>
      <c r="F38" s="100" t="s">
        <v>1014</v>
      </c>
      <c r="G38" s="65"/>
      <c r="H38" s="69" t="s">
        <v>239</v>
      </c>
      <c r="I38" s="70"/>
      <c r="J38" s="70"/>
      <c r="K38" s="69" t="s">
        <v>3751</v>
      </c>
      <c r="L38" s="73">
        <v>1</v>
      </c>
      <c r="M38" s="74">
        <v>2792.426025390625</v>
      </c>
      <c r="N38" s="74">
        <v>8260.05859375</v>
      </c>
      <c r="O38" s="75"/>
      <c r="P38" s="76"/>
      <c r="Q38" s="76"/>
      <c r="R38" s="86"/>
      <c r="S38" s="48">
        <v>0</v>
      </c>
      <c r="T38" s="48">
        <v>1</v>
      </c>
      <c r="U38" s="49">
        <v>0</v>
      </c>
      <c r="V38" s="49">
        <v>0.007752</v>
      </c>
      <c r="W38" s="49">
        <v>0.013591</v>
      </c>
      <c r="X38" s="49">
        <v>0.544329</v>
      </c>
      <c r="Y38" s="49">
        <v>0</v>
      </c>
      <c r="Z38" s="49">
        <v>0</v>
      </c>
      <c r="AA38" s="71">
        <v>38</v>
      </c>
      <c r="AB38" s="71"/>
      <c r="AC38" s="72"/>
      <c r="AD38" s="78" t="s">
        <v>2113</v>
      </c>
      <c r="AE38" s="78">
        <v>598</v>
      </c>
      <c r="AF38" s="78">
        <v>643</v>
      </c>
      <c r="AG38" s="78">
        <v>3251</v>
      </c>
      <c r="AH38" s="78">
        <v>5232</v>
      </c>
      <c r="AI38" s="78"/>
      <c r="AJ38" s="78" t="s">
        <v>2437</v>
      </c>
      <c r="AK38" s="78" t="s">
        <v>2704</v>
      </c>
      <c r="AL38" s="82" t="s">
        <v>2905</v>
      </c>
      <c r="AM38" s="78"/>
      <c r="AN38" s="80">
        <v>41127.918854166666</v>
      </c>
      <c r="AO38" s="82" t="s">
        <v>3063</v>
      </c>
      <c r="AP38" s="78" t="b">
        <v>1</v>
      </c>
      <c r="AQ38" s="78" t="b">
        <v>0</v>
      </c>
      <c r="AR38" s="78" t="b">
        <v>1</v>
      </c>
      <c r="AS38" s="78" t="s">
        <v>1973</v>
      </c>
      <c r="AT38" s="78">
        <v>8</v>
      </c>
      <c r="AU38" s="82" t="s">
        <v>3289</v>
      </c>
      <c r="AV38" s="78" t="b">
        <v>0</v>
      </c>
      <c r="AW38" s="78" t="s">
        <v>3383</v>
      </c>
      <c r="AX38" s="82" t="s">
        <v>3419</v>
      </c>
      <c r="AY38" s="78" t="s">
        <v>66</v>
      </c>
      <c r="AZ38" s="78" t="str">
        <f>REPLACE(INDEX(GroupVertices[Group],MATCH(Vertices[[#This Row],[Vertex]],GroupVertices[Vertex],0)),1,1,"")</f>
        <v>1</v>
      </c>
      <c r="BA38" s="48"/>
      <c r="BB38" s="48"/>
      <c r="BC38" s="48"/>
      <c r="BD38" s="48"/>
      <c r="BE38" s="48"/>
      <c r="BF38" s="48"/>
      <c r="BG38" s="120" t="s">
        <v>4677</v>
      </c>
      <c r="BH38" s="120" t="s">
        <v>4677</v>
      </c>
      <c r="BI38" s="120" t="s">
        <v>4822</v>
      </c>
      <c r="BJ38" s="120" t="s">
        <v>4822</v>
      </c>
      <c r="BK38" s="120">
        <v>0</v>
      </c>
      <c r="BL38" s="123">
        <v>0</v>
      </c>
      <c r="BM38" s="120">
        <v>0</v>
      </c>
      <c r="BN38" s="123">
        <v>0</v>
      </c>
      <c r="BO38" s="120">
        <v>0</v>
      </c>
      <c r="BP38" s="123">
        <v>0</v>
      </c>
      <c r="BQ38" s="120">
        <v>20</v>
      </c>
      <c r="BR38" s="123">
        <v>100</v>
      </c>
      <c r="BS38" s="120">
        <v>20</v>
      </c>
      <c r="BT38" s="2"/>
      <c r="BU38" s="3"/>
      <c r="BV38" s="3"/>
      <c r="BW38" s="3"/>
      <c r="BX38" s="3"/>
    </row>
    <row r="39" spans="1:76" ht="15">
      <c r="A39" s="64" t="s">
        <v>240</v>
      </c>
      <c r="B39" s="65"/>
      <c r="C39" s="65" t="s">
        <v>64</v>
      </c>
      <c r="D39" s="66">
        <v>162.1696387493329</v>
      </c>
      <c r="E39" s="68"/>
      <c r="F39" s="100" t="s">
        <v>1015</v>
      </c>
      <c r="G39" s="65"/>
      <c r="H39" s="69" t="s">
        <v>240</v>
      </c>
      <c r="I39" s="70"/>
      <c r="J39" s="70"/>
      <c r="K39" s="69" t="s">
        <v>3752</v>
      </c>
      <c r="L39" s="73">
        <v>1</v>
      </c>
      <c r="M39" s="74">
        <v>2238.21435546875</v>
      </c>
      <c r="N39" s="74">
        <v>6384.26953125</v>
      </c>
      <c r="O39" s="75"/>
      <c r="P39" s="76"/>
      <c r="Q39" s="76"/>
      <c r="R39" s="86"/>
      <c r="S39" s="48">
        <v>0</v>
      </c>
      <c r="T39" s="48">
        <v>1</v>
      </c>
      <c r="U39" s="49">
        <v>0</v>
      </c>
      <c r="V39" s="49">
        <v>0.007752</v>
      </c>
      <c r="W39" s="49">
        <v>0.013591</v>
      </c>
      <c r="X39" s="49">
        <v>0.544329</v>
      </c>
      <c r="Y39" s="49">
        <v>0</v>
      </c>
      <c r="Z39" s="49">
        <v>0</v>
      </c>
      <c r="AA39" s="71">
        <v>39</v>
      </c>
      <c r="AB39" s="71"/>
      <c r="AC39" s="72"/>
      <c r="AD39" s="78" t="s">
        <v>2114</v>
      </c>
      <c r="AE39" s="78">
        <v>2492</v>
      </c>
      <c r="AF39" s="78">
        <v>694</v>
      </c>
      <c r="AG39" s="78">
        <v>12957</v>
      </c>
      <c r="AH39" s="78">
        <v>10123</v>
      </c>
      <c r="AI39" s="78"/>
      <c r="AJ39" s="78" t="s">
        <v>2438</v>
      </c>
      <c r="AK39" s="78" t="s">
        <v>2705</v>
      </c>
      <c r="AL39" s="78"/>
      <c r="AM39" s="78"/>
      <c r="AN39" s="80">
        <v>39895.78603009259</v>
      </c>
      <c r="AO39" s="82" t="s">
        <v>3064</v>
      </c>
      <c r="AP39" s="78" t="b">
        <v>0</v>
      </c>
      <c r="AQ39" s="78" t="b">
        <v>0</v>
      </c>
      <c r="AR39" s="78" t="b">
        <v>0</v>
      </c>
      <c r="AS39" s="78" t="s">
        <v>1973</v>
      </c>
      <c r="AT39" s="78">
        <v>25</v>
      </c>
      <c r="AU39" s="82" t="s">
        <v>3292</v>
      </c>
      <c r="AV39" s="78" t="b">
        <v>0</v>
      </c>
      <c r="AW39" s="78" t="s">
        <v>3383</v>
      </c>
      <c r="AX39" s="82" t="s">
        <v>3420</v>
      </c>
      <c r="AY39" s="78" t="s">
        <v>66</v>
      </c>
      <c r="AZ39" s="78" t="str">
        <f>REPLACE(INDEX(GroupVertices[Group],MATCH(Vertices[[#This Row],[Vertex]],GroupVertices[Vertex],0)),1,1,"")</f>
        <v>1</v>
      </c>
      <c r="BA39" s="48"/>
      <c r="BB39" s="48"/>
      <c r="BC39" s="48"/>
      <c r="BD39" s="48"/>
      <c r="BE39" s="48"/>
      <c r="BF39" s="48"/>
      <c r="BG39" s="120" t="s">
        <v>4677</v>
      </c>
      <c r="BH39" s="120" t="s">
        <v>4677</v>
      </c>
      <c r="BI39" s="120" t="s">
        <v>4822</v>
      </c>
      <c r="BJ39" s="120" t="s">
        <v>4822</v>
      </c>
      <c r="BK39" s="120">
        <v>0</v>
      </c>
      <c r="BL39" s="123">
        <v>0</v>
      </c>
      <c r="BM39" s="120">
        <v>0</v>
      </c>
      <c r="BN39" s="123">
        <v>0</v>
      </c>
      <c r="BO39" s="120">
        <v>0</v>
      </c>
      <c r="BP39" s="123">
        <v>0</v>
      </c>
      <c r="BQ39" s="120">
        <v>20</v>
      </c>
      <c r="BR39" s="123">
        <v>100</v>
      </c>
      <c r="BS39" s="120">
        <v>20</v>
      </c>
      <c r="BT39" s="2"/>
      <c r="BU39" s="3"/>
      <c r="BV39" s="3"/>
      <c r="BW39" s="3"/>
      <c r="BX39" s="3"/>
    </row>
    <row r="40" spans="1:76" ht="15">
      <c r="A40" s="64" t="s">
        <v>241</v>
      </c>
      <c r="B40" s="65"/>
      <c r="C40" s="65" t="s">
        <v>64</v>
      </c>
      <c r="D40" s="66">
        <v>162.0266819966483</v>
      </c>
      <c r="E40" s="68"/>
      <c r="F40" s="100" t="s">
        <v>999</v>
      </c>
      <c r="G40" s="65"/>
      <c r="H40" s="69" t="s">
        <v>241</v>
      </c>
      <c r="I40" s="70"/>
      <c r="J40" s="70"/>
      <c r="K40" s="69" t="s">
        <v>3753</v>
      </c>
      <c r="L40" s="73">
        <v>1</v>
      </c>
      <c r="M40" s="74">
        <v>1238.3765869140625</v>
      </c>
      <c r="N40" s="74">
        <v>5946.49658203125</v>
      </c>
      <c r="O40" s="75"/>
      <c r="P40" s="76"/>
      <c r="Q40" s="76"/>
      <c r="R40" s="86"/>
      <c r="S40" s="48">
        <v>0</v>
      </c>
      <c r="T40" s="48">
        <v>1</v>
      </c>
      <c r="U40" s="49">
        <v>0</v>
      </c>
      <c r="V40" s="49">
        <v>0.007752</v>
      </c>
      <c r="W40" s="49">
        <v>0.013591</v>
      </c>
      <c r="X40" s="49">
        <v>0.544329</v>
      </c>
      <c r="Y40" s="49">
        <v>0</v>
      </c>
      <c r="Z40" s="49">
        <v>0</v>
      </c>
      <c r="AA40" s="71">
        <v>40</v>
      </c>
      <c r="AB40" s="71"/>
      <c r="AC40" s="72"/>
      <c r="AD40" s="78" t="s">
        <v>2115</v>
      </c>
      <c r="AE40" s="78">
        <v>389</v>
      </c>
      <c r="AF40" s="78">
        <v>110</v>
      </c>
      <c r="AG40" s="78">
        <v>11830</v>
      </c>
      <c r="AH40" s="78">
        <v>6790</v>
      </c>
      <c r="AI40" s="78"/>
      <c r="AJ40" s="78" t="s">
        <v>2439</v>
      </c>
      <c r="AK40" s="78"/>
      <c r="AL40" s="78"/>
      <c r="AM40" s="78"/>
      <c r="AN40" s="80">
        <v>43337.45075231481</v>
      </c>
      <c r="AO40" s="78"/>
      <c r="AP40" s="78" t="b">
        <v>1</v>
      </c>
      <c r="AQ40" s="78" t="b">
        <v>0</v>
      </c>
      <c r="AR40" s="78" t="b">
        <v>0</v>
      </c>
      <c r="AS40" s="78" t="s">
        <v>1973</v>
      </c>
      <c r="AT40" s="78">
        <v>0</v>
      </c>
      <c r="AU40" s="78"/>
      <c r="AV40" s="78" t="b">
        <v>0</v>
      </c>
      <c r="AW40" s="78" t="s">
        <v>3383</v>
      </c>
      <c r="AX40" s="82" t="s">
        <v>3421</v>
      </c>
      <c r="AY40" s="78" t="s">
        <v>66</v>
      </c>
      <c r="AZ40" s="78" t="str">
        <f>REPLACE(INDEX(GroupVertices[Group],MATCH(Vertices[[#This Row],[Vertex]],GroupVertices[Vertex],0)),1,1,"")</f>
        <v>1</v>
      </c>
      <c r="BA40" s="48"/>
      <c r="BB40" s="48"/>
      <c r="BC40" s="48"/>
      <c r="BD40" s="48"/>
      <c r="BE40" s="48"/>
      <c r="BF40" s="48"/>
      <c r="BG40" s="120" t="s">
        <v>4677</v>
      </c>
      <c r="BH40" s="120" t="s">
        <v>4677</v>
      </c>
      <c r="BI40" s="120" t="s">
        <v>4822</v>
      </c>
      <c r="BJ40" s="120" t="s">
        <v>4822</v>
      </c>
      <c r="BK40" s="120">
        <v>0</v>
      </c>
      <c r="BL40" s="123">
        <v>0</v>
      </c>
      <c r="BM40" s="120">
        <v>0</v>
      </c>
      <c r="BN40" s="123">
        <v>0</v>
      </c>
      <c r="BO40" s="120">
        <v>0</v>
      </c>
      <c r="BP40" s="123">
        <v>0</v>
      </c>
      <c r="BQ40" s="120">
        <v>20</v>
      </c>
      <c r="BR40" s="123">
        <v>100</v>
      </c>
      <c r="BS40" s="120">
        <v>20</v>
      </c>
      <c r="BT40" s="2"/>
      <c r="BU40" s="3"/>
      <c r="BV40" s="3"/>
      <c r="BW40" s="3"/>
      <c r="BX40" s="3"/>
    </row>
    <row r="41" spans="1:76" ht="15">
      <c r="A41" s="64" t="s">
        <v>242</v>
      </c>
      <c r="B41" s="65"/>
      <c r="C41" s="65" t="s">
        <v>64</v>
      </c>
      <c r="D41" s="66">
        <v>162.13096209364085</v>
      </c>
      <c r="E41" s="68"/>
      <c r="F41" s="100" t="s">
        <v>1016</v>
      </c>
      <c r="G41" s="65"/>
      <c r="H41" s="69" t="s">
        <v>242</v>
      </c>
      <c r="I41" s="70"/>
      <c r="J41" s="70"/>
      <c r="K41" s="69" t="s">
        <v>3754</v>
      </c>
      <c r="L41" s="73">
        <v>1</v>
      </c>
      <c r="M41" s="74">
        <v>2655.702392578125</v>
      </c>
      <c r="N41" s="74">
        <v>6243.40283203125</v>
      </c>
      <c r="O41" s="75"/>
      <c r="P41" s="76"/>
      <c r="Q41" s="76"/>
      <c r="R41" s="86"/>
      <c r="S41" s="48">
        <v>0</v>
      </c>
      <c r="T41" s="48">
        <v>1</v>
      </c>
      <c r="U41" s="49">
        <v>0</v>
      </c>
      <c r="V41" s="49">
        <v>0.007752</v>
      </c>
      <c r="W41" s="49">
        <v>0.013591</v>
      </c>
      <c r="X41" s="49">
        <v>0.544329</v>
      </c>
      <c r="Y41" s="49">
        <v>0</v>
      </c>
      <c r="Z41" s="49">
        <v>0</v>
      </c>
      <c r="AA41" s="71">
        <v>41</v>
      </c>
      <c r="AB41" s="71"/>
      <c r="AC41" s="72"/>
      <c r="AD41" s="78" t="s">
        <v>2116</v>
      </c>
      <c r="AE41" s="78">
        <v>1265</v>
      </c>
      <c r="AF41" s="78">
        <v>536</v>
      </c>
      <c r="AG41" s="78">
        <v>37295</v>
      </c>
      <c r="AH41" s="78">
        <v>50086</v>
      </c>
      <c r="AI41" s="78"/>
      <c r="AJ41" s="78" t="s">
        <v>2440</v>
      </c>
      <c r="AK41" s="78"/>
      <c r="AL41" s="78"/>
      <c r="AM41" s="78"/>
      <c r="AN41" s="80">
        <v>42242.114965277775</v>
      </c>
      <c r="AO41" s="82" t="s">
        <v>3065</v>
      </c>
      <c r="AP41" s="78" t="b">
        <v>1</v>
      </c>
      <c r="AQ41" s="78" t="b">
        <v>0</v>
      </c>
      <c r="AR41" s="78" t="b">
        <v>0</v>
      </c>
      <c r="AS41" s="78" t="s">
        <v>1973</v>
      </c>
      <c r="AT41" s="78">
        <v>12</v>
      </c>
      <c r="AU41" s="82" t="s">
        <v>3289</v>
      </c>
      <c r="AV41" s="78" t="b">
        <v>0</v>
      </c>
      <c r="AW41" s="78" t="s">
        <v>3383</v>
      </c>
      <c r="AX41" s="82" t="s">
        <v>3422</v>
      </c>
      <c r="AY41" s="78" t="s">
        <v>66</v>
      </c>
      <c r="AZ41" s="78" t="str">
        <f>REPLACE(INDEX(GroupVertices[Group],MATCH(Vertices[[#This Row],[Vertex]],GroupVertices[Vertex],0)),1,1,"")</f>
        <v>1</v>
      </c>
      <c r="BA41" s="48"/>
      <c r="BB41" s="48"/>
      <c r="BC41" s="48"/>
      <c r="BD41" s="48"/>
      <c r="BE41" s="48"/>
      <c r="BF41" s="48"/>
      <c r="BG41" s="120" t="s">
        <v>4677</v>
      </c>
      <c r="BH41" s="120" t="s">
        <v>4677</v>
      </c>
      <c r="BI41" s="120" t="s">
        <v>4822</v>
      </c>
      <c r="BJ41" s="120" t="s">
        <v>4822</v>
      </c>
      <c r="BK41" s="120">
        <v>0</v>
      </c>
      <c r="BL41" s="123">
        <v>0</v>
      </c>
      <c r="BM41" s="120">
        <v>0</v>
      </c>
      <c r="BN41" s="123">
        <v>0</v>
      </c>
      <c r="BO41" s="120">
        <v>0</v>
      </c>
      <c r="BP41" s="123">
        <v>0</v>
      </c>
      <c r="BQ41" s="120">
        <v>20</v>
      </c>
      <c r="BR41" s="123">
        <v>100</v>
      </c>
      <c r="BS41" s="120">
        <v>20</v>
      </c>
      <c r="BT41" s="2"/>
      <c r="BU41" s="3"/>
      <c r="BV41" s="3"/>
      <c r="BW41" s="3"/>
      <c r="BX41" s="3"/>
    </row>
    <row r="42" spans="1:76" ht="15">
      <c r="A42" s="64" t="s">
        <v>243</v>
      </c>
      <c r="B42" s="65"/>
      <c r="C42" s="65" t="s">
        <v>64</v>
      </c>
      <c r="D42" s="66">
        <v>185.8343666757513</v>
      </c>
      <c r="E42" s="68"/>
      <c r="F42" s="100" t="s">
        <v>1017</v>
      </c>
      <c r="G42" s="65"/>
      <c r="H42" s="69" t="s">
        <v>243</v>
      </c>
      <c r="I42" s="70"/>
      <c r="J42" s="70"/>
      <c r="K42" s="69" t="s">
        <v>3755</v>
      </c>
      <c r="L42" s="73">
        <v>1</v>
      </c>
      <c r="M42" s="74">
        <v>2461.417236328125</v>
      </c>
      <c r="N42" s="74">
        <v>5600.1923828125</v>
      </c>
      <c r="O42" s="75"/>
      <c r="P42" s="76"/>
      <c r="Q42" s="76"/>
      <c r="R42" s="86"/>
      <c r="S42" s="48">
        <v>0</v>
      </c>
      <c r="T42" s="48">
        <v>1</v>
      </c>
      <c r="U42" s="49">
        <v>0</v>
      </c>
      <c r="V42" s="49">
        <v>0.007752</v>
      </c>
      <c r="W42" s="49">
        <v>0.013591</v>
      </c>
      <c r="X42" s="49">
        <v>0.544329</v>
      </c>
      <c r="Y42" s="49">
        <v>0</v>
      </c>
      <c r="Z42" s="49">
        <v>0</v>
      </c>
      <c r="AA42" s="71">
        <v>42</v>
      </c>
      <c r="AB42" s="71"/>
      <c r="AC42" s="72"/>
      <c r="AD42" s="78" t="s">
        <v>2117</v>
      </c>
      <c r="AE42" s="78">
        <v>5602</v>
      </c>
      <c r="AF42" s="78">
        <v>97368</v>
      </c>
      <c r="AG42" s="78">
        <v>27793</v>
      </c>
      <c r="AH42" s="78">
        <v>7327</v>
      </c>
      <c r="AI42" s="78"/>
      <c r="AJ42" s="78" t="s">
        <v>2441</v>
      </c>
      <c r="AK42" s="78" t="s">
        <v>2701</v>
      </c>
      <c r="AL42" s="82" t="s">
        <v>2906</v>
      </c>
      <c r="AM42" s="78"/>
      <c r="AN42" s="80">
        <v>39546.838854166665</v>
      </c>
      <c r="AO42" s="82" t="s">
        <v>3066</v>
      </c>
      <c r="AP42" s="78" t="b">
        <v>0</v>
      </c>
      <c r="AQ42" s="78" t="b">
        <v>0</v>
      </c>
      <c r="AR42" s="78" t="b">
        <v>1</v>
      </c>
      <c r="AS42" s="78" t="s">
        <v>1973</v>
      </c>
      <c r="AT42" s="78">
        <v>2412</v>
      </c>
      <c r="AU42" s="82" t="s">
        <v>3292</v>
      </c>
      <c r="AV42" s="78" t="b">
        <v>1</v>
      </c>
      <c r="AW42" s="78" t="s">
        <v>3383</v>
      </c>
      <c r="AX42" s="82" t="s">
        <v>3423</v>
      </c>
      <c r="AY42" s="78" t="s">
        <v>66</v>
      </c>
      <c r="AZ42" s="78" t="str">
        <f>REPLACE(INDEX(GroupVertices[Group],MATCH(Vertices[[#This Row],[Vertex]],GroupVertices[Vertex],0)),1,1,"")</f>
        <v>1</v>
      </c>
      <c r="BA42" s="48"/>
      <c r="BB42" s="48"/>
      <c r="BC42" s="48"/>
      <c r="BD42" s="48"/>
      <c r="BE42" s="48"/>
      <c r="BF42" s="48"/>
      <c r="BG42" s="120" t="s">
        <v>4677</v>
      </c>
      <c r="BH42" s="120" t="s">
        <v>4677</v>
      </c>
      <c r="BI42" s="120" t="s">
        <v>4822</v>
      </c>
      <c r="BJ42" s="120" t="s">
        <v>4822</v>
      </c>
      <c r="BK42" s="120">
        <v>0</v>
      </c>
      <c r="BL42" s="123">
        <v>0</v>
      </c>
      <c r="BM42" s="120">
        <v>0</v>
      </c>
      <c r="BN42" s="123">
        <v>0</v>
      </c>
      <c r="BO42" s="120">
        <v>0</v>
      </c>
      <c r="BP42" s="123">
        <v>0</v>
      </c>
      <c r="BQ42" s="120">
        <v>20</v>
      </c>
      <c r="BR42" s="123">
        <v>100</v>
      </c>
      <c r="BS42" s="120">
        <v>20</v>
      </c>
      <c r="BT42" s="2"/>
      <c r="BU42" s="3"/>
      <c r="BV42" s="3"/>
      <c r="BW42" s="3"/>
      <c r="BX42" s="3"/>
    </row>
    <row r="43" spans="1:76" ht="15">
      <c r="A43" s="64" t="s">
        <v>244</v>
      </c>
      <c r="B43" s="65"/>
      <c r="C43" s="65" t="s">
        <v>64</v>
      </c>
      <c r="D43" s="66">
        <v>162.0381870777719</v>
      </c>
      <c r="E43" s="68"/>
      <c r="F43" s="100" t="s">
        <v>1018</v>
      </c>
      <c r="G43" s="65"/>
      <c r="H43" s="69" t="s">
        <v>244</v>
      </c>
      <c r="I43" s="70"/>
      <c r="J43" s="70"/>
      <c r="K43" s="69" t="s">
        <v>3756</v>
      </c>
      <c r="L43" s="73">
        <v>1</v>
      </c>
      <c r="M43" s="74">
        <v>2672.154052734375</v>
      </c>
      <c r="N43" s="74">
        <v>4763.630859375</v>
      </c>
      <c r="O43" s="75"/>
      <c r="P43" s="76"/>
      <c r="Q43" s="76"/>
      <c r="R43" s="86"/>
      <c r="S43" s="48">
        <v>0</v>
      </c>
      <c r="T43" s="48">
        <v>1</v>
      </c>
      <c r="U43" s="49">
        <v>0</v>
      </c>
      <c r="V43" s="49">
        <v>0.007752</v>
      </c>
      <c r="W43" s="49">
        <v>0.013591</v>
      </c>
      <c r="X43" s="49">
        <v>0.544329</v>
      </c>
      <c r="Y43" s="49">
        <v>0</v>
      </c>
      <c r="Z43" s="49">
        <v>0</v>
      </c>
      <c r="AA43" s="71">
        <v>43</v>
      </c>
      <c r="AB43" s="71"/>
      <c r="AC43" s="72"/>
      <c r="AD43" s="78" t="s">
        <v>2118</v>
      </c>
      <c r="AE43" s="78">
        <v>393</v>
      </c>
      <c r="AF43" s="78">
        <v>157</v>
      </c>
      <c r="AG43" s="78">
        <v>21480</v>
      </c>
      <c r="AH43" s="78">
        <v>426</v>
      </c>
      <c r="AI43" s="78"/>
      <c r="AJ43" s="78"/>
      <c r="AK43" s="78"/>
      <c r="AL43" s="78"/>
      <c r="AM43" s="78"/>
      <c r="AN43" s="80">
        <v>39867.11083333333</v>
      </c>
      <c r="AO43" s="78"/>
      <c r="AP43" s="78" t="b">
        <v>0</v>
      </c>
      <c r="AQ43" s="78" t="b">
        <v>0</v>
      </c>
      <c r="AR43" s="78" t="b">
        <v>0</v>
      </c>
      <c r="AS43" s="78" t="s">
        <v>1973</v>
      </c>
      <c r="AT43" s="78">
        <v>1</v>
      </c>
      <c r="AU43" s="82" t="s">
        <v>3289</v>
      </c>
      <c r="AV43" s="78" t="b">
        <v>0</v>
      </c>
      <c r="AW43" s="78" t="s">
        <v>3383</v>
      </c>
      <c r="AX43" s="82" t="s">
        <v>3424</v>
      </c>
      <c r="AY43" s="78" t="s">
        <v>66</v>
      </c>
      <c r="AZ43" s="78" t="str">
        <f>REPLACE(INDEX(GroupVertices[Group],MATCH(Vertices[[#This Row],[Vertex]],GroupVertices[Vertex],0)),1,1,"")</f>
        <v>1</v>
      </c>
      <c r="BA43" s="48"/>
      <c r="BB43" s="48"/>
      <c r="BC43" s="48"/>
      <c r="BD43" s="48"/>
      <c r="BE43" s="48"/>
      <c r="BF43" s="48"/>
      <c r="BG43" s="120" t="s">
        <v>4677</v>
      </c>
      <c r="BH43" s="120" t="s">
        <v>4677</v>
      </c>
      <c r="BI43" s="120" t="s">
        <v>4822</v>
      </c>
      <c r="BJ43" s="120" t="s">
        <v>4822</v>
      </c>
      <c r="BK43" s="120">
        <v>0</v>
      </c>
      <c r="BL43" s="123">
        <v>0</v>
      </c>
      <c r="BM43" s="120">
        <v>0</v>
      </c>
      <c r="BN43" s="123">
        <v>0</v>
      </c>
      <c r="BO43" s="120">
        <v>0</v>
      </c>
      <c r="BP43" s="123">
        <v>0</v>
      </c>
      <c r="BQ43" s="120">
        <v>20</v>
      </c>
      <c r="BR43" s="123">
        <v>100</v>
      </c>
      <c r="BS43" s="120">
        <v>20</v>
      </c>
      <c r="BT43" s="2"/>
      <c r="BU43" s="3"/>
      <c r="BV43" s="3"/>
      <c r="BW43" s="3"/>
      <c r="BX43" s="3"/>
    </row>
    <row r="44" spans="1:76" ht="15">
      <c r="A44" s="64" t="s">
        <v>245</v>
      </c>
      <c r="B44" s="65"/>
      <c r="C44" s="65" t="s">
        <v>64</v>
      </c>
      <c r="D44" s="66">
        <v>162.03965581153236</v>
      </c>
      <c r="E44" s="68"/>
      <c r="F44" s="100" t="s">
        <v>1019</v>
      </c>
      <c r="G44" s="65"/>
      <c r="H44" s="69" t="s">
        <v>245</v>
      </c>
      <c r="I44" s="70"/>
      <c r="J44" s="70"/>
      <c r="K44" s="69" t="s">
        <v>3757</v>
      </c>
      <c r="L44" s="73">
        <v>1</v>
      </c>
      <c r="M44" s="74">
        <v>2605.539794921875</v>
      </c>
      <c r="N44" s="74">
        <v>7004.03369140625</v>
      </c>
      <c r="O44" s="75"/>
      <c r="P44" s="76"/>
      <c r="Q44" s="76"/>
      <c r="R44" s="86"/>
      <c r="S44" s="48">
        <v>0</v>
      </c>
      <c r="T44" s="48">
        <v>1</v>
      </c>
      <c r="U44" s="49">
        <v>0</v>
      </c>
      <c r="V44" s="49">
        <v>0.007752</v>
      </c>
      <c r="W44" s="49">
        <v>0.013591</v>
      </c>
      <c r="X44" s="49">
        <v>0.544329</v>
      </c>
      <c r="Y44" s="49">
        <v>0</v>
      </c>
      <c r="Z44" s="49">
        <v>0</v>
      </c>
      <c r="AA44" s="71">
        <v>44</v>
      </c>
      <c r="AB44" s="71"/>
      <c r="AC44" s="72"/>
      <c r="AD44" s="78" t="s">
        <v>2119</v>
      </c>
      <c r="AE44" s="78">
        <v>602</v>
      </c>
      <c r="AF44" s="78">
        <v>163</v>
      </c>
      <c r="AG44" s="78">
        <v>34719</v>
      </c>
      <c r="AH44" s="78">
        <v>21760</v>
      </c>
      <c r="AI44" s="78"/>
      <c r="AJ44" s="78" t="s">
        <v>2442</v>
      </c>
      <c r="AK44" s="78"/>
      <c r="AL44" s="78"/>
      <c r="AM44" s="78"/>
      <c r="AN44" s="80">
        <v>42804.48116898148</v>
      </c>
      <c r="AO44" s="78"/>
      <c r="AP44" s="78" t="b">
        <v>1</v>
      </c>
      <c r="AQ44" s="78" t="b">
        <v>0</v>
      </c>
      <c r="AR44" s="78" t="b">
        <v>0</v>
      </c>
      <c r="AS44" s="78" t="s">
        <v>1973</v>
      </c>
      <c r="AT44" s="78">
        <v>2</v>
      </c>
      <c r="AU44" s="78"/>
      <c r="AV44" s="78" t="b">
        <v>0</v>
      </c>
      <c r="AW44" s="78" t="s">
        <v>3383</v>
      </c>
      <c r="AX44" s="82" t="s">
        <v>3425</v>
      </c>
      <c r="AY44" s="78" t="s">
        <v>66</v>
      </c>
      <c r="AZ44" s="78" t="str">
        <f>REPLACE(INDEX(GroupVertices[Group],MATCH(Vertices[[#This Row],[Vertex]],GroupVertices[Vertex],0)),1,1,"")</f>
        <v>1</v>
      </c>
      <c r="BA44" s="48"/>
      <c r="BB44" s="48"/>
      <c r="BC44" s="48"/>
      <c r="BD44" s="48"/>
      <c r="BE44" s="48"/>
      <c r="BF44" s="48"/>
      <c r="BG44" s="120" t="s">
        <v>4677</v>
      </c>
      <c r="BH44" s="120" t="s">
        <v>4677</v>
      </c>
      <c r="BI44" s="120" t="s">
        <v>4822</v>
      </c>
      <c r="BJ44" s="120" t="s">
        <v>4822</v>
      </c>
      <c r="BK44" s="120">
        <v>0</v>
      </c>
      <c r="BL44" s="123">
        <v>0</v>
      </c>
      <c r="BM44" s="120">
        <v>0</v>
      </c>
      <c r="BN44" s="123">
        <v>0</v>
      </c>
      <c r="BO44" s="120">
        <v>0</v>
      </c>
      <c r="BP44" s="123">
        <v>0</v>
      </c>
      <c r="BQ44" s="120">
        <v>20</v>
      </c>
      <c r="BR44" s="123">
        <v>100</v>
      </c>
      <c r="BS44" s="120">
        <v>20</v>
      </c>
      <c r="BT44" s="2"/>
      <c r="BU44" s="3"/>
      <c r="BV44" s="3"/>
      <c r="BW44" s="3"/>
      <c r="BX44" s="3"/>
    </row>
    <row r="45" spans="1:76" ht="15">
      <c r="A45" s="64" t="s">
        <v>246</v>
      </c>
      <c r="B45" s="65"/>
      <c r="C45" s="65" t="s">
        <v>64</v>
      </c>
      <c r="D45" s="66">
        <v>162.69495585765668</v>
      </c>
      <c r="E45" s="68"/>
      <c r="F45" s="100" t="s">
        <v>1020</v>
      </c>
      <c r="G45" s="65"/>
      <c r="H45" s="69" t="s">
        <v>246</v>
      </c>
      <c r="I45" s="70"/>
      <c r="J45" s="70"/>
      <c r="K45" s="69" t="s">
        <v>3758</v>
      </c>
      <c r="L45" s="73">
        <v>1</v>
      </c>
      <c r="M45" s="74">
        <v>1138.5750732421875</v>
      </c>
      <c r="N45" s="74">
        <v>4776.990234375</v>
      </c>
      <c r="O45" s="75"/>
      <c r="P45" s="76"/>
      <c r="Q45" s="76"/>
      <c r="R45" s="86"/>
      <c r="S45" s="48">
        <v>0</v>
      </c>
      <c r="T45" s="48">
        <v>1</v>
      </c>
      <c r="U45" s="49">
        <v>0</v>
      </c>
      <c r="V45" s="49">
        <v>0.007752</v>
      </c>
      <c r="W45" s="49">
        <v>0.013591</v>
      </c>
      <c r="X45" s="49">
        <v>0.544329</v>
      </c>
      <c r="Y45" s="49">
        <v>0</v>
      </c>
      <c r="Z45" s="49">
        <v>0</v>
      </c>
      <c r="AA45" s="71">
        <v>45</v>
      </c>
      <c r="AB45" s="71"/>
      <c r="AC45" s="72"/>
      <c r="AD45" s="78" t="s">
        <v>2120</v>
      </c>
      <c r="AE45" s="78">
        <v>4810</v>
      </c>
      <c r="AF45" s="78">
        <v>2840</v>
      </c>
      <c r="AG45" s="78">
        <v>217729</v>
      </c>
      <c r="AH45" s="78">
        <v>126291</v>
      </c>
      <c r="AI45" s="78"/>
      <c r="AJ45" s="78"/>
      <c r="AK45" s="78"/>
      <c r="AL45" s="78"/>
      <c r="AM45" s="78"/>
      <c r="AN45" s="80">
        <v>41532.5628125</v>
      </c>
      <c r="AO45" s="82" t="s">
        <v>3067</v>
      </c>
      <c r="AP45" s="78" t="b">
        <v>1</v>
      </c>
      <c r="AQ45" s="78" t="b">
        <v>0</v>
      </c>
      <c r="AR45" s="78" t="b">
        <v>1</v>
      </c>
      <c r="AS45" s="78" t="s">
        <v>1973</v>
      </c>
      <c r="AT45" s="78">
        <v>23</v>
      </c>
      <c r="AU45" s="82" t="s">
        <v>3289</v>
      </c>
      <c r="AV45" s="78" t="b">
        <v>0</v>
      </c>
      <c r="AW45" s="78" t="s">
        <v>3383</v>
      </c>
      <c r="AX45" s="82" t="s">
        <v>3426</v>
      </c>
      <c r="AY45" s="78" t="s">
        <v>66</v>
      </c>
      <c r="AZ45" s="78" t="str">
        <f>REPLACE(INDEX(GroupVertices[Group],MATCH(Vertices[[#This Row],[Vertex]],GroupVertices[Vertex],0)),1,1,"")</f>
        <v>1</v>
      </c>
      <c r="BA45" s="48"/>
      <c r="BB45" s="48"/>
      <c r="BC45" s="48"/>
      <c r="BD45" s="48"/>
      <c r="BE45" s="48"/>
      <c r="BF45" s="48"/>
      <c r="BG45" s="120" t="s">
        <v>4677</v>
      </c>
      <c r="BH45" s="120" t="s">
        <v>4677</v>
      </c>
      <c r="BI45" s="120" t="s">
        <v>4822</v>
      </c>
      <c r="BJ45" s="120" t="s">
        <v>4822</v>
      </c>
      <c r="BK45" s="120">
        <v>0</v>
      </c>
      <c r="BL45" s="123">
        <v>0</v>
      </c>
      <c r="BM45" s="120">
        <v>0</v>
      </c>
      <c r="BN45" s="123">
        <v>0</v>
      </c>
      <c r="BO45" s="120">
        <v>0</v>
      </c>
      <c r="BP45" s="123">
        <v>0</v>
      </c>
      <c r="BQ45" s="120">
        <v>20</v>
      </c>
      <c r="BR45" s="123">
        <v>100</v>
      </c>
      <c r="BS45" s="120">
        <v>20</v>
      </c>
      <c r="BT45" s="2"/>
      <c r="BU45" s="3"/>
      <c r="BV45" s="3"/>
      <c r="BW45" s="3"/>
      <c r="BX45" s="3"/>
    </row>
    <row r="46" spans="1:76" ht="15">
      <c r="A46" s="64" t="s">
        <v>247</v>
      </c>
      <c r="B46" s="65"/>
      <c r="C46" s="65" t="s">
        <v>64</v>
      </c>
      <c r="D46" s="66">
        <v>162.0041614123213</v>
      </c>
      <c r="E46" s="68"/>
      <c r="F46" s="100" t="s">
        <v>1021</v>
      </c>
      <c r="G46" s="65"/>
      <c r="H46" s="69" t="s">
        <v>247</v>
      </c>
      <c r="I46" s="70"/>
      <c r="J46" s="70"/>
      <c r="K46" s="69" t="s">
        <v>3759</v>
      </c>
      <c r="L46" s="73">
        <v>1</v>
      </c>
      <c r="M46" s="74">
        <v>5659.4638671875</v>
      </c>
      <c r="N46" s="74">
        <v>9443.205078125</v>
      </c>
      <c r="O46" s="75"/>
      <c r="P46" s="76"/>
      <c r="Q46" s="76"/>
      <c r="R46" s="86"/>
      <c r="S46" s="48">
        <v>0</v>
      </c>
      <c r="T46" s="48">
        <v>1</v>
      </c>
      <c r="U46" s="49">
        <v>0</v>
      </c>
      <c r="V46" s="49">
        <v>0.028571</v>
      </c>
      <c r="W46" s="49">
        <v>0</v>
      </c>
      <c r="X46" s="49">
        <v>0.53436</v>
      </c>
      <c r="Y46" s="49">
        <v>0</v>
      </c>
      <c r="Z46" s="49">
        <v>0</v>
      </c>
      <c r="AA46" s="71">
        <v>46</v>
      </c>
      <c r="AB46" s="71"/>
      <c r="AC46" s="72"/>
      <c r="AD46" s="78" t="s">
        <v>2121</v>
      </c>
      <c r="AE46" s="78">
        <v>128</v>
      </c>
      <c r="AF46" s="78">
        <v>18</v>
      </c>
      <c r="AG46" s="78">
        <v>111</v>
      </c>
      <c r="AH46" s="78">
        <v>127</v>
      </c>
      <c r="AI46" s="78"/>
      <c r="AJ46" s="78"/>
      <c r="AK46" s="78" t="s">
        <v>2706</v>
      </c>
      <c r="AL46" s="78"/>
      <c r="AM46" s="78"/>
      <c r="AN46" s="80">
        <v>40975.251238425924</v>
      </c>
      <c r="AO46" s="82" t="s">
        <v>3068</v>
      </c>
      <c r="AP46" s="78" t="b">
        <v>1</v>
      </c>
      <c r="AQ46" s="78" t="b">
        <v>0</v>
      </c>
      <c r="AR46" s="78" t="b">
        <v>0</v>
      </c>
      <c r="AS46" s="78" t="s">
        <v>1973</v>
      </c>
      <c r="AT46" s="78">
        <v>0</v>
      </c>
      <c r="AU46" s="82" t="s">
        <v>3289</v>
      </c>
      <c r="AV46" s="78" t="b">
        <v>0</v>
      </c>
      <c r="AW46" s="78" t="s">
        <v>3383</v>
      </c>
      <c r="AX46" s="82" t="s">
        <v>3427</v>
      </c>
      <c r="AY46" s="78" t="s">
        <v>66</v>
      </c>
      <c r="AZ46" s="78" t="str">
        <f>REPLACE(INDEX(GroupVertices[Group],MATCH(Vertices[[#This Row],[Vertex]],GroupVertices[Vertex],0)),1,1,"")</f>
        <v>6</v>
      </c>
      <c r="BA46" s="48"/>
      <c r="BB46" s="48"/>
      <c r="BC46" s="48"/>
      <c r="BD46" s="48"/>
      <c r="BE46" s="48" t="s">
        <v>840</v>
      </c>
      <c r="BF46" s="48" t="s">
        <v>840</v>
      </c>
      <c r="BG46" s="120" t="s">
        <v>4678</v>
      </c>
      <c r="BH46" s="120" t="s">
        <v>4678</v>
      </c>
      <c r="BI46" s="120" t="s">
        <v>4823</v>
      </c>
      <c r="BJ46" s="120" t="s">
        <v>4823</v>
      </c>
      <c r="BK46" s="120">
        <v>0</v>
      </c>
      <c r="BL46" s="123">
        <v>0</v>
      </c>
      <c r="BM46" s="120">
        <v>0</v>
      </c>
      <c r="BN46" s="123">
        <v>0</v>
      </c>
      <c r="BO46" s="120">
        <v>0</v>
      </c>
      <c r="BP46" s="123">
        <v>0</v>
      </c>
      <c r="BQ46" s="120">
        <v>24</v>
      </c>
      <c r="BR46" s="123">
        <v>100</v>
      </c>
      <c r="BS46" s="120">
        <v>24</v>
      </c>
      <c r="BT46" s="2"/>
      <c r="BU46" s="3"/>
      <c r="BV46" s="3"/>
      <c r="BW46" s="3"/>
      <c r="BX46" s="3"/>
    </row>
    <row r="47" spans="1:76" ht="15">
      <c r="A47" s="64" t="s">
        <v>481</v>
      </c>
      <c r="B47" s="65"/>
      <c r="C47" s="65" t="s">
        <v>64</v>
      </c>
      <c r="D47" s="66">
        <v>162.02031748368634</v>
      </c>
      <c r="E47" s="68"/>
      <c r="F47" s="100" t="s">
        <v>1222</v>
      </c>
      <c r="G47" s="65"/>
      <c r="H47" s="69" t="s">
        <v>481</v>
      </c>
      <c r="I47" s="70"/>
      <c r="J47" s="70"/>
      <c r="K47" s="69" t="s">
        <v>3760</v>
      </c>
      <c r="L47" s="73">
        <v>731.623076923077</v>
      </c>
      <c r="M47" s="74">
        <v>5950.9169921875</v>
      </c>
      <c r="N47" s="74">
        <v>8432.0146484375</v>
      </c>
      <c r="O47" s="75"/>
      <c r="P47" s="76"/>
      <c r="Q47" s="76"/>
      <c r="R47" s="86"/>
      <c r="S47" s="48">
        <v>9</v>
      </c>
      <c r="T47" s="48">
        <v>11</v>
      </c>
      <c r="U47" s="49">
        <v>304</v>
      </c>
      <c r="V47" s="49">
        <v>0.055556</v>
      </c>
      <c r="W47" s="49">
        <v>0</v>
      </c>
      <c r="X47" s="49">
        <v>8.591572</v>
      </c>
      <c r="Y47" s="49">
        <v>0.0032679738562091504</v>
      </c>
      <c r="Z47" s="49">
        <v>0</v>
      </c>
      <c r="AA47" s="71">
        <v>47</v>
      </c>
      <c r="AB47" s="71"/>
      <c r="AC47" s="72"/>
      <c r="AD47" s="78" t="s">
        <v>2122</v>
      </c>
      <c r="AE47" s="78">
        <v>183</v>
      </c>
      <c r="AF47" s="78">
        <v>84</v>
      </c>
      <c r="AG47" s="78">
        <v>896</v>
      </c>
      <c r="AH47" s="78">
        <v>609</v>
      </c>
      <c r="AI47" s="78"/>
      <c r="AJ47" s="78"/>
      <c r="AK47" s="78"/>
      <c r="AL47" s="78"/>
      <c r="AM47" s="78"/>
      <c r="AN47" s="80">
        <v>42120.465729166666</v>
      </c>
      <c r="AO47" s="82" t="s">
        <v>3069</v>
      </c>
      <c r="AP47" s="78" t="b">
        <v>1</v>
      </c>
      <c r="AQ47" s="78" t="b">
        <v>0</v>
      </c>
      <c r="AR47" s="78" t="b">
        <v>0</v>
      </c>
      <c r="AS47" s="78" t="s">
        <v>1974</v>
      </c>
      <c r="AT47" s="78">
        <v>4</v>
      </c>
      <c r="AU47" s="82" t="s">
        <v>3289</v>
      </c>
      <c r="AV47" s="78" t="b">
        <v>0</v>
      </c>
      <c r="AW47" s="78" t="s">
        <v>3383</v>
      </c>
      <c r="AX47" s="82" t="s">
        <v>3428</v>
      </c>
      <c r="AY47" s="78" t="s">
        <v>66</v>
      </c>
      <c r="AZ47" s="78" t="str">
        <f>REPLACE(INDEX(GroupVertices[Group],MATCH(Vertices[[#This Row],[Vertex]],GroupVertices[Vertex],0)),1,1,"")</f>
        <v>6</v>
      </c>
      <c r="BA47" s="48" t="s">
        <v>4610</v>
      </c>
      <c r="BB47" s="48" t="s">
        <v>4610</v>
      </c>
      <c r="BC47" s="48" t="s">
        <v>4194</v>
      </c>
      <c r="BD47" s="48" t="s">
        <v>4625</v>
      </c>
      <c r="BE47" s="48" t="s">
        <v>4629</v>
      </c>
      <c r="BF47" s="48" t="s">
        <v>4653</v>
      </c>
      <c r="BG47" s="120" t="s">
        <v>4679</v>
      </c>
      <c r="BH47" s="120" t="s">
        <v>4789</v>
      </c>
      <c r="BI47" s="120" t="s">
        <v>4824</v>
      </c>
      <c r="BJ47" s="120" t="s">
        <v>4928</v>
      </c>
      <c r="BK47" s="120">
        <v>6</v>
      </c>
      <c r="BL47" s="123">
        <v>0.4573170731707317</v>
      </c>
      <c r="BM47" s="120">
        <v>8</v>
      </c>
      <c r="BN47" s="123">
        <v>0.6097560975609756</v>
      </c>
      <c r="BO47" s="120">
        <v>0</v>
      </c>
      <c r="BP47" s="123">
        <v>0</v>
      </c>
      <c r="BQ47" s="120">
        <v>1298</v>
      </c>
      <c r="BR47" s="123">
        <v>98.9329268292683</v>
      </c>
      <c r="BS47" s="120">
        <v>1312</v>
      </c>
      <c r="BT47" s="2"/>
      <c r="BU47" s="3"/>
      <c r="BV47" s="3"/>
      <c r="BW47" s="3"/>
      <c r="BX47" s="3"/>
    </row>
    <row r="48" spans="1:76" ht="15">
      <c r="A48" s="64" t="s">
        <v>248</v>
      </c>
      <c r="B48" s="65"/>
      <c r="C48" s="65" t="s">
        <v>64</v>
      </c>
      <c r="D48" s="66">
        <v>162.12900378196022</v>
      </c>
      <c r="E48" s="68"/>
      <c r="F48" s="100" t="s">
        <v>1022</v>
      </c>
      <c r="G48" s="65"/>
      <c r="H48" s="69" t="s">
        <v>248</v>
      </c>
      <c r="I48" s="70"/>
      <c r="J48" s="70"/>
      <c r="K48" s="69" t="s">
        <v>3761</v>
      </c>
      <c r="L48" s="73">
        <v>1</v>
      </c>
      <c r="M48" s="74">
        <v>1079.318115234375</v>
      </c>
      <c r="N48" s="74">
        <v>9465.791015625</v>
      </c>
      <c r="O48" s="75"/>
      <c r="P48" s="76"/>
      <c r="Q48" s="76"/>
      <c r="R48" s="86"/>
      <c r="S48" s="48">
        <v>0</v>
      </c>
      <c r="T48" s="48">
        <v>1</v>
      </c>
      <c r="U48" s="49">
        <v>0</v>
      </c>
      <c r="V48" s="49">
        <v>0.007752</v>
      </c>
      <c r="W48" s="49">
        <v>0.013591</v>
      </c>
      <c r="X48" s="49">
        <v>0.544329</v>
      </c>
      <c r="Y48" s="49">
        <v>0</v>
      </c>
      <c r="Z48" s="49">
        <v>0</v>
      </c>
      <c r="AA48" s="71">
        <v>48</v>
      </c>
      <c r="AB48" s="71"/>
      <c r="AC48" s="72"/>
      <c r="AD48" s="78" t="s">
        <v>2123</v>
      </c>
      <c r="AE48" s="78">
        <v>628</v>
      </c>
      <c r="AF48" s="78">
        <v>528</v>
      </c>
      <c r="AG48" s="78">
        <v>15948</v>
      </c>
      <c r="AH48" s="78">
        <v>24249</v>
      </c>
      <c r="AI48" s="78"/>
      <c r="AJ48" s="78" t="s">
        <v>2443</v>
      </c>
      <c r="AK48" s="78" t="s">
        <v>2707</v>
      </c>
      <c r="AL48" s="78"/>
      <c r="AM48" s="78"/>
      <c r="AN48" s="80">
        <v>39936.81996527778</v>
      </c>
      <c r="AO48" s="82" t="s">
        <v>3070</v>
      </c>
      <c r="AP48" s="78" t="b">
        <v>0</v>
      </c>
      <c r="AQ48" s="78" t="b">
        <v>0</v>
      </c>
      <c r="AR48" s="78" t="b">
        <v>0</v>
      </c>
      <c r="AS48" s="78" t="s">
        <v>1973</v>
      </c>
      <c r="AT48" s="78">
        <v>4</v>
      </c>
      <c r="AU48" s="82" t="s">
        <v>3296</v>
      </c>
      <c r="AV48" s="78" t="b">
        <v>0</v>
      </c>
      <c r="AW48" s="78" t="s">
        <v>3383</v>
      </c>
      <c r="AX48" s="82" t="s">
        <v>3429</v>
      </c>
      <c r="AY48" s="78" t="s">
        <v>66</v>
      </c>
      <c r="AZ48" s="78" t="str">
        <f>REPLACE(INDEX(GroupVertices[Group],MATCH(Vertices[[#This Row],[Vertex]],GroupVertices[Vertex],0)),1,1,"")</f>
        <v>1</v>
      </c>
      <c r="BA48" s="48"/>
      <c r="BB48" s="48"/>
      <c r="BC48" s="48"/>
      <c r="BD48" s="48"/>
      <c r="BE48" s="48"/>
      <c r="BF48" s="48"/>
      <c r="BG48" s="120" t="s">
        <v>4677</v>
      </c>
      <c r="BH48" s="120" t="s">
        <v>4677</v>
      </c>
      <c r="BI48" s="120" t="s">
        <v>4822</v>
      </c>
      <c r="BJ48" s="120" t="s">
        <v>4822</v>
      </c>
      <c r="BK48" s="120">
        <v>0</v>
      </c>
      <c r="BL48" s="123">
        <v>0</v>
      </c>
      <c r="BM48" s="120">
        <v>0</v>
      </c>
      <c r="BN48" s="123">
        <v>0</v>
      </c>
      <c r="BO48" s="120">
        <v>0</v>
      </c>
      <c r="BP48" s="123">
        <v>0</v>
      </c>
      <c r="BQ48" s="120">
        <v>20</v>
      </c>
      <c r="BR48" s="123">
        <v>100</v>
      </c>
      <c r="BS48" s="120">
        <v>20</v>
      </c>
      <c r="BT48" s="2"/>
      <c r="BU48" s="3"/>
      <c r="BV48" s="3"/>
      <c r="BW48" s="3"/>
      <c r="BX48" s="3"/>
    </row>
    <row r="49" spans="1:76" ht="15">
      <c r="A49" s="64" t="s">
        <v>249</v>
      </c>
      <c r="B49" s="65"/>
      <c r="C49" s="65" t="s">
        <v>64</v>
      </c>
      <c r="D49" s="66">
        <v>162.15568577860853</v>
      </c>
      <c r="E49" s="68"/>
      <c r="F49" s="100" t="s">
        <v>1023</v>
      </c>
      <c r="G49" s="65"/>
      <c r="H49" s="69" t="s">
        <v>249</v>
      </c>
      <c r="I49" s="70"/>
      <c r="J49" s="70"/>
      <c r="K49" s="69" t="s">
        <v>3762</v>
      </c>
      <c r="L49" s="73">
        <v>1</v>
      </c>
      <c r="M49" s="74">
        <v>1502.0416259765625</v>
      </c>
      <c r="N49" s="74">
        <v>5303.66162109375</v>
      </c>
      <c r="O49" s="75"/>
      <c r="P49" s="76"/>
      <c r="Q49" s="76"/>
      <c r="R49" s="86"/>
      <c r="S49" s="48">
        <v>0</v>
      </c>
      <c r="T49" s="48">
        <v>1</v>
      </c>
      <c r="U49" s="49">
        <v>0</v>
      </c>
      <c r="V49" s="49">
        <v>0.007752</v>
      </c>
      <c r="W49" s="49">
        <v>0.013591</v>
      </c>
      <c r="X49" s="49">
        <v>0.544329</v>
      </c>
      <c r="Y49" s="49">
        <v>0</v>
      </c>
      <c r="Z49" s="49">
        <v>0</v>
      </c>
      <c r="AA49" s="71">
        <v>49</v>
      </c>
      <c r="AB49" s="71"/>
      <c r="AC49" s="72"/>
      <c r="AD49" s="78" t="s">
        <v>2124</v>
      </c>
      <c r="AE49" s="78">
        <v>531</v>
      </c>
      <c r="AF49" s="78">
        <v>637</v>
      </c>
      <c r="AG49" s="78">
        <v>181301</v>
      </c>
      <c r="AH49" s="78">
        <v>145560</v>
      </c>
      <c r="AI49" s="78"/>
      <c r="AJ49" s="78" t="s">
        <v>2444</v>
      </c>
      <c r="AK49" s="78"/>
      <c r="AL49" s="78"/>
      <c r="AM49" s="78"/>
      <c r="AN49" s="80">
        <v>40123.890914351854</v>
      </c>
      <c r="AO49" s="82" t="s">
        <v>3071</v>
      </c>
      <c r="AP49" s="78" t="b">
        <v>0</v>
      </c>
      <c r="AQ49" s="78" t="b">
        <v>0</v>
      </c>
      <c r="AR49" s="78" t="b">
        <v>0</v>
      </c>
      <c r="AS49" s="78" t="s">
        <v>1973</v>
      </c>
      <c r="AT49" s="78">
        <v>8</v>
      </c>
      <c r="AU49" s="82" t="s">
        <v>3297</v>
      </c>
      <c r="AV49" s="78" t="b">
        <v>0</v>
      </c>
      <c r="AW49" s="78" t="s">
        <v>3383</v>
      </c>
      <c r="AX49" s="82" t="s">
        <v>3430</v>
      </c>
      <c r="AY49" s="78" t="s">
        <v>66</v>
      </c>
      <c r="AZ49" s="78" t="str">
        <f>REPLACE(INDEX(GroupVertices[Group],MATCH(Vertices[[#This Row],[Vertex]],GroupVertices[Vertex],0)),1,1,"")</f>
        <v>1</v>
      </c>
      <c r="BA49" s="48"/>
      <c r="BB49" s="48"/>
      <c r="BC49" s="48"/>
      <c r="BD49" s="48"/>
      <c r="BE49" s="48"/>
      <c r="BF49" s="48"/>
      <c r="BG49" s="120" t="s">
        <v>4677</v>
      </c>
      <c r="BH49" s="120" t="s">
        <v>4677</v>
      </c>
      <c r="BI49" s="120" t="s">
        <v>4822</v>
      </c>
      <c r="BJ49" s="120" t="s">
        <v>4822</v>
      </c>
      <c r="BK49" s="120">
        <v>0</v>
      </c>
      <c r="BL49" s="123">
        <v>0</v>
      </c>
      <c r="BM49" s="120">
        <v>0</v>
      </c>
      <c r="BN49" s="123">
        <v>0</v>
      </c>
      <c r="BO49" s="120">
        <v>0</v>
      </c>
      <c r="BP49" s="123">
        <v>0</v>
      </c>
      <c r="BQ49" s="120">
        <v>20</v>
      </c>
      <c r="BR49" s="123">
        <v>100</v>
      </c>
      <c r="BS49" s="120">
        <v>20</v>
      </c>
      <c r="BT49" s="2"/>
      <c r="BU49" s="3"/>
      <c r="BV49" s="3"/>
      <c r="BW49" s="3"/>
      <c r="BX49" s="3"/>
    </row>
    <row r="50" spans="1:76" ht="15">
      <c r="A50" s="64" t="s">
        <v>250</v>
      </c>
      <c r="B50" s="65"/>
      <c r="C50" s="65" t="s">
        <v>64</v>
      </c>
      <c r="D50" s="66">
        <v>162.16058155781008</v>
      </c>
      <c r="E50" s="68"/>
      <c r="F50" s="100" t="s">
        <v>1024</v>
      </c>
      <c r="G50" s="65"/>
      <c r="H50" s="69" t="s">
        <v>250</v>
      </c>
      <c r="I50" s="70"/>
      <c r="J50" s="70"/>
      <c r="K50" s="69" t="s">
        <v>3763</v>
      </c>
      <c r="L50" s="73">
        <v>1</v>
      </c>
      <c r="M50" s="74">
        <v>2618.28759765625</v>
      </c>
      <c r="N50" s="74">
        <v>8668.6630859375</v>
      </c>
      <c r="O50" s="75"/>
      <c r="P50" s="76"/>
      <c r="Q50" s="76"/>
      <c r="R50" s="86"/>
      <c r="S50" s="48">
        <v>0</v>
      </c>
      <c r="T50" s="48">
        <v>1</v>
      </c>
      <c r="U50" s="49">
        <v>0</v>
      </c>
      <c r="V50" s="49">
        <v>0.007752</v>
      </c>
      <c r="W50" s="49">
        <v>0.013591</v>
      </c>
      <c r="X50" s="49">
        <v>0.544329</v>
      </c>
      <c r="Y50" s="49">
        <v>0</v>
      </c>
      <c r="Z50" s="49">
        <v>0</v>
      </c>
      <c r="AA50" s="71">
        <v>50</v>
      </c>
      <c r="AB50" s="71"/>
      <c r="AC50" s="72"/>
      <c r="AD50" s="78" t="s">
        <v>2125</v>
      </c>
      <c r="AE50" s="78">
        <v>470</v>
      </c>
      <c r="AF50" s="78">
        <v>657</v>
      </c>
      <c r="AG50" s="78">
        <v>44714</v>
      </c>
      <c r="AH50" s="78">
        <v>34980</v>
      </c>
      <c r="AI50" s="78"/>
      <c r="AJ50" s="78"/>
      <c r="AK50" s="78"/>
      <c r="AL50" s="78"/>
      <c r="AM50" s="78"/>
      <c r="AN50" s="80">
        <v>42653.59248842593</v>
      </c>
      <c r="AO50" s="82" t="s">
        <v>3072</v>
      </c>
      <c r="AP50" s="78" t="b">
        <v>1</v>
      </c>
      <c r="AQ50" s="78" t="b">
        <v>0</v>
      </c>
      <c r="AR50" s="78" t="b">
        <v>0</v>
      </c>
      <c r="AS50" s="78" t="s">
        <v>1973</v>
      </c>
      <c r="AT50" s="78">
        <v>18</v>
      </c>
      <c r="AU50" s="78"/>
      <c r="AV50" s="78" t="b">
        <v>0</v>
      </c>
      <c r="AW50" s="78" t="s">
        <v>3383</v>
      </c>
      <c r="AX50" s="82" t="s">
        <v>3431</v>
      </c>
      <c r="AY50" s="78" t="s">
        <v>66</v>
      </c>
      <c r="AZ50" s="78" t="str">
        <f>REPLACE(INDEX(GroupVertices[Group],MATCH(Vertices[[#This Row],[Vertex]],GroupVertices[Vertex],0)),1,1,"")</f>
        <v>1</v>
      </c>
      <c r="BA50" s="48"/>
      <c r="BB50" s="48"/>
      <c r="BC50" s="48"/>
      <c r="BD50" s="48"/>
      <c r="BE50" s="48"/>
      <c r="BF50" s="48"/>
      <c r="BG50" s="120" t="s">
        <v>4677</v>
      </c>
      <c r="BH50" s="120" t="s">
        <v>4677</v>
      </c>
      <c r="BI50" s="120" t="s">
        <v>4822</v>
      </c>
      <c r="BJ50" s="120" t="s">
        <v>4822</v>
      </c>
      <c r="BK50" s="120">
        <v>0</v>
      </c>
      <c r="BL50" s="123">
        <v>0</v>
      </c>
      <c r="BM50" s="120">
        <v>0</v>
      </c>
      <c r="BN50" s="123">
        <v>0</v>
      </c>
      <c r="BO50" s="120">
        <v>0</v>
      </c>
      <c r="BP50" s="123">
        <v>0</v>
      </c>
      <c r="BQ50" s="120">
        <v>20</v>
      </c>
      <c r="BR50" s="123">
        <v>100</v>
      </c>
      <c r="BS50" s="120">
        <v>20</v>
      </c>
      <c r="BT50" s="2"/>
      <c r="BU50" s="3"/>
      <c r="BV50" s="3"/>
      <c r="BW50" s="3"/>
      <c r="BX50" s="3"/>
    </row>
    <row r="51" spans="1:76" ht="15">
      <c r="A51" s="64" t="s">
        <v>251</v>
      </c>
      <c r="B51" s="65"/>
      <c r="C51" s="65" t="s">
        <v>64</v>
      </c>
      <c r="D51" s="66">
        <v>162.2523774178387</v>
      </c>
      <c r="E51" s="68"/>
      <c r="F51" s="100" t="s">
        <v>1025</v>
      </c>
      <c r="G51" s="65"/>
      <c r="H51" s="69" t="s">
        <v>251</v>
      </c>
      <c r="I51" s="70"/>
      <c r="J51" s="70"/>
      <c r="K51" s="69" t="s">
        <v>3764</v>
      </c>
      <c r="L51" s="73">
        <v>1</v>
      </c>
      <c r="M51" s="74">
        <v>1338.045166015625</v>
      </c>
      <c r="N51" s="74">
        <v>9569.658203125</v>
      </c>
      <c r="O51" s="75"/>
      <c r="P51" s="76"/>
      <c r="Q51" s="76"/>
      <c r="R51" s="86"/>
      <c r="S51" s="48">
        <v>0</v>
      </c>
      <c r="T51" s="48">
        <v>1</v>
      </c>
      <c r="U51" s="49">
        <v>0</v>
      </c>
      <c r="V51" s="49">
        <v>0.007752</v>
      </c>
      <c r="W51" s="49">
        <v>0.013591</v>
      </c>
      <c r="X51" s="49">
        <v>0.544329</v>
      </c>
      <c r="Y51" s="49">
        <v>0</v>
      </c>
      <c r="Z51" s="49">
        <v>0</v>
      </c>
      <c r="AA51" s="71">
        <v>51</v>
      </c>
      <c r="AB51" s="71"/>
      <c r="AC51" s="72"/>
      <c r="AD51" s="78" t="s">
        <v>2126</v>
      </c>
      <c r="AE51" s="78">
        <v>760</v>
      </c>
      <c r="AF51" s="78">
        <v>1032</v>
      </c>
      <c r="AG51" s="78">
        <v>109431</v>
      </c>
      <c r="AH51" s="78">
        <v>76600</v>
      </c>
      <c r="AI51" s="78"/>
      <c r="AJ51" s="78"/>
      <c r="AK51" s="78"/>
      <c r="AL51" s="78"/>
      <c r="AM51" s="78"/>
      <c r="AN51" s="80">
        <v>42900.4528125</v>
      </c>
      <c r="AO51" s="82" t="s">
        <v>3073</v>
      </c>
      <c r="AP51" s="78" t="b">
        <v>1</v>
      </c>
      <c r="AQ51" s="78" t="b">
        <v>0</v>
      </c>
      <c r="AR51" s="78" t="b">
        <v>0</v>
      </c>
      <c r="AS51" s="78" t="s">
        <v>1973</v>
      </c>
      <c r="AT51" s="78">
        <v>20</v>
      </c>
      <c r="AU51" s="78"/>
      <c r="AV51" s="78" t="b">
        <v>0</v>
      </c>
      <c r="AW51" s="78" t="s">
        <v>3383</v>
      </c>
      <c r="AX51" s="82" t="s">
        <v>3432</v>
      </c>
      <c r="AY51" s="78" t="s">
        <v>66</v>
      </c>
      <c r="AZ51" s="78" t="str">
        <f>REPLACE(INDEX(GroupVertices[Group],MATCH(Vertices[[#This Row],[Vertex]],GroupVertices[Vertex],0)),1,1,"")</f>
        <v>1</v>
      </c>
      <c r="BA51" s="48"/>
      <c r="BB51" s="48"/>
      <c r="BC51" s="48"/>
      <c r="BD51" s="48"/>
      <c r="BE51" s="48"/>
      <c r="BF51" s="48"/>
      <c r="BG51" s="120" t="s">
        <v>4677</v>
      </c>
      <c r="BH51" s="120" t="s">
        <v>4677</v>
      </c>
      <c r="BI51" s="120" t="s">
        <v>4822</v>
      </c>
      <c r="BJ51" s="120" t="s">
        <v>4822</v>
      </c>
      <c r="BK51" s="120">
        <v>0</v>
      </c>
      <c r="BL51" s="123">
        <v>0</v>
      </c>
      <c r="BM51" s="120">
        <v>0</v>
      </c>
      <c r="BN51" s="123">
        <v>0</v>
      </c>
      <c r="BO51" s="120">
        <v>0</v>
      </c>
      <c r="BP51" s="123">
        <v>0</v>
      </c>
      <c r="BQ51" s="120">
        <v>20</v>
      </c>
      <c r="BR51" s="123">
        <v>100</v>
      </c>
      <c r="BS51" s="120">
        <v>20</v>
      </c>
      <c r="BT51" s="2"/>
      <c r="BU51" s="3"/>
      <c r="BV51" s="3"/>
      <c r="BW51" s="3"/>
      <c r="BX51" s="3"/>
    </row>
    <row r="52" spans="1:76" ht="15">
      <c r="A52" s="64" t="s">
        <v>252</v>
      </c>
      <c r="B52" s="65"/>
      <c r="C52" s="65" t="s">
        <v>64</v>
      </c>
      <c r="D52" s="66">
        <v>162.80462131177086</v>
      </c>
      <c r="E52" s="68"/>
      <c r="F52" s="100" t="s">
        <v>1026</v>
      </c>
      <c r="G52" s="65"/>
      <c r="H52" s="69" t="s">
        <v>252</v>
      </c>
      <c r="I52" s="70"/>
      <c r="J52" s="70"/>
      <c r="K52" s="69" t="s">
        <v>3765</v>
      </c>
      <c r="L52" s="73">
        <v>1</v>
      </c>
      <c r="M52" s="74">
        <v>1143.129150390625</v>
      </c>
      <c r="N52" s="74">
        <v>7173.16943359375</v>
      </c>
      <c r="O52" s="75"/>
      <c r="P52" s="76"/>
      <c r="Q52" s="76"/>
      <c r="R52" s="86"/>
      <c r="S52" s="48">
        <v>0</v>
      </c>
      <c r="T52" s="48">
        <v>1</v>
      </c>
      <c r="U52" s="49">
        <v>0</v>
      </c>
      <c r="V52" s="49">
        <v>0.007752</v>
      </c>
      <c r="W52" s="49">
        <v>0.013591</v>
      </c>
      <c r="X52" s="49">
        <v>0.544329</v>
      </c>
      <c r="Y52" s="49">
        <v>0</v>
      </c>
      <c r="Z52" s="49">
        <v>0</v>
      </c>
      <c r="AA52" s="71">
        <v>52</v>
      </c>
      <c r="AB52" s="71"/>
      <c r="AC52" s="72"/>
      <c r="AD52" s="78" t="s">
        <v>2127</v>
      </c>
      <c r="AE52" s="78">
        <v>1344</v>
      </c>
      <c r="AF52" s="78">
        <v>3288</v>
      </c>
      <c r="AG52" s="78">
        <v>191438</v>
      </c>
      <c r="AH52" s="78">
        <v>16206</v>
      </c>
      <c r="AI52" s="78"/>
      <c r="AJ52" s="78" t="s">
        <v>2445</v>
      </c>
      <c r="AK52" s="78"/>
      <c r="AL52" s="82" t="s">
        <v>2907</v>
      </c>
      <c r="AM52" s="78"/>
      <c r="AN52" s="80">
        <v>41346.49961805555</v>
      </c>
      <c r="AO52" s="82" t="s">
        <v>3074</v>
      </c>
      <c r="AP52" s="78" t="b">
        <v>0</v>
      </c>
      <c r="AQ52" s="78" t="b">
        <v>0</v>
      </c>
      <c r="AR52" s="78" t="b">
        <v>0</v>
      </c>
      <c r="AS52" s="78" t="s">
        <v>1973</v>
      </c>
      <c r="AT52" s="78">
        <v>264</v>
      </c>
      <c r="AU52" s="82" t="s">
        <v>3289</v>
      </c>
      <c r="AV52" s="78" t="b">
        <v>0</v>
      </c>
      <c r="AW52" s="78" t="s">
        <v>3383</v>
      </c>
      <c r="AX52" s="82" t="s">
        <v>3433</v>
      </c>
      <c r="AY52" s="78" t="s">
        <v>66</v>
      </c>
      <c r="AZ52" s="78" t="str">
        <f>REPLACE(INDEX(GroupVertices[Group],MATCH(Vertices[[#This Row],[Vertex]],GroupVertices[Vertex],0)),1,1,"")</f>
        <v>1</v>
      </c>
      <c r="BA52" s="48"/>
      <c r="BB52" s="48"/>
      <c r="BC52" s="48"/>
      <c r="BD52" s="48"/>
      <c r="BE52" s="48"/>
      <c r="BF52" s="48"/>
      <c r="BG52" s="120" t="s">
        <v>4677</v>
      </c>
      <c r="BH52" s="120" t="s">
        <v>4677</v>
      </c>
      <c r="BI52" s="120" t="s">
        <v>4822</v>
      </c>
      <c r="BJ52" s="120" t="s">
        <v>4822</v>
      </c>
      <c r="BK52" s="120">
        <v>0</v>
      </c>
      <c r="BL52" s="123">
        <v>0</v>
      </c>
      <c r="BM52" s="120">
        <v>0</v>
      </c>
      <c r="BN52" s="123">
        <v>0</v>
      </c>
      <c r="BO52" s="120">
        <v>0</v>
      </c>
      <c r="BP52" s="123">
        <v>0</v>
      </c>
      <c r="BQ52" s="120">
        <v>20</v>
      </c>
      <c r="BR52" s="123">
        <v>100</v>
      </c>
      <c r="BS52" s="120">
        <v>20</v>
      </c>
      <c r="BT52" s="2"/>
      <c r="BU52" s="3"/>
      <c r="BV52" s="3"/>
      <c r="BW52" s="3"/>
      <c r="BX52" s="3"/>
    </row>
    <row r="53" spans="1:76" ht="15">
      <c r="A53" s="64" t="s">
        <v>253</v>
      </c>
      <c r="B53" s="65"/>
      <c r="C53" s="65" t="s">
        <v>64</v>
      </c>
      <c r="D53" s="66">
        <v>162.0660930192206</v>
      </c>
      <c r="E53" s="68"/>
      <c r="F53" s="100" t="s">
        <v>1027</v>
      </c>
      <c r="G53" s="65"/>
      <c r="H53" s="69" t="s">
        <v>253</v>
      </c>
      <c r="I53" s="70"/>
      <c r="J53" s="70"/>
      <c r="K53" s="69" t="s">
        <v>3766</v>
      </c>
      <c r="L53" s="73">
        <v>1</v>
      </c>
      <c r="M53" s="74">
        <v>885.8683471679688</v>
      </c>
      <c r="N53" s="74">
        <v>5340.3212890625</v>
      </c>
      <c r="O53" s="75"/>
      <c r="P53" s="76"/>
      <c r="Q53" s="76"/>
      <c r="R53" s="86"/>
      <c r="S53" s="48">
        <v>0</v>
      </c>
      <c r="T53" s="48">
        <v>1</v>
      </c>
      <c r="U53" s="49">
        <v>0</v>
      </c>
      <c r="V53" s="49">
        <v>0.007752</v>
      </c>
      <c r="W53" s="49">
        <v>0.013591</v>
      </c>
      <c r="X53" s="49">
        <v>0.544329</v>
      </c>
      <c r="Y53" s="49">
        <v>0</v>
      </c>
      <c r="Z53" s="49">
        <v>0</v>
      </c>
      <c r="AA53" s="71">
        <v>53</v>
      </c>
      <c r="AB53" s="71"/>
      <c r="AC53" s="72"/>
      <c r="AD53" s="78" t="s">
        <v>2128</v>
      </c>
      <c r="AE53" s="78">
        <v>814</v>
      </c>
      <c r="AF53" s="78">
        <v>271</v>
      </c>
      <c r="AG53" s="78">
        <v>12364</v>
      </c>
      <c r="AH53" s="78">
        <v>11780</v>
      </c>
      <c r="AI53" s="78"/>
      <c r="AJ53" s="78" t="s">
        <v>2446</v>
      </c>
      <c r="AK53" s="78" t="s">
        <v>2708</v>
      </c>
      <c r="AL53" s="78"/>
      <c r="AM53" s="78"/>
      <c r="AN53" s="80">
        <v>42248.730833333335</v>
      </c>
      <c r="AO53" s="82" t="s">
        <v>3075</v>
      </c>
      <c r="AP53" s="78" t="b">
        <v>1</v>
      </c>
      <c r="AQ53" s="78" t="b">
        <v>0</v>
      </c>
      <c r="AR53" s="78" t="b">
        <v>1</v>
      </c>
      <c r="AS53" s="78" t="s">
        <v>1973</v>
      </c>
      <c r="AT53" s="78">
        <v>1</v>
      </c>
      <c r="AU53" s="82" t="s">
        <v>3289</v>
      </c>
      <c r="AV53" s="78" t="b">
        <v>0</v>
      </c>
      <c r="AW53" s="78" t="s">
        <v>3383</v>
      </c>
      <c r="AX53" s="82" t="s">
        <v>3434</v>
      </c>
      <c r="AY53" s="78" t="s">
        <v>66</v>
      </c>
      <c r="AZ53" s="78" t="str">
        <f>REPLACE(INDEX(GroupVertices[Group],MATCH(Vertices[[#This Row],[Vertex]],GroupVertices[Vertex],0)),1,1,"")</f>
        <v>1</v>
      </c>
      <c r="BA53" s="48"/>
      <c r="BB53" s="48"/>
      <c r="BC53" s="48"/>
      <c r="BD53" s="48"/>
      <c r="BE53" s="48"/>
      <c r="BF53" s="48"/>
      <c r="BG53" s="120" t="s">
        <v>4677</v>
      </c>
      <c r="BH53" s="120" t="s">
        <v>4677</v>
      </c>
      <c r="BI53" s="120" t="s">
        <v>4822</v>
      </c>
      <c r="BJ53" s="120" t="s">
        <v>4822</v>
      </c>
      <c r="BK53" s="120">
        <v>0</v>
      </c>
      <c r="BL53" s="123">
        <v>0</v>
      </c>
      <c r="BM53" s="120">
        <v>0</v>
      </c>
      <c r="BN53" s="123">
        <v>0</v>
      </c>
      <c r="BO53" s="120">
        <v>0</v>
      </c>
      <c r="BP53" s="123">
        <v>0</v>
      </c>
      <c r="BQ53" s="120">
        <v>20</v>
      </c>
      <c r="BR53" s="123">
        <v>100</v>
      </c>
      <c r="BS53" s="120">
        <v>20</v>
      </c>
      <c r="BT53" s="2"/>
      <c r="BU53" s="3"/>
      <c r="BV53" s="3"/>
      <c r="BW53" s="3"/>
      <c r="BX53" s="3"/>
    </row>
    <row r="54" spans="1:76" ht="15">
      <c r="A54" s="64" t="s">
        <v>254</v>
      </c>
      <c r="B54" s="65"/>
      <c r="C54" s="65" t="s">
        <v>64</v>
      </c>
      <c r="D54" s="66">
        <v>162.1116237657948</v>
      </c>
      <c r="E54" s="68"/>
      <c r="F54" s="100" t="s">
        <v>1028</v>
      </c>
      <c r="G54" s="65"/>
      <c r="H54" s="69" t="s">
        <v>254</v>
      </c>
      <c r="I54" s="70"/>
      <c r="J54" s="70"/>
      <c r="K54" s="69" t="s">
        <v>3767</v>
      </c>
      <c r="L54" s="73">
        <v>1</v>
      </c>
      <c r="M54" s="74">
        <v>1971.3428955078125</v>
      </c>
      <c r="N54" s="74">
        <v>3804.887939453125</v>
      </c>
      <c r="O54" s="75"/>
      <c r="P54" s="76"/>
      <c r="Q54" s="76"/>
      <c r="R54" s="86"/>
      <c r="S54" s="48">
        <v>0</v>
      </c>
      <c r="T54" s="48">
        <v>1</v>
      </c>
      <c r="U54" s="49">
        <v>0</v>
      </c>
      <c r="V54" s="49">
        <v>0.007752</v>
      </c>
      <c r="W54" s="49">
        <v>0.013591</v>
      </c>
      <c r="X54" s="49">
        <v>0.544329</v>
      </c>
      <c r="Y54" s="49">
        <v>0</v>
      </c>
      <c r="Z54" s="49">
        <v>0</v>
      </c>
      <c r="AA54" s="71">
        <v>54</v>
      </c>
      <c r="AB54" s="71"/>
      <c r="AC54" s="72"/>
      <c r="AD54" s="78" t="s">
        <v>2129</v>
      </c>
      <c r="AE54" s="78">
        <v>818</v>
      </c>
      <c r="AF54" s="78">
        <v>457</v>
      </c>
      <c r="AG54" s="78">
        <v>36215</v>
      </c>
      <c r="AH54" s="78">
        <v>89802</v>
      </c>
      <c r="AI54" s="78"/>
      <c r="AJ54" s="78" t="s">
        <v>2447</v>
      </c>
      <c r="AK54" s="78" t="s">
        <v>2688</v>
      </c>
      <c r="AL54" s="78"/>
      <c r="AM54" s="78"/>
      <c r="AN54" s="80">
        <v>42992.67591435185</v>
      </c>
      <c r="AO54" s="82" t="s">
        <v>3076</v>
      </c>
      <c r="AP54" s="78" t="b">
        <v>1</v>
      </c>
      <c r="AQ54" s="78" t="b">
        <v>0</v>
      </c>
      <c r="AR54" s="78" t="b">
        <v>0</v>
      </c>
      <c r="AS54" s="78" t="s">
        <v>1973</v>
      </c>
      <c r="AT54" s="78">
        <v>6</v>
      </c>
      <c r="AU54" s="78"/>
      <c r="AV54" s="78" t="b">
        <v>0</v>
      </c>
      <c r="AW54" s="78" t="s">
        <v>3383</v>
      </c>
      <c r="AX54" s="82" t="s">
        <v>3435</v>
      </c>
      <c r="AY54" s="78" t="s">
        <v>66</v>
      </c>
      <c r="AZ54" s="78" t="str">
        <f>REPLACE(INDEX(GroupVertices[Group],MATCH(Vertices[[#This Row],[Vertex]],GroupVertices[Vertex],0)),1,1,"")</f>
        <v>1</v>
      </c>
      <c r="BA54" s="48"/>
      <c r="BB54" s="48"/>
      <c r="BC54" s="48"/>
      <c r="BD54" s="48"/>
      <c r="BE54" s="48"/>
      <c r="BF54" s="48"/>
      <c r="BG54" s="120" t="s">
        <v>4677</v>
      </c>
      <c r="BH54" s="120" t="s">
        <v>4677</v>
      </c>
      <c r="BI54" s="120" t="s">
        <v>4822</v>
      </c>
      <c r="BJ54" s="120" t="s">
        <v>4822</v>
      </c>
      <c r="BK54" s="120">
        <v>0</v>
      </c>
      <c r="BL54" s="123">
        <v>0</v>
      </c>
      <c r="BM54" s="120">
        <v>0</v>
      </c>
      <c r="BN54" s="123">
        <v>0</v>
      </c>
      <c r="BO54" s="120">
        <v>0</v>
      </c>
      <c r="BP54" s="123">
        <v>0</v>
      </c>
      <c r="BQ54" s="120">
        <v>20</v>
      </c>
      <c r="BR54" s="123">
        <v>100</v>
      </c>
      <c r="BS54" s="120">
        <v>20</v>
      </c>
      <c r="BT54" s="2"/>
      <c r="BU54" s="3"/>
      <c r="BV54" s="3"/>
      <c r="BW54" s="3"/>
      <c r="BX54" s="3"/>
    </row>
    <row r="55" spans="1:76" ht="15">
      <c r="A55" s="64" t="s">
        <v>255</v>
      </c>
      <c r="B55" s="65"/>
      <c r="C55" s="65" t="s">
        <v>64</v>
      </c>
      <c r="D55" s="66">
        <v>162.17551368437472</v>
      </c>
      <c r="E55" s="68"/>
      <c r="F55" s="100" t="s">
        <v>1029</v>
      </c>
      <c r="G55" s="65"/>
      <c r="H55" s="69" t="s">
        <v>255</v>
      </c>
      <c r="I55" s="70"/>
      <c r="J55" s="70"/>
      <c r="K55" s="69" t="s">
        <v>3768</v>
      </c>
      <c r="L55" s="73">
        <v>1</v>
      </c>
      <c r="M55" s="74">
        <v>1994.72998046875</v>
      </c>
      <c r="N55" s="74">
        <v>5229.3212890625</v>
      </c>
      <c r="O55" s="75"/>
      <c r="P55" s="76"/>
      <c r="Q55" s="76"/>
      <c r="R55" s="86"/>
      <c r="S55" s="48">
        <v>0</v>
      </c>
      <c r="T55" s="48">
        <v>1</v>
      </c>
      <c r="U55" s="49">
        <v>0</v>
      </c>
      <c r="V55" s="49">
        <v>0.007752</v>
      </c>
      <c r="W55" s="49">
        <v>0.013591</v>
      </c>
      <c r="X55" s="49">
        <v>0.544329</v>
      </c>
      <c r="Y55" s="49">
        <v>0</v>
      </c>
      <c r="Z55" s="49">
        <v>0</v>
      </c>
      <c r="AA55" s="71">
        <v>55</v>
      </c>
      <c r="AB55" s="71"/>
      <c r="AC55" s="72"/>
      <c r="AD55" s="78" t="s">
        <v>2130</v>
      </c>
      <c r="AE55" s="78">
        <v>1852</v>
      </c>
      <c r="AF55" s="78">
        <v>718</v>
      </c>
      <c r="AG55" s="78">
        <v>64484</v>
      </c>
      <c r="AH55" s="78">
        <v>35860</v>
      </c>
      <c r="AI55" s="78"/>
      <c r="AJ55" s="78" t="s">
        <v>2448</v>
      </c>
      <c r="AK55" s="78" t="s">
        <v>2709</v>
      </c>
      <c r="AL55" s="78"/>
      <c r="AM55" s="78"/>
      <c r="AN55" s="80">
        <v>41872.68671296296</v>
      </c>
      <c r="AO55" s="82" t="s">
        <v>3077</v>
      </c>
      <c r="AP55" s="78" t="b">
        <v>1</v>
      </c>
      <c r="AQ55" s="78" t="b">
        <v>0</v>
      </c>
      <c r="AR55" s="78" t="b">
        <v>1</v>
      </c>
      <c r="AS55" s="78" t="s">
        <v>1973</v>
      </c>
      <c r="AT55" s="78">
        <v>4</v>
      </c>
      <c r="AU55" s="82" t="s">
        <v>3289</v>
      </c>
      <c r="AV55" s="78" t="b">
        <v>0</v>
      </c>
      <c r="AW55" s="78" t="s">
        <v>3383</v>
      </c>
      <c r="AX55" s="82" t="s">
        <v>3436</v>
      </c>
      <c r="AY55" s="78" t="s">
        <v>66</v>
      </c>
      <c r="AZ55" s="78" t="str">
        <f>REPLACE(INDEX(GroupVertices[Group],MATCH(Vertices[[#This Row],[Vertex]],GroupVertices[Vertex],0)),1,1,"")</f>
        <v>1</v>
      </c>
      <c r="BA55" s="48"/>
      <c r="BB55" s="48"/>
      <c r="BC55" s="48"/>
      <c r="BD55" s="48"/>
      <c r="BE55" s="48"/>
      <c r="BF55" s="48"/>
      <c r="BG55" s="120" t="s">
        <v>4677</v>
      </c>
      <c r="BH55" s="120" t="s">
        <v>4677</v>
      </c>
      <c r="BI55" s="120" t="s">
        <v>4822</v>
      </c>
      <c r="BJ55" s="120" t="s">
        <v>4822</v>
      </c>
      <c r="BK55" s="120">
        <v>0</v>
      </c>
      <c r="BL55" s="123">
        <v>0</v>
      </c>
      <c r="BM55" s="120">
        <v>0</v>
      </c>
      <c r="BN55" s="123">
        <v>0</v>
      </c>
      <c r="BO55" s="120">
        <v>0</v>
      </c>
      <c r="BP55" s="123">
        <v>0</v>
      </c>
      <c r="BQ55" s="120">
        <v>20</v>
      </c>
      <c r="BR55" s="123">
        <v>100</v>
      </c>
      <c r="BS55" s="120">
        <v>20</v>
      </c>
      <c r="BT55" s="2"/>
      <c r="BU55" s="3"/>
      <c r="BV55" s="3"/>
      <c r="BW55" s="3"/>
      <c r="BX55" s="3"/>
    </row>
    <row r="56" spans="1:76" ht="15">
      <c r="A56" s="64" t="s">
        <v>256</v>
      </c>
      <c r="B56" s="65"/>
      <c r="C56" s="65" t="s">
        <v>64</v>
      </c>
      <c r="D56" s="66">
        <v>162.0538535712168</v>
      </c>
      <c r="E56" s="68"/>
      <c r="F56" s="100" t="s">
        <v>1030</v>
      </c>
      <c r="G56" s="65"/>
      <c r="H56" s="69" t="s">
        <v>256</v>
      </c>
      <c r="I56" s="70"/>
      <c r="J56" s="70"/>
      <c r="K56" s="69" t="s">
        <v>3769</v>
      </c>
      <c r="L56" s="73">
        <v>1</v>
      </c>
      <c r="M56" s="74">
        <v>517.8427734375</v>
      </c>
      <c r="N56" s="74">
        <v>8626.3828125</v>
      </c>
      <c r="O56" s="75"/>
      <c r="P56" s="76"/>
      <c r="Q56" s="76"/>
      <c r="R56" s="86"/>
      <c r="S56" s="48">
        <v>0</v>
      </c>
      <c r="T56" s="48">
        <v>1</v>
      </c>
      <c r="U56" s="49">
        <v>0</v>
      </c>
      <c r="V56" s="49">
        <v>0.007752</v>
      </c>
      <c r="W56" s="49">
        <v>0.013591</v>
      </c>
      <c r="X56" s="49">
        <v>0.544329</v>
      </c>
      <c r="Y56" s="49">
        <v>0</v>
      </c>
      <c r="Z56" s="49">
        <v>0</v>
      </c>
      <c r="AA56" s="71">
        <v>56</v>
      </c>
      <c r="AB56" s="71"/>
      <c r="AC56" s="72"/>
      <c r="AD56" s="78" t="s">
        <v>2131</v>
      </c>
      <c r="AE56" s="78">
        <v>163</v>
      </c>
      <c r="AF56" s="78">
        <v>221</v>
      </c>
      <c r="AG56" s="78">
        <v>41385</v>
      </c>
      <c r="AH56" s="78">
        <v>32032</v>
      </c>
      <c r="AI56" s="78"/>
      <c r="AJ56" s="78" t="s">
        <v>2449</v>
      </c>
      <c r="AK56" s="78" t="s">
        <v>2710</v>
      </c>
      <c r="AL56" s="78"/>
      <c r="AM56" s="78"/>
      <c r="AN56" s="80">
        <v>42747.970925925925</v>
      </c>
      <c r="AO56" s="82" t="s">
        <v>3078</v>
      </c>
      <c r="AP56" s="78" t="b">
        <v>1</v>
      </c>
      <c r="AQ56" s="78" t="b">
        <v>0</v>
      </c>
      <c r="AR56" s="78" t="b">
        <v>0</v>
      </c>
      <c r="AS56" s="78" t="s">
        <v>1973</v>
      </c>
      <c r="AT56" s="78">
        <v>0</v>
      </c>
      <c r="AU56" s="78"/>
      <c r="AV56" s="78" t="b">
        <v>0</v>
      </c>
      <c r="AW56" s="78" t="s">
        <v>3383</v>
      </c>
      <c r="AX56" s="82" t="s">
        <v>3437</v>
      </c>
      <c r="AY56" s="78" t="s">
        <v>66</v>
      </c>
      <c r="AZ56" s="78" t="str">
        <f>REPLACE(INDEX(GroupVertices[Group],MATCH(Vertices[[#This Row],[Vertex]],GroupVertices[Vertex],0)),1,1,"")</f>
        <v>1</v>
      </c>
      <c r="BA56" s="48"/>
      <c r="BB56" s="48"/>
      <c r="BC56" s="48"/>
      <c r="BD56" s="48"/>
      <c r="BE56" s="48"/>
      <c r="BF56" s="48"/>
      <c r="BG56" s="120" t="s">
        <v>4677</v>
      </c>
      <c r="BH56" s="120" t="s">
        <v>4677</v>
      </c>
      <c r="BI56" s="120" t="s">
        <v>4822</v>
      </c>
      <c r="BJ56" s="120" t="s">
        <v>4822</v>
      </c>
      <c r="BK56" s="120">
        <v>0</v>
      </c>
      <c r="BL56" s="123">
        <v>0</v>
      </c>
      <c r="BM56" s="120">
        <v>0</v>
      </c>
      <c r="BN56" s="123">
        <v>0</v>
      </c>
      <c r="BO56" s="120">
        <v>0</v>
      </c>
      <c r="BP56" s="123">
        <v>0</v>
      </c>
      <c r="BQ56" s="120">
        <v>20</v>
      </c>
      <c r="BR56" s="123">
        <v>100</v>
      </c>
      <c r="BS56" s="120">
        <v>20</v>
      </c>
      <c r="BT56" s="2"/>
      <c r="BU56" s="3"/>
      <c r="BV56" s="3"/>
      <c r="BW56" s="3"/>
      <c r="BX56" s="3"/>
    </row>
    <row r="57" spans="1:76" ht="15">
      <c r="A57" s="64" t="s">
        <v>257</v>
      </c>
      <c r="B57" s="65"/>
      <c r="C57" s="65" t="s">
        <v>64</v>
      </c>
      <c r="D57" s="66">
        <v>162.46705733582561</v>
      </c>
      <c r="E57" s="68"/>
      <c r="F57" s="100" t="s">
        <v>1031</v>
      </c>
      <c r="G57" s="65"/>
      <c r="H57" s="69" t="s">
        <v>257</v>
      </c>
      <c r="I57" s="70"/>
      <c r="J57" s="70"/>
      <c r="K57" s="69" t="s">
        <v>3770</v>
      </c>
      <c r="L57" s="73">
        <v>1</v>
      </c>
      <c r="M57" s="74">
        <v>230.6522979736328</v>
      </c>
      <c r="N57" s="74">
        <v>6083.0205078125</v>
      </c>
      <c r="O57" s="75"/>
      <c r="P57" s="76"/>
      <c r="Q57" s="76"/>
      <c r="R57" s="86"/>
      <c r="S57" s="48">
        <v>0</v>
      </c>
      <c r="T57" s="48">
        <v>1</v>
      </c>
      <c r="U57" s="49">
        <v>0</v>
      </c>
      <c r="V57" s="49">
        <v>0.007752</v>
      </c>
      <c r="W57" s="49">
        <v>0.013591</v>
      </c>
      <c r="X57" s="49">
        <v>0.544329</v>
      </c>
      <c r="Y57" s="49">
        <v>0</v>
      </c>
      <c r="Z57" s="49">
        <v>0</v>
      </c>
      <c r="AA57" s="71">
        <v>57</v>
      </c>
      <c r="AB57" s="71"/>
      <c r="AC57" s="72"/>
      <c r="AD57" s="78" t="s">
        <v>2132</v>
      </c>
      <c r="AE57" s="78">
        <v>2468</v>
      </c>
      <c r="AF57" s="78">
        <v>1909</v>
      </c>
      <c r="AG57" s="78">
        <v>90268</v>
      </c>
      <c r="AH57" s="78">
        <v>117513</v>
      </c>
      <c r="AI57" s="78"/>
      <c r="AJ57" s="78" t="s">
        <v>2450</v>
      </c>
      <c r="AK57" s="78" t="s">
        <v>2711</v>
      </c>
      <c r="AL57" s="78"/>
      <c r="AM57" s="78"/>
      <c r="AN57" s="80">
        <v>41443.299363425926</v>
      </c>
      <c r="AO57" s="82" t="s">
        <v>3079</v>
      </c>
      <c r="AP57" s="78" t="b">
        <v>0</v>
      </c>
      <c r="AQ57" s="78" t="b">
        <v>0</v>
      </c>
      <c r="AR57" s="78" t="b">
        <v>0</v>
      </c>
      <c r="AS57" s="78" t="s">
        <v>1973</v>
      </c>
      <c r="AT57" s="78">
        <v>111</v>
      </c>
      <c r="AU57" s="82" t="s">
        <v>3293</v>
      </c>
      <c r="AV57" s="78" t="b">
        <v>0</v>
      </c>
      <c r="AW57" s="78" t="s">
        <v>3383</v>
      </c>
      <c r="AX57" s="82" t="s">
        <v>3438</v>
      </c>
      <c r="AY57" s="78" t="s">
        <v>66</v>
      </c>
      <c r="AZ57" s="78" t="str">
        <f>REPLACE(INDEX(GroupVertices[Group],MATCH(Vertices[[#This Row],[Vertex]],GroupVertices[Vertex],0)),1,1,"")</f>
        <v>1</v>
      </c>
      <c r="BA57" s="48"/>
      <c r="BB57" s="48"/>
      <c r="BC57" s="48"/>
      <c r="BD57" s="48"/>
      <c r="BE57" s="48"/>
      <c r="BF57" s="48"/>
      <c r="BG57" s="120" t="s">
        <v>4677</v>
      </c>
      <c r="BH57" s="120" t="s">
        <v>4677</v>
      </c>
      <c r="BI57" s="120" t="s">
        <v>4822</v>
      </c>
      <c r="BJ57" s="120" t="s">
        <v>4822</v>
      </c>
      <c r="BK57" s="120">
        <v>0</v>
      </c>
      <c r="BL57" s="123">
        <v>0</v>
      </c>
      <c r="BM57" s="120">
        <v>0</v>
      </c>
      <c r="BN57" s="123">
        <v>0</v>
      </c>
      <c r="BO57" s="120">
        <v>0</v>
      </c>
      <c r="BP57" s="123">
        <v>0</v>
      </c>
      <c r="BQ57" s="120">
        <v>20</v>
      </c>
      <c r="BR57" s="123">
        <v>100</v>
      </c>
      <c r="BS57" s="120">
        <v>20</v>
      </c>
      <c r="BT57" s="2"/>
      <c r="BU57" s="3"/>
      <c r="BV57" s="3"/>
      <c r="BW57" s="3"/>
      <c r="BX57" s="3"/>
    </row>
    <row r="58" spans="1:76" ht="15">
      <c r="A58" s="64" t="s">
        <v>258</v>
      </c>
      <c r="B58" s="65"/>
      <c r="C58" s="65" t="s">
        <v>64</v>
      </c>
      <c r="D58" s="66">
        <v>162.0984051619507</v>
      </c>
      <c r="E58" s="68"/>
      <c r="F58" s="100" t="s">
        <v>999</v>
      </c>
      <c r="G58" s="65"/>
      <c r="H58" s="69" t="s">
        <v>258</v>
      </c>
      <c r="I58" s="70"/>
      <c r="J58" s="70"/>
      <c r="K58" s="69" t="s">
        <v>3771</v>
      </c>
      <c r="L58" s="73">
        <v>1</v>
      </c>
      <c r="M58" s="74">
        <v>2982.157958984375</v>
      </c>
      <c r="N58" s="74">
        <v>6696.52978515625</v>
      </c>
      <c r="O58" s="75"/>
      <c r="P58" s="76"/>
      <c r="Q58" s="76"/>
      <c r="R58" s="86"/>
      <c r="S58" s="48">
        <v>0</v>
      </c>
      <c r="T58" s="48">
        <v>1</v>
      </c>
      <c r="U58" s="49">
        <v>0</v>
      </c>
      <c r="V58" s="49">
        <v>0.007752</v>
      </c>
      <c r="W58" s="49">
        <v>0.013591</v>
      </c>
      <c r="X58" s="49">
        <v>0.544329</v>
      </c>
      <c r="Y58" s="49">
        <v>0</v>
      </c>
      <c r="Z58" s="49">
        <v>0</v>
      </c>
      <c r="AA58" s="71">
        <v>58</v>
      </c>
      <c r="AB58" s="71"/>
      <c r="AC58" s="72"/>
      <c r="AD58" s="78" t="s">
        <v>2133</v>
      </c>
      <c r="AE58" s="78">
        <v>398</v>
      </c>
      <c r="AF58" s="78">
        <v>403</v>
      </c>
      <c r="AG58" s="78">
        <v>592093</v>
      </c>
      <c r="AH58" s="78">
        <v>4160</v>
      </c>
      <c r="AI58" s="78"/>
      <c r="AJ58" s="78"/>
      <c r="AK58" s="78" t="s">
        <v>2712</v>
      </c>
      <c r="AL58" s="78"/>
      <c r="AM58" s="78"/>
      <c r="AN58" s="80">
        <v>42605.73421296296</v>
      </c>
      <c r="AO58" s="78"/>
      <c r="AP58" s="78" t="b">
        <v>1</v>
      </c>
      <c r="AQ58" s="78" t="b">
        <v>0</v>
      </c>
      <c r="AR58" s="78" t="b">
        <v>0</v>
      </c>
      <c r="AS58" s="78" t="s">
        <v>1973</v>
      </c>
      <c r="AT58" s="78">
        <v>26</v>
      </c>
      <c r="AU58" s="78"/>
      <c r="AV58" s="78" t="b">
        <v>0</v>
      </c>
      <c r="AW58" s="78" t="s">
        <v>3383</v>
      </c>
      <c r="AX58" s="82" t="s">
        <v>3439</v>
      </c>
      <c r="AY58" s="78" t="s">
        <v>66</v>
      </c>
      <c r="AZ58" s="78" t="str">
        <f>REPLACE(INDEX(GroupVertices[Group],MATCH(Vertices[[#This Row],[Vertex]],GroupVertices[Vertex],0)),1,1,"")</f>
        <v>1</v>
      </c>
      <c r="BA58" s="48"/>
      <c r="BB58" s="48"/>
      <c r="BC58" s="48"/>
      <c r="BD58" s="48"/>
      <c r="BE58" s="48"/>
      <c r="BF58" s="48"/>
      <c r="BG58" s="120" t="s">
        <v>4677</v>
      </c>
      <c r="BH58" s="120" t="s">
        <v>4677</v>
      </c>
      <c r="BI58" s="120" t="s">
        <v>4822</v>
      </c>
      <c r="BJ58" s="120" t="s">
        <v>4822</v>
      </c>
      <c r="BK58" s="120">
        <v>0</v>
      </c>
      <c r="BL58" s="123">
        <v>0</v>
      </c>
      <c r="BM58" s="120">
        <v>0</v>
      </c>
      <c r="BN58" s="123">
        <v>0</v>
      </c>
      <c r="BO58" s="120">
        <v>0</v>
      </c>
      <c r="BP58" s="123">
        <v>0</v>
      </c>
      <c r="BQ58" s="120">
        <v>20</v>
      </c>
      <c r="BR58" s="123">
        <v>100</v>
      </c>
      <c r="BS58" s="120">
        <v>20</v>
      </c>
      <c r="BT58" s="2"/>
      <c r="BU58" s="3"/>
      <c r="BV58" s="3"/>
      <c r="BW58" s="3"/>
      <c r="BX58" s="3"/>
    </row>
    <row r="59" spans="1:76" ht="15">
      <c r="A59" s="64" t="s">
        <v>259</v>
      </c>
      <c r="B59" s="65"/>
      <c r="C59" s="65" t="s">
        <v>64</v>
      </c>
      <c r="D59" s="66">
        <v>163.82734958696975</v>
      </c>
      <c r="E59" s="68"/>
      <c r="F59" s="100" t="s">
        <v>1032</v>
      </c>
      <c r="G59" s="65"/>
      <c r="H59" s="69" t="s">
        <v>259</v>
      </c>
      <c r="I59" s="70"/>
      <c r="J59" s="70"/>
      <c r="K59" s="69" t="s">
        <v>3772</v>
      </c>
      <c r="L59" s="73">
        <v>1</v>
      </c>
      <c r="M59" s="74">
        <v>598.503173828125</v>
      </c>
      <c r="N59" s="74">
        <v>5701.19873046875</v>
      </c>
      <c r="O59" s="75"/>
      <c r="P59" s="76"/>
      <c r="Q59" s="76"/>
      <c r="R59" s="86"/>
      <c r="S59" s="48">
        <v>0</v>
      </c>
      <c r="T59" s="48">
        <v>1</v>
      </c>
      <c r="U59" s="49">
        <v>0</v>
      </c>
      <c r="V59" s="49">
        <v>0.007752</v>
      </c>
      <c r="W59" s="49">
        <v>0.013591</v>
      </c>
      <c r="X59" s="49">
        <v>0.544329</v>
      </c>
      <c r="Y59" s="49">
        <v>0</v>
      </c>
      <c r="Z59" s="49">
        <v>0</v>
      </c>
      <c r="AA59" s="71">
        <v>59</v>
      </c>
      <c r="AB59" s="71"/>
      <c r="AC59" s="72"/>
      <c r="AD59" s="78" t="s">
        <v>2134</v>
      </c>
      <c r="AE59" s="78">
        <v>4465</v>
      </c>
      <c r="AF59" s="78">
        <v>7466</v>
      </c>
      <c r="AG59" s="78">
        <v>223213</v>
      </c>
      <c r="AH59" s="78">
        <v>445603</v>
      </c>
      <c r="AI59" s="78"/>
      <c r="AJ59" s="78" t="s">
        <v>2451</v>
      </c>
      <c r="AK59" s="78" t="s">
        <v>2713</v>
      </c>
      <c r="AL59" s="78"/>
      <c r="AM59" s="78"/>
      <c r="AN59" s="80">
        <v>42096.937418981484</v>
      </c>
      <c r="AO59" s="82" t="s">
        <v>3080</v>
      </c>
      <c r="AP59" s="78" t="b">
        <v>1</v>
      </c>
      <c r="AQ59" s="78" t="b">
        <v>0</v>
      </c>
      <c r="AR59" s="78" t="b">
        <v>1</v>
      </c>
      <c r="AS59" s="78" t="s">
        <v>1973</v>
      </c>
      <c r="AT59" s="78">
        <v>163</v>
      </c>
      <c r="AU59" s="82" t="s">
        <v>3289</v>
      </c>
      <c r="AV59" s="78" t="b">
        <v>0</v>
      </c>
      <c r="AW59" s="78" t="s">
        <v>3383</v>
      </c>
      <c r="AX59" s="82" t="s">
        <v>3440</v>
      </c>
      <c r="AY59" s="78" t="s">
        <v>66</v>
      </c>
      <c r="AZ59" s="78" t="str">
        <f>REPLACE(INDEX(GroupVertices[Group],MATCH(Vertices[[#This Row],[Vertex]],GroupVertices[Vertex],0)),1,1,"")</f>
        <v>1</v>
      </c>
      <c r="BA59" s="48"/>
      <c r="BB59" s="48"/>
      <c r="BC59" s="48"/>
      <c r="BD59" s="48"/>
      <c r="BE59" s="48"/>
      <c r="BF59" s="48"/>
      <c r="BG59" s="120" t="s">
        <v>4677</v>
      </c>
      <c r="BH59" s="120" t="s">
        <v>4677</v>
      </c>
      <c r="BI59" s="120" t="s">
        <v>4822</v>
      </c>
      <c r="BJ59" s="120" t="s">
        <v>4822</v>
      </c>
      <c r="BK59" s="120">
        <v>0</v>
      </c>
      <c r="BL59" s="123">
        <v>0</v>
      </c>
      <c r="BM59" s="120">
        <v>0</v>
      </c>
      <c r="BN59" s="123">
        <v>0</v>
      </c>
      <c r="BO59" s="120">
        <v>0</v>
      </c>
      <c r="BP59" s="123">
        <v>0</v>
      </c>
      <c r="BQ59" s="120">
        <v>20</v>
      </c>
      <c r="BR59" s="123">
        <v>100</v>
      </c>
      <c r="BS59" s="120">
        <v>20</v>
      </c>
      <c r="BT59" s="2"/>
      <c r="BU59" s="3"/>
      <c r="BV59" s="3"/>
      <c r="BW59" s="3"/>
      <c r="BX59" s="3"/>
    </row>
    <row r="60" spans="1:76" ht="15">
      <c r="A60" s="64" t="s">
        <v>260</v>
      </c>
      <c r="B60" s="65"/>
      <c r="C60" s="65" t="s">
        <v>64</v>
      </c>
      <c r="D60" s="66">
        <v>162.08151472370542</v>
      </c>
      <c r="E60" s="68"/>
      <c r="F60" s="100" t="s">
        <v>1033</v>
      </c>
      <c r="G60" s="65"/>
      <c r="H60" s="69" t="s">
        <v>260</v>
      </c>
      <c r="I60" s="70"/>
      <c r="J60" s="70"/>
      <c r="K60" s="69" t="s">
        <v>3773</v>
      </c>
      <c r="L60" s="73">
        <v>1</v>
      </c>
      <c r="M60" s="74">
        <v>1811.4132080078125</v>
      </c>
      <c r="N60" s="74">
        <v>8239.08203125</v>
      </c>
      <c r="O60" s="75"/>
      <c r="P60" s="76"/>
      <c r="Q60" s="76"/>
      <c r="R60" s="86"/>
      <c r="S60" s="48">
        <v>0</v>
      </c>
      <c r="T60" s="48">
        <v>1</v>
      </c>
      <c r="U60" s="49">
        <v>0</v>
      </c>
      <c r="V60" s="49">
        <v>0.007752</v>
      </c>
      <c r="W60" s="49">
        <v>0.013591</v>
      </c>
      <c r="X60" s="49">
        <v>0.544329</v>
      </c>
      <c r="Y60" s="49">
        <v>0</v>
      </c>
      <c r="Z60" s="49">
        <v>0</v>
      </c>
      <c r="AA60" s="71">
        <v>60</v>
      </c>
      <c r="AB60" s="71"/>
      <c r="AC60" s="72"/>
      <c r="AD60" s="78" t="s">
        <v>2135</v>
      </c>
      <c r="AE60" s="78">
        <v>1169</v>
      </c>
      <c r="AF60" s="78">
        <v>334</v>
      </c>
      <c r="AG60" s="78">
        <v>14892</v>
      </c>
      <c r="AH60" s="78">
        <v>9692</v>
      </c>
      <c r="AI60" s="78"/>
      <c r="AJ60" s="78" t="s">
        <v>2452</v>
      </c>
      <c r="AK60" s="78" t="s">
        <v>2033</v>
      </c>
      <c r="AL60" s="78"/>
      <c r="AM60" s="78"/>
      <c r="AN60" s="80">
        <v>42326.05569444445</v>
      </c>
      <c r="AO60" s="82" t="s">
        <v>3081</v>
      </c>
      <c r="AP60" s="78" t="b">
        <v>0</v>
      </c>
      <c r="AQ60" s="78" t="b">
        <v>0</v>
      </c>
      <c r="AR60" s="78" t="b">
        <v>0</v>
      </c>
      <c r="AS60" s="78" t="s">
        <v>1973</v>
      </c>
      <c r="AT60" s="78">
        <v>7</v>
      </c>
      <c r="AU60" s="82" t="s">
        <v>3289</v>
      </c>
      <c r="AV60" s="78" t="b">
        <v>0</v>
      </c>
      <c r="AW60" s="78" t="s">
        <v>3383</v>
      </c>
      <c r="AX60" s="82" t="s">
        <v>3441</v>
      </c>
      <c r="AY60" s="78" t="s">
        <v>66</v>
      </c>
      <c r="AZ60" s="78" t="str">
        <f>REPLACE(INDEX(GroupVertices[Group],MATCH(Vertices[[#This Row],[Vertex]],GroupVertices[Vertex],0)),1,1,"")</f>
        <v>1</v>
      </c>
      <c r="BA60" s="48"/>
      <c r="BB60" s="48"/>
      <c r="BC60" s="48"/>
      <c r="BD60" s="48"/>
      <c r="BE60" s="48"/>
      <c r="BF60" s="48"/>
      <c r="BG60" s="120" t="s">
        <v>4677</v>
      </c>
      <c r="BH60" s="120" t="s">
        <v>4677</v>
      </c>
      <c r="BI60" s="120" t="s">
        <v>4822</v>
      </c>
      <c r="BJ60" s="120" t="s">
        <v>4822</v>
      </c>
      <c r="BK60" s="120">
        <v>0</v>
      </c>
      <c r="BL60" s="123">
        <v>0</v>
      </c>
      <c r="BM60" s="120">
        <v>0</v>
      </c>
      <c r="BN60" s="123">
        <v>0</v>
      </c>
      <c r="BO60" s="120">
        <v>0</v>
      </c>
      <c r="BP60" s="123">
        <v>0</v>
      </c>
      <c r="BQ60" s="120">
        <v>20</v>
      </c>
      <c r="BR60" s="123">
        <v>100</v>
      </c>
      <c r="BS60" s="120">
        <v>20</v>
      </c>
      <c r="BT60" s="2"/>
      <c r="BU60" s="3"/>
      <c r="BV60" s="3"/>
      <c r="BW60" s="3"/>
      <c r="BX60" s="3"/>
    </row>
    <row r="61" spans="1:76" ht="15">
      <c r="A61" s="64" t="s">
        <v>261</v>
      </c>
      <c r="B61" s="65"/>
      <c r="C61" s="65" t="s">
        <v>64</v>
      </c>
      <c r="D61" s="66">
        <v>162.01101550320342</v>
      </c>
      <c r="E61" s="68"/>
      <c r="F61" s="100" t="s">
        <v>1034</v>
      </c>
      <c r="G61" s="65"/>
      <c r="H61" s="69" t="s">
        <v>261</v>
      </c>
      <c r="I61" s="70"/>
      <c r="J61" s="70"/>
      <c r="K61" s="69" t="s">
        <v>3774</v>
      </c>
      <c r="L61" s="73">
        <v>1</v>
      </c>
      <c r="M61" s="74">
        <v>1893.1212158203125</v>
      </c>
      <c r="N61" s="74">
        <v>7224.85888671875</v>
      </c>
      <c r="O61" s="75"/>
      <c r="P61" s="76"/>
      <c r="Q61" s="76"/>
      <c r="R61" s="86"/>
      <c r="S61" s="48">
        <v>0</v>
      </c>
      <c r="T61" s="48">
        <v>1</v>
      </c>
      <c r="U61" s="49">
        <v>0</v>
      </c>
      <c r="V61" s="49">
        <v>0.007752</v>
      </c>
      <c r="W61" s="49">
        <v>0.013591</v>
      </c>
      <c r="X61" s="49">
        <v>0.544329</v>
      </c>
      <c r="Y61" s="49">
        <v>0</v>
      </c>
      <c r="Z61" s="49">
        <v>0</v>
      </c>
      <c r="AA61" s="71">
        <v>61</v>
      </c>
      <c r="AB61" s="71"/>
      <c r="AC61" s="72"/>
      <c r="AD61" s="78" t="s">
        <v>2136</v>
      </c>
      <c r="AE61" s="78">
        <v>163</v>
      </c>
      <c r="AF61" s="78">
        <v>46</v>
      </c>
      <c r="AG61" s="78">
        <v>4310</v>
      </c>
      <c r="AH61" s="78">
        <v>11843</v>
      </c>
      <c r="AI61" s="78"/>
      <c r="AJ61" s="78" t="s">
        <v>2453</v>
      </c>
      <c r="AK61" s="78"/>
      <c r="AL61" s="78"/>
      <c r="AM61" s="78"/>
      <c r="AN61" s="80">
        <v>41036.439618055556</v>
      </c>
      <c r="AO61" s="78"/>
      <c r="AP61" s="78" t="b">
        <v>1</v>
      </c>
      <c r="AQ61" s="78" t="b">
        <v>0</v>
      </c>
      <c r="AR61" s="78" t="b">
        <v>0</v>
      </c>
      <c r="AS61" s="78" t="s">
        <v>1973</v>
      </c>
      <c r="AT61" s="78">
        <v>0</v>
      </c>
      <c r="AU61" s="82" t="s">
        <v>3289</v>
      </c>
      <c r="AV61" s="78" t="b">
        <v>0</v>
      </c>
      <c r="AW61" s="78" t="s">
        <v>3383</v>
      </c>
      <c r="AX61" s="82" t="s">
        <v>3442</v>
      </c>
      <c r="AY61" s="78" t="s">
        <v>66</v>
      </c>
      <c r="AZ61" s="78" t="str">
        <f>REPLACE(INDEX(GroupVertices[Group],MATCH(Vertices[[#This Row],[Vertex]],GroupVertices[Vertex],0)),1,1,"")</f>
        <v>1</v>
      </c>
      <c r="BA61" s="48"/>
      <c r="BB61" s="48"/>
      <c r="BC61" s="48"/>
      <c r="BD61" s="48"/>
      <c r="BE61" s="48"/>
      <c r="BF61" s="48"/>
      <c r="BG61" s="120" t="s">
        <v>4677</v>
      </c>
      <c r="BH61" s="120" t="s">
        <v>4677</v>
      </c>
      <c r="BI61" s="120" t="s">
        <v>4822</v>
      </c>
      <c r="BJ61" s="120" t="s">
        <v>4822</v>
      </c>
      <c r="BK61" s="120">
        <v>0</v>
      </c>
      <c r="BL61" s="123">
        <v>0</v>
      </c>
      <c r="BM61" s="120">
        <v>0</v>
      </c>
      <c r="BN61" s="123">
        <v>0</v>
      </c>
      <c r="BO61" s="120">
        <v>0</v>
      </c>
      <c r="BP61" s="123">
        <v>0</v>
      </c>
      <c r="BQ61" s="120">
        <v>20</v>
      </c>
      <c r="BR61" s="123">
        <v>100</v>
      </c>
      <c r="BS61" s="120">
        <v>20</v>
      </c>
      <c r="BT61" s="2"/>
      <c r="BU61" s="3"/>
      <c r="BV61" s="3"/>
      <c r="BW61" s="3"/>
      <c r="BX61" s="3"/>
    </row>
    <row r="62" spans="1:76" ht="15">
      <c r="A62" s="64" t="s">
        <v>262</v>
      </c>
      <c r="B62" s="65"/>
      <c r="C62" s="65" t="s">
        <v>64</v>
      </c>
      <c r="D62" s="66">
        <v>162.3165121253787</v>
      </c>
      <c r="E62" s="68"/>
      <c r="F62" s="100" t="s">
        <v>1035</v>
      </c>
      <c r="G62" s="65"/>
      <c r="H62" s="69" t="s">
        <v>262</v>
      </c>
      <c r="I62" s="70"/>
      <c r="J62" s="70"/>
      <c r="K62" s="69" t="s">
        <v>3775</v>
      </c>
      <c r="L62" s="73">
        <v>1</v>
      </c>
      <c r="M62" s="74">
        <v>2365.682373046875</v>
      </c>
      <c r="N62" s="74">
        <v>4905.3232421875</v>
      </c>
      <c r="O62" s="75"/>
      <c r="P62" s="76"/>
      <c r="Q62" s="76"/>
      <c r="R62" s="86"/>
      <c r="S62" s="48">
        <v>0</v>
      </c>
      <c r="T62" s="48">
        <v>1</v>
      </c>
      <c r="U62" s="49">
        <v>0</v>
      </c>
      <c r="V62" s="49">
        <v>0.007752</v>
      </c>
      <c r="W62" s="49">
        <v>0.013591</v>
      </c>
      <c r="X62" s="49">
        <v>0.544329</v>
      </c>
      <c r="Y62" s="49">
        <v>0</v>
      </c>
      <c r="Z62" s="49">
        <v>0</v>
      </c>
      <c r="AA62" s="71">
        <v>62</v>
      </c>
      <c r="AB62" s="71"/>
      <c r="AC62" s="72"/>
      <c r="AD62" s="78" t="s">
        <v>2137</v>
      </c>
      <c r="AE62" s="78">
        <v>1746</v>
      </c>
      <c r="AF62" s="78">
        <v>1294</v>
      </c>
      <c r="AG62" s="78">
        <v>102448</v>
      </c>
      <c r="AH62" s="78">
        <v>296411</v>
      </c>
      <c r="AI62" s="78"/>
      <c r="AJ62" s="78" t="s">
        <v>2454</v>
      </c>
      <c r="AK62" s="78" t="s">
        <v>2714</v>
      </c>
      <c r="AL62" s="78"/>
      <c r="AM62" s="78"/>
      <c r="AN62" s="80">
        <v>39706.65283564815</v>
      </c>
      <c r="AO62" s="78"/>
      <c r="AP62" s="78" t="b">
        <v>0</v>
      </c>
      <c r="AQ62" s="78" t="b">
        <v>0</v>
      </c>
      <c r="AR62" s="78" t="b">
        <v>1</v>
      </c>
      <c r="AS62" s="78" t="s">
        <v>1973</v>
      </c>
      <c r="AT62" s="78">
        <v>6</v>
      </c>
      <c r="AU62" s="82" t="s">
        <v>3298</v>
      </c>
      <c r="AV62" s="78" t="b">
        <v>0</v>
      </c>
      <c r="AW62" s="78" t="s">
        <v>3383</v>
      </c>
      <c r="AX62" s="82" t="s">
        <v>3443</v>
      </c>
      <c r="AY62" s="78" t="s">
        <v>66</v>
      </c>
      <c r="AZ62" s="78" t="str">
        <f>REPLACE(INDEX(GroupVertices[Group],MATCH(Vertices[[#This Row],[Vertex]],GroupVertices[Vertex],0)),1,1,"")</f>
        <v>1</v>
      </c>
      <c r="BA62" s="48"/>
      <c r="BB62" s="48"/>
      <c r="BC62" s="48"/>
      <c r="BD62" s="48"/>
      <c r="BE62" s="48"/>
      <c r="BF62" s="48"/>
      <c r="BG62" s="120" t="s">
        <v>4677</v>
      </c>
      <c r="BH62" s="120" t="s">
        <v>4677</v>
      </c>
      <c r="BI62" s="120" t="s">
        <v>4822</v>
      </c>
      <c r="BJ62" s="120" t="s">
        <v>4822</v>
      </c>
      <c r="BK62" s="120">
        <v>0</v>
      </c>
      <c r="BL62" s="123">
        <v>0</v>
      </c>
      <c r="BM62" s="120">
        <v>0</v>
      </c>
      <c r="BN62" s="123">
        <v>0</v>
      </c>
      <c r="BO62" s="120">
        <v>0</v>
      </c>
      <c r="BP62" s="123">
        <v>0</v>
      </c>
      <c r="BQ62" s="120">
        <v>20</v>
      </c>
      <c r="BR62" s="123">
        <v>100</v>
      </c>
      <c r="BS62" s="120">
        <v>20</v>
      </c>
      <c r="BT62" s="2"/>
      <c r="BU62" s="3"/>
      <c r="BV62" s="3"/>
      <c r="BW62" s="3"/>
      <c r="BX62" s="3"/>
    </row>
    <row r="63" spans="1:76" ht="15">
      <c r="A63" s="64" t="s">
        <v>263</v>
      </c>
      <c r="B63" s="65"/>
      <c r="C63" s="65" t="s">
        <v>64</v>
      </c>
      <c r="D63" s="66">
        <v>162.2947259079319</v>
      </c>
      <c r="E63" s="68"/>
      <c r="F63" s="100" t="s">
        <v>1036</v>
      </c>
      <c r="G63" s="65"/>
      <c r="H63" s="69" t="s">
        <v>263</v>
      </c>
      <c r="I63" s="70"/>
      <c r="J63" s="70"/>
      <c r="K63" s="69" t="s">
        <v>3776</v>
      </c>
      <c r="L63" s="73">
        <v>1</v>
      </c>
      <c r="M63" s="74">
        <v>503.4171142578125</v>
      </c>
      <c r="N63" s="74">
        <v>7250.08447265625</v>
      </c>
      <c r="O63" s="75"/>
      <c r="P63" s="76"/>
      <c r="Q63" s="76"/>
      <c r="R63" s="86"/>
      <c r="S63" s="48">
        <v>0</v>
      </c>
      <c r="T63" s="48">
        <v>1</v>
      </c>
      <c r="U63" s="49">
        <v>0</v>
      </c>
      <c r="V63" s="49">
        <v>0.007752</v>
      </c>
      <c r="W63" s="49">
        <v>0.013591</v>
      </c>
      <c r="X63" s="49">
        <v>0.544329</v>
      </c>
      <c r="Y63" s="49">
        <v>0</v>
      </c>
      <c r="Z63" s="49">
        <v>0</v>
      </c>
      <c r="AA63" s="71">
        <v>63</v>
      </c>
      <c r="AB63" s="71"/>
      <c r="AC63" s="72"/>
      <c r="AD63" s="78" t="s">
        <v>2138</v>
      </c>
      <c r="AE63" s="78">
        <v>986</v>
      </c>
      <c r="AF63" s="78">
        <v>1205</v>
      </c>
      <c r="AG63" s="78">
        <v>232676</v>
      </c>
      <c r="AH63" s="78">
        <v>278959</v>
      </c>
      <c r="AI63" s="78"/>
      <c r="AJ63" s="78" t="s">
        <v>2455</v>
      </c>
      <c r="AK63" s="78"/>
      <c r="AL63" s="78"/>
      <c r="AM63" s="78"/>
      <c r="AN63" s="80">
        <v>42775.84875</v>
      </c>
      <c r="AO63" s="82" t="s">
        <v>3082</v>
      </c>
      <c r="AP63" s="78" t="b">
        <v>1</v>
      </c>
      <c r="AQ63" s="78" t="b">
        <v>0</v>
      </c>
      <c r="AR63" s="78" t="b">
        <v>0</v>
      </c>
      <c r="AS63" s="78" t="s">
        <v>1973</v>
      </c>
      <c r="AT63" s="78">
        <v>15</v>
      </c>
      <c r="AU63" s="78"/>
      <c r="AV63" s="78" t="b">
        <v>0</v>
      </c>
      <c r="AW63" s="78" t="s">
        <v>3383</v>
      </c>
      <c r="AX63" s="82" t="s">
        <v>3444</v>
      </c>
      <c r="AY63" s="78" t="s">
        <v>66</v>
      </c>
      <c r="AZ63" s="78" t="str">
        <f>REPLACE(INDEX(GroupVertices[Group],MATCH(Vertices[[#This Row],[Vertex]],GroupVertices[Vertex],0)),1,1,"")</f>
        <v>1</v>
      </c>
      <c r="BA63" s="48"/>
      <c r="BB63" s="48"/>
      <c r="BC63" s="48"/>
      <c r="BD63" s="48"/>
      <c r="BE63" s="48"/>
      <c r="BF63" s="48"/>
      <c r="BG63" s="120" t="s">
        <v>4677</v>
      </c>
      <c r="BH63" s="120" t="s">
        <v>4677</v>
      </c>
      <c r="BI63" s="120" t="s">
        <v>4822</v>
      </c>
      <c r="BJ63" s="120" t="s">
        <v>4822</v>
      </c>
      <c r="BK63" s="120">
        <v>0</v>
      </c>
      <c r="BL63" s="123">
        <v>0</v>
      </c>
      <c r="BM63" s="120">
        <v>0</v>
      </c>
      <c r="BN63" s="123">
        <v>0</v>
      </c>
      <c r="BO63" s="120">
        <v>0</v>
      </c>
      <c r="BP63" s="123">
        <v>0</v>
      </c>
      <c r="BQ63" s="120">
        <v>20</v>
      </c>
      <c r="BR63" s="123">
        <v>100</v>
      </c>
      <c r="BS63" s="120">
        <v>20</v>
      </c>
      <c r="BT63" s="2"/>
      <c r="BU63" s="3"/>
      <c r="BV63" s="3"/>
      <c r="BW63" s="3"/>
      <c r="BX63" s="3"/>
    </row>
    <row r="64" spans="1:76" ht="15">
      <c r="A64" s="64" t="s">
        <v>264</v>
      </c>
      <c r="B64" s="65"/>
      <c r="C64" s="65" t="s">
        <v>64</v>
      </c>
      <c r="D64" s="66">
        <v>162.03867665569206</v>
      </c>
      <c r="E64" s="68"/>
      <c r="F64" s="100" t="s">
        <v>1037</v>
      </c>
      <c r="G64" s="65"/>
      <c r="H64" s="69" t="s">
        <v>264</v>
      </c>
      <c r="I64" s="70"/>
      <c r="J64" s="70"/>
      <c r="K64" s="69" t="s">
        <v>3777</v>
      </c>
      <c r="L64" s="73">
        <v>1</v>
      </c>
      <c r="M64" s="74">
        <v>2913.024658203125</v>
      </c>
      <c r="N64" s="74">
        <v>7700.91552734375</v>
      </c>
      <c r="O64" s="75"/>
      <c r="P64" s="76"/>
      <c r="Q64" s="76"/>
      <c r="R64" s="86"/>
      <c r="S64" s="48">
        <v>0</v>
      </c>
      <c r="T64" s="48">
        <v>1</v>
      </c>
      <c r="U64" s="49">
        <v>0</v>
      </c>
      <c r="V64" s="49">
        <v>0.007752</v>
      </c>
      <c r="W64" s="49">
        <v>0.013591</v>
      </c>
      <c r="X64" s="49">
        <v>0.544329</v>
      </c>
      <c r="Y64" s="49">
        <v>0</v>
      </c>
      <c r="Z64" s="49">
        <v>0</v>
      </c>
      <c r="AA64" s="71">
        <v>64</v>
      </c>
      <c r="AB64" s="71"/>
      <c r="AC64" s="72"/>
      <c r="AD64" s="78" t="s">
        <v>2139</v>
      </c>
      <c r="AE64" s="78">
        <v>281</v>
      </c>
      <c r="AF64" s="78">
        <v>159</v>
      </c>
      <c r="AG64" s="78">
        <v>27859</v>
      </c>
      <c r="AH64" s="78">
        <v>31164</v>
      </c>
      <c r="AI64" s="78"/>
      <c r="AJ64" s="78"/>
      <c r="AK64" s="78"/>
      <c r="AL64" s="78"/>
      <c r="AM64" s="78"/>
      <c r="AN64" s="80">
        <v>39883.095972222225</v>
      </c>
      <c r="AO64" s="78"/>
      <c r="AP64" s="78" t="b">
        <v>1</v>
      </c>
      <c r="AQ64" s="78" t="b">
        <v>0</v>
      </c>
      <c r="AR64" s="78" t="b">
        <v>1</v>
      </c>
      <c r="AS64" s="78" t="s">
        <v>1973</v>
      </c>
      <c r="AT64" s="78">
        <v>0</v>
      </c>
      <c r="AU64" s="82" t="s">
        <v>3289</v>
      </c>
      <c r="AV64" s="78" t="b">
        <v>0</v>
      </c>
      <c r="AW64" s="78" t="s">
        <v>3383</v>
      </c>
      <c r="AX64" s="82" t="s">
        <v>3445</v>
      </c>
      <c r="AY64" s="78" t="s">
        <v>66</v>
      </c>
      <c r="AZ64" s="78" t="str">
        <f>REPLACE(INDEX(GroupVertices[Group],MATCH(Vertices[[#This Row],[Vertex]],GroupVertices[Vertex],0)),1,1,"")</f>
        <v>1</v>
      </c>
      <c r="BA64" s="48"/>
      <c r="BB64" s="48"/>
      <c r="BC64" s="48"/>
      <c r="BD64" s="48"/>
      <c r="BE64" s="48"/>
      <c r="BF64" s="48"/>
      <c r="BG64" s="120" t="s">
        <v>4677</v>
      </c>
      <c r="BH64" s="120" t="s">
        <v>4677</v>
      </c>
      <c r="BI64" s="120" t="s">
        <v>4822</v>
      </c>
      <c r="BJ64" s="120" t="s">
        <v>4822</v>
      </c>
      <c r="BK64" s="120">
        <v>0</v>
      </c>
      <c r="BL64" s="123">
        <v>0</v>
      </c>
      <c r="BM64" s="120">
        <v>0</v>
      </c>
      <c r="BN64" s="123">
        <v>0</v>
      </c>
      <c r="BO64" s="120">
        <v>0</v>
      </c>
      <c r="BP64" s="123">
        <v>0</v>
      </c>
      <c r="BQ64" s="120">
        <v>20</v>
      </c>
      <c r="BR64" s="123">
        <v>100</v>
      </c>
      <c r="BS64" s="120">
        <v>20</v>
      </c>
      <c r="BT64" s="2"/>
      <c r="BU64" s="3"/>
      <c r="BV64" s="3"/>
      <c r="BW64" s="3"/>
      <c r="BX64" s="3"/>
    </row>
    <row r="65" spans="1:76" ht="15">
      <c r="A65" s="64" t="s">
        <v>265</v>
      </c>
      <c r="B65" s="65"/>
      <c r="C65" s="65" t="s">
        <v>64</v>
      </c>
      <c r="D65" s="66">
        <v>162.08812402562748</v>
      </c>
      <c r="E65" s="68"/>
      <c r="F65" s="100" t="s">
        <v>1038</v>
      </c>
      <c r="G65" s="65"/>
      <c r="H65" s="69" t="s">
        <v>265</v>
      </c>
      <c r="I65" s="70"/>
      <c r="J65" s="70"/>
      <c r="K65" s="69" t="s">
        <v>3778</v>
      </c>
      <c r="L65" s="73">
        <v>1</v>
      </c>
      <c r="M65" s="74">
        <v>767.3729858398438</v>
      </c>
      <c r="N65" s="74">
        <v>4517.2353515625</v>
      </c>
      <c r="O65" s="75"/>
      <c r="P65" s="76"/>
      <c r="Q65" s="76"/>
      <c r="R65" s="86"/>
      <c r="S65" s="48">
        <v>0</v>
      </c>
      <c r="T65" s="48">
        <v>1</v>
      </c>
      <c r="U65" s="49">
        <v>0</v>
      </c>
      <c r="V65" s="49">
        <v>0.007752</v>
      </c>
      <c r="W65" s="49">
        <v>0.013591</v>
      </c>
      <c r="X65" s="49">
        <v>0.544329</v>
      </c>
      <c r="Y65" s="49">
        <v>0</v>
      </c>
      <c r="Z65" s="49">
        <v>0</v>
      </c>
      <c r="AA65" s="71">
        <v>65</v>
      </c>
      <c r="AB65" s="71"/>
      <c r="AC65" s="72"/>
      <c r="AD65" s="78" t="s">
        <v>2140</v>
      </c>
      <c r="AE65" s="78">
        <v>520</v>
      </c>
      <c r="AF65" s="78">
        <v>361</v>
      </c>
      <c r="AG65" s="78">
        <v>63477</v>
      </c>
      <c r="AH65" s="78">
        <v>40075</v>
      </c>
      <c r="AI65" s="78"/>
      <c r="AJ65" s="78" t="s">
        <v>2456</v>
      </c>
      <c r="AK65" s="78" t="s">
        <v>2715</v>
      </c>
      <c r="AL65" s="78"/>
      <c r="AM65" s="78"/>
      <c r="AN65" s="80">
        <v>39863.08017361111</v>
      </c>
      <c r="AO65" s="82" t="s">
        <v>3083</v>
      </c>
      <c r="AP65" s="78" t="b">
        <v>1</v>
      </c>
      <c r="AQ65" s="78" t="b">
        <v>0</v>
      </c>
      <c r="AR65" s="78" t="b">
        <v>1</v>
      </c>
      <c r="AS65" s="78" t="s">
        <v>1973</v>
      </c>
      <c r="AT65" s="78">
        <v>5</v>
      </c>
      <c r="AU65" s="82" t="s">
        <v>3289</v>
      </c>
      <c r="AV65" s="78" t="b">
        <v>0</v>
      </c>
      <c r="AW65" s="78" t="s">
        <v>3383</v>
      </c>
      <c r="AX65" s="82" t="s">
        <v>3446</v>
      </c>
      <c r="AY65" s="78" t="s">
        <v>66</v>
      </c>
      <c r="AZ65" s="78" t="str">
        <f>REPLACE(INDEX(GroupVertices[Group],MATCH(Vertices[[#This Row],[Vertex]],GroupVertices[Vertex],0)),1,1,"")</f>
        <v>1</v>
      </c>
      <c r="BA65" s="48"/>
      <c r="BB65" s="48"/>
      <c r="BC65" s="48"/>
      <c r="BD65" s="48"/>
      <c r="BE65" s="48"/>
      <c r="BF65" s="48"/>
      <c r="BG65" s="120" t="s">
        <v>4677</v>
      </c>
      <c r="BH65" s="120" t="s">
        <v>4677</v>
      </c>
      <c r="BI65" s="120" t="s">
        <v>4822</v>
      </c>
      <c r="BJ65" s="120" t="s">
        <v>4822</v>
      </c>
      <c r="BK65" s="120">
        <v>0</v>
      </c>
      <c r="BL65" s="123">
        <v>0</v>
      </c>
      <c r="BM65" s="120">
        <v>0</v>
      </c>
      <c r="BN65" s="123">
        <v>0</v>
      </c>
      <c r="BO65" s="120">
        <v>0</v>
      </c>
      <c r="BP65" s="123">
        <v>0</v>
      </c>
      <c r="BQ65" s="120">
        <v>20</v>
      </c>
      <c r="BR65" s="123">
        <v>100</v>
      </c>
      <c r="BS65" s="120">
        <v>20</v>
      </c>
      <c r="BT65" s="2"/>
      <c r="BU65" s="3"/>
      <c r="BV65" s="3"/>
      <c r="BW65" s="3"/>
      <c r="BX65" s="3"/>
    </row>
    <row r="66" spans="1:76" ht="15">
      <c r="A66" s="64" t="s">
        <v>266</v>
      </c>
      <c r="B66" s="65"/>
      <c r="C66" s="65" t="s">
        <v>64</v>
      </c>
      <c r="D66" s="66">
        <v>162.29080928457068</v>
      </c>
      <c r="E66" s="68"/>
      <c r="F66" s="100" t="s">
        <v>1039</v>
      </c>
      <c r="G66" s="65"/>
      <c r="H66" s="69" t="s">
        <v>266</v>
      </c>
      <c r="I66" s="70"/>
      <c r="J66" s="70"/>
      <c r="K66" s="69" t="s">
        <v>3779</v>
      </c>
      <c r="L66" s="73">
        <v>1</v>
      </c>
      <c r="M66" s="74">
        <v>2191.661376953125</v>
      </c>
      <c r="N66" s="74">
        <v>9400.107421875</v>
      </c>
      <c r="O66" s="75"/>
      <c r="P66" s="76"/>
      <c r="Q66" s="76"/>
      <c r="R66" s="86"/>
      <c r="S66" s="48">
        <v>0</v>
      </c>
      <c r="T66" s="48">
        <v>1</v>
      </c>
      <c r="U66" s="49">
        <v>0</v>
      </c>
      <c r="V66" s="49">
        <v>0.007752</v>
      </c>
      <c r="W66" s="49">
        <v>0.013591</v>
      </c>
      <c r="X66" s="49">
        <v>0.544329</v>
      </c>
      <c r="Y66" s="49">
        <v>0</v>
      </c>
      <c r="Z66" s="49">
        <v>0</v>
      </c>
      <c r="AA66" s="71">
        <v>66</v>
      </c>
      <c r="AB66" s="71"/>
      <c r="AC66" s="72"/>
      <c r="AD66" s="78" t="s">
        <v>2141</v>
      </c>
      <c r="AE66" s="78">
        <v>4407</v>
      </c>
      <c r="AF66" s="78">
        <v>1189</v>
      </c>
      <c r="AG66" s="78">
        <v>82583</v>
      </c>
      <c r="AH66" s="78">
        <v>47326</v>
      </c>
      <c r="AI66" s="78"/>
      <c r="AJ66" s="78" t="s">
        <v>2457</v>
      </c>
      <c r="AK66" s="78" t="s">
        <v>2716</v>
      </c>
      <c r="AL66" s="78"/>
      <c r="AM66" s="78"/>
      <c r="AN66" s="80">
        <v>40244.17680555556</v>
      </c>
      <c r="AO66" s="82" t="s">
        <v>3084</v>
      </c>
      <c r="AP66" s="78" t="b">
        <v>1</v>
      </c>
      <c r="AQ66" s="78" t="b">
        <v>0</v>
      </c>
      <c r="AR66" s="78" t="b">
        <v>1</v>
      </c>
      <c r="AS66" s="78" t="s">
        <v>1973</v>
      </c>
      <c r="AT66" s="78">
        <v>57</v>
      </c>
      <c r="AU66" s="82" t="s">
        <v>3289</v>
      </c>
      <c r="AV66" s="78" t="b">
        <v>0</v>
      </c>
      <c r="AW66" s="78" t="s">
        <v>3383</v>
      </c>
      <c r="AX66" s="82" t="s">
        <v>3447</v>
      </c>
      <c r="AY66" s="78" t="s">
        <v>66</v>
      </c>
      <c r="AZ66" s="78" t="str">
        <f>REPLACE(INDEX(GroupVertices[Group],MATCH(Vertices[[#This Row],[Vertex]],GroupVertices[Vertex],0)),1,1,"")</f>
        <v>1</v>
      </c>
      <c r="BA66" s="48"/>
      <c r="BB66" s="48"/>
      <c r="BC66" s="48"/>
      <c r="BD66" s="48"/>
      <c r="BE66" s="48"/>
      <c r="BF66" s="48"/>
      <c r="BG66" s="120" t="s">
        <v>4677</v>
      </c>
      <c r="BH66" s="120" t="s">
        <v>4677</v>
      </c>
      <c r="BI66" s="120" t="s">
        <v>4822</v>
      </c>
      <c r="BJ66" s="120" t="s">
        <v>4822</v>
      </c>
      <c r="BK66" s="120">
        <v>0</v>
      </c>
      <c r="BL66" s="123">
        <v>0</v>
      </c>
      <c r="BM66" s="120">
        <v>0</v>
      </c>
      <c r="BN66" s="123">
        <v>0</v>
      </c>
      <c r="BO66" s="120">
        <v>0</v>
      </c>
      <c r="BP66" s="123">
        <v>0</v>
      </c>
      <c r="BQ66" s="120">
        <v>20</v>
      </c>
      <c r="BR66" s="123">
        <v>100</v>
      </c>
      <c r="BS66" s="120">
        <v>20</v>
      </c>
      <c r="BT66" s="2"/>
      <c r="BU66" s="3"/>
      <c r="BV66" s="3"/>
      <c r="BW66" s="3"/>
      <c r="BX66" s="3"/>
    </row>
    <row r="67" spans="1:76" ht="15">
      <c r="A67" s="64" t="s">
        <v>267</v>
      </c>
      <c r="B67" s="65"/>
      <c r="C67" s="65" t="s">
        <v>64</v>
      </c>
      <c r="D67" s="66">
        <v>162.0112602921635</v>
      </c>
      <c r="E67" s="68"/>
      <c r="F67" s="100" t="s">
        <v>1040</v>
      </c>
      <c r="G67" s="65"/>
      <c r="H67" s="69" t="s">
        <v>267</v>
      </c>
      <c r="I67" s="70"/>
      <c r="J67" s="70"/>
      <c r="K67" s="69" t="s">
        <v>3780</v>
      </c>
      <c r="L67" s="73">
        <v>1</v>
      </c>
      <c r="M67" s="74">
        <v>1467.34423828125</v>
      </c>
      <c r="N67" s="74">
        <v>3693.748291015625</v>
      </c>
      <c r="O67" s="75"/>
      <c r="P67" s="76"/>
      <c r="Q67" s="76"/>
      <c r="R67" s="86"/>
      <c r="S67" s="48">
        <v>0</v>
      </c>
      <c r="T67" s="48">
        <v>1</v>
      </c>
      <c r="U67" s="49">
        <v>0</v>
      </c>
      <c r="V67" s="49">
        <v>0.007752</v>
      </c>
      <c r="W67" s="49">
        <v>0.013591</v>
      </c>
      <c r="X67" s="49">
        <v>0.544329</v>
      </c>
      <c r="Y67" s="49">
        <v>0</v>
      </c>
      <c r="Z67" s="49">
        <v>0</v>
      </c>
      <c r="AA67" s="71">
        <v>67</v>
      </c>
      <c r="AB67" s="71"/>
      <c r="AC67" s="72"/>
      <c r="AD67" s="78" t="s">
        <v>2142</v>
      </c>
      <c r="AE67" s="78">
        <v>342</v>
      </c>
      <c r="AF67" s="78">
        <v>47</v>
      </c>
      <c r="AG67" s="78">
        <v>14239</v>
      </c>
      <c r="AH67" s="78">
        <v>2245</v>
      </c>
      <c r="AI67" s="78"/>
      <c r="AJ67" s="78" t="s">
        <v>2458</v>
      </c>
      <c r="AK67" s="78"/>
      <c r="AL67" s="78"/>
      <c r="AM67" s="78"/>
      <c r="AN67" s="80">
        <v>41953.4765162037</v>
      </c>
      <c r="AO67" s="82" t="s">
        <v>3085</v>
      </c>
      <c r="AP67" s="78" t="b">
        <v>1</v>
      </c>
      <c r="AQ67" s="78" t="b">
        <v>0</v>
      </c>
      <c r="AR67" s="78" t="b">
        <v>0</v>
      </c>
      <c r="AS67" s="78" t="s">
        <v>1973</v>
      </c>
      <c r="AT67" s="78">
        <v>3</v>
      </c>
      <c r="AU67" s="82" t="s">
        <v>3289</v>
      </c>
      <c r="AV67" s="78" t="b">
        <v>0</v>
      </c>
      <c r="AW67" s="78" t="s">
        <v>3383</v>
      </c>
      <c r="AX67" s="82" t="s">
        <v>3448</v>
      </c>
      <c r="AY67" s="78" t="s">
        <v>66</v>
      </c>
      <c r="AZ67" s="78" t="str">
        <f>REPLACE(INDEX(GroupVertices[Group],MATCH(Vertices[[#This Row],[Vertex]],GroupVertices[Vertex],0)),1,1,"")</f>
        <v>1</v>
      </c>
      <c r="BA67" s="48"/>
      <c r="BB67" s="48"/>
      <c r="BC67" s="48"/>
      <c r="BD67" s="48"/>
      <c r="BE67" s="48"/>
      <c r="BF67" s="48"/>
      <c r="BG67" s="120" t="s">
        <v>4677</v>
      </c>
      <c r="BH67" s="120" t="s">
        <v>4677</v>
      </c>
      <c r="BI67" s="120" t="s">
        <v>4822</v>
      </c>
      <c r="BJ67" s="120" t="s">
        <v>4822</v>
      </c>
      <c r="BK67" s="120">
        <v>0</v>
      </c>
      <c r="BL67" s="123">
        <v>0</v>
      </c>
      <c r="BM67" s="120">
        <v>0</v>
      </c>
      <c r="BN67" s="123">
        <v>0</v>
      </c>
      <c r="BO67" s="120">
        <v>0</v>
      </c>
      <c r="BP67" s="123">
        <v>0</v>
      </c>
      <c r="BQ67" s="120">
        <v>20</v>
      </c>
      <c r="BR67" s="123">
        <v>100</v>
      </c>
      <c r="BS67" s="120">
        <v>20</v>
      </c>
      <c r="BT67" s="2"/>
      <c r="BU67" s="3"/>
      <c r="BV67" s="3"/>
      <c r="BW67" s="3"/>
      <c r="BX67" s="3"/>
    </row>
    <row r="68" spans="1:76" ht="15">
      <c r="A68" s="64" t="s">
        <v>268</v>
      </c>
      <c r="B68" s="65"/>
      <c r="C68" s="65" t="s">
        <v>64</v>
      </c>
      <c r="D68" s="66">
        <v>162.02252058432703</v>
      </c>
      <c r="E68" s="68"/>
      <c r="F68" s="100" t="s">
        <v>1041</v>
      </c>
      <c r="G68" s="65"/>
      <c r="H68" s="69" t="s">
        <v>268</v>
      </c>
      <c r="I68" s="70"/>
      <c r="J68" s="70"/>
      <c r="K68" s="69" t="s">
        <v>3781</v>
      </c>
      <c r="L68" s="73">
        <v>1</v>
      </c>
      <c r="M68" s="74">
        <v>2962.60107421875</v>
      </c>
      <c r="N68" s="74">
        <v>7193.80859375</v>
      </c>
      <c r="O68" s="75"/>
      <c r="P68" s="76"/>
      <c r="Q68" s="76"/>
      <c r="R68" s="86"/>
      <c r="S68" s="48">
        <v>0</v>
      </c>
      <c r="T68" s="48">
        <v>1</v>
      </c>
      <c r="U68" s="49">
        <v>0</v>
      </c>
      <c r="V68" s="49">
        <v>0.007752</v>
      </c>
      <c r="W68" s="49">
        <v>0.013591</v>
      </c>
      <c r="X68" s="49">
        <v>0.544329</v>
      </c>
      <c r="Y68" s="49">
        <v>0</v>
      </c>
      <c r="Z68" s="49">
        <v>0</v>
      </c>
      <c r="AA68" s="71">
        <v>68</v>
      </c>
      <c r="AB68" s="71"/>
      <c r="AC68" s="72"/>
      <c r="AD68" s="78" t="s">
        <v>2143</v>
      </c>
      <c r="AE68" s="78">
        <v>892</v>
      </c>
      <c r="AF68" s="78">
        <v>93</v>
      </c>
      <c r="AG68" s="78">
        <v>1554</v>
      </c>
      <c r="AH68" s="78">
        <v>9997</v>
      </c>
      <c r="AI68" s="78"/>
      <c r="AJ68" s="78" t="s">
        <v>2459</v>
      </c>
      <c r="AK68" s="78" t="s">
        <v>2717</v>
      </c>
      <c r="AL68" s="78"/>
      <c r="AM68" s="78"/>
      <c r="AN68" s="80">
        <v>43317.95034722222</v>
      </c>
      <c r="AO68" s="82" t="s">
        <v>3086</v>
      </c>
      <c r="AP68" s="78" t="b">
        <v>1</v>
      </c>
      <c r="AQ68" s="78" t="b">
        <v>0</v>
      </c>
      <c r="AR68" s="78" t="b">
        <v>1</v>
      </c>
      <c r="AS68" s="78" t="s">
        <v>1973</v>
      </c>
      <c r="AT68" s="78">
        <v>1</v>
      </c>
      <c r="AU68" s="78"/>
      <c r="AV68" s="78" t="b">
        <v>0</v>
      </c>
      <c r="AW68" s="78" t="s">
        <v>3383</v>
      </c>
      <c r="AX68" s="82" t="s">
        <v>3449</v>
      </c>
      <c r="AY68" s="78" t="s">
        <v>66</v>
      </c>
      <c r="AZ68" s="78" t="str">
        <f>REPLACE(INDEX(GroupVertices[Group],MATCH(Vertices[[#This Row],[Vertex]],GroupVertices[Vertex],0)),1,1,"")</f>
        <v>1</v>
      </c>
      <c r="BA68" s="48"/>
      <c r="BB68" s="48"/>
      <c r="BC68" s="48"/>
      <c r="BD68" s="48"/>
      <c r="BE68" s="48"/>
      <c r="BF68" s="48"/>
      <c r="BG68" s="120" t="s">
        <v>4677</v>
      </c>
      <c r="BH68" s="120" t="s">
        <v>4677</v>
      </c>
      <c r="BI68" s="120" t="s">
        <v>4822</v>
      </c>
      <c r="BJ68" s="120" t="s">
        <v>4822</v>
      </c>
      <c r="BK68" s="120">
        <v>0</v>
      </c>
      <c r="BL68" s="123">
        <v>0</v>
      </c>
      <c r="BM68" s="120">
        <v>0</v>
      </c>
      <c r="BN68" s="123">
        <v>0</v>
      </c>
      <c r="BO68" s="120">
        <v>0</v>
      </c>
      <c r="BP68" s="123">
        <v>0</v>
      </c>
      <c r="BQ68" s="120">
        <v>20</v>
      </c>
      <c r="BR68" s="123">
        <v>100</v>
      </c>
      <c r="BS68" s="120">
        <v>20</v>
      </c>
      <c r="BT68" s="2"/>
      <c r="BU68" s="3"/>
      <c r="BV68" s="3"/>
      <c r="BW68" s="3"/>
      <c r="BX68" s="3"/>
    </row>
    <row r="69" spans="1:76" ht="15">
      <c r="A69" s="64" t="s">
        <v>269</v>
      </c>
      <c r="B69" s="65"/>
      <c r="C69" s="65" t="s">
        <v>64</v>
      </c>
      <c r="D69" s="66">
        <v>162.2864030832893</v>
      </c>
      <c r="E69" s="68"/>
      <c r="F69" s="100" t="s">
        <v>1042</v>
      </c>
      <c r="G69" s="65"/>
      <c r="H69" s="69" t="s">
        <v>269</v>
      </c>
      <c r="I69" s="70"/>
      <c r="J69" s="70"/>
      <c r="K69" s="69" t="s">
        <v>3782</v>
      </c>
      <c r="L69" s="73">
        <v>1</v>
      </c>
      <c r="M69" s="74">
        <v>275.674072265625</v>
      </c>
      <c r="N69" s="74">
        <v>7711.57373046875</v>
      </c>
      <c r="O69" s="75"/>
      <c r="P69" s="76"/>
      <c r="Q69" s="76"/>
      <c r="R69" s="86"/>
      <c r="S69" s="48">
        <v>0</v>
      </c>
      <c r="T69" s="48">
        <v>1</v>
      </c>
      <c r="U69" s="49">
        <v>0</v>
      </c>
      <c r="V69" s="49">
        <v>0.007752</v>
      </c>
      <c r="W69" s="49">
        <v>0.013591</v>
      </c>
      <c r="X69" s="49">
        <v>0.544329</v>
      </c>
      <c r="Y69" s="49">
        <v>0</v>
      </c>
      <c r="Z69" s="49">
        <v>0</v>
      </c>
      <c r="AA69" s="71">
        <v>69</v>
      </c>
      <c r="AB69" s="71"/>
      <c r="AC69" s="72"/>
      <c r="AD69" s="78" t="s">
        <v>2144</v>
      </c>
      <c r="AE69" s="78">
        <v>1306</v>
      </c>
      <c r="AF69" s="78">
        <v>1171</v>
      </c>
      <c r="AG69" s="78">
        <v>53592</v>
      </c>
      <c r="AH69" s="78">
        <v>68316</v>
      </c>
      <c r="AI69" s="78"/>
      <c r="AJ69" s="78" t="s">
        <v>2460</v>
      </c>
      <c r="AK69" s="78" t="s">
        <v>2718</v>
      </c>
      <c r="AL69" s="78"/>
      <c r="AM69" s="78"/>
      <c r="AN69" s="80">
        <v>40236.85523148148</v>
      </c>
      <c r="AO69" s="82" t="s">
        <v>3087</v>
      </c>
      <c r="AP69" s="78" t="b">
        <v>0</v>
      </c>
      <c r="AQ69" s="78" t="b">
        <v>0</v>
      </c>
      <c r="AR69" s="78" t="b">
        <v>0</v>
      </c>
      <c r="AS69" s="78" t="s">
        <v>1973</v>
      </c>
      <c r="AT69" s="78">
        <v>270</v>
      </c>
      <c r="AU69" s="82" t="s">
        <v>3289</v>
      </c>
      <c r="AV69" s="78" t="b">
        <v>0</v>
      </c>
      <c r="AW69" s="78" t="s">
        <v>3383</v>
      </c>
      <c r="AX69" s="82" t="s">
        <v>3450</v>
      </c>
      <c r="AY69" s="78" t="s">
        <v>66</v>
      </c>
      <c r="AZ69" s="78" t="str">
        <f>REPLACE(INDEX(GroupVertices[Group],MATCH(Vertices[[#This Row],[Vertex]],GroupVertices[Vertex],0)),1,1,"")</f>
        <v>1</v>
      </c>
      <c r="BA69" s="48"/>
      <c r="BB69" s="48"/>
      <c r="BC69" s="48"/>
      <c r="BD69" s="48"/>
      <c r="BE69" s="48"/>
      <c r="BF69" s="48"/>
      <c r="BG69" s="120" t="s">
        <v>4677</v>
      </c>
      <c r="BH69" s="120" t="s">
        <v>4677</v>
      </c>
      <c r="BI69" s="120" t="s">
        <v>4822</v>
      </c>
      <c r="BJ69" s="120" t="s">
        <v>4822</v>
      </c>
      <c r="BK69" s="120">
        <v>0</v>
      </c>
      <c r="BL69" s="123">
        <v>0</v>
      </c>
      <c r="BM69" s="120">
        <v>0</v>
      </c>
      <c r="BN69" s="123">
        <v>0</v>
      </c>
      <c r="BO69" s="120">
        <v>0</v>
      </c>
      <c r="BP69" s="123">
        <v>0</v>
      </c>
      <c r="BQ69" s="120">
        <v>20</v>
      </c>
      <c r="BR69" s="123">
        <v>100</v>
      </c>
      <c r="BS69" s="120">
        <v>20</v>
      </c>
      <c r="BT69" s="2"/>
      <c r="BU69" s="3"/>
      <c r="BV69" s="3"/>
      <c r="BW69" s="3"/>
      <c r="BX69" s="3"/>
    </row>
    <row r="70" spans="1:76" ht="15">
      <c r="A70" s="64" t="s">
        <v>270</v>
      </c>
      <c r="B70" s="65"/>
      <c r="C70" s="65" t="s">
        <v>64</v>
      </c>
      <c r="D70" s="66">
        <v>162.0073436688023</v>
      </c>
      <c r="E70" s="68"/>
      <c r="F70" s="100" t="s">
        <v>1043</v>
      </c>
      <c r="G70" s="65"/>
      <c r="H70" s="69" t="s">
        <v>270</v>
      </c>
      <c r="I70" s="70"/>
      <c r="J70" s="70"/>
      <c r="K70" s="69" t="s">
        <v>3783</v>
      </c>
      <c r="L70" s="73">
        <v>1</v>
      </c>
      <c r="M70" s="74">
        <v>1326.7606201171875</v>
      </c>
      <c r="N70" s="74">
        <v>4160.41748046875</v>
      </c>
      <c r="O70" s="75"/>
      <c r="P70" s="76"/>
      <c r="Q70" s="76"/>
      <c r="R70" s="86"/>
      <c r="S70" s="48">
        <v>0</v>
      </c>
      <c r="T70" s="48">
        <v>1</v>
      </c>
      <c r="U70" s="49">
        <v>0</v>
      </c>
      <c r="V70" s="49">
        <v>0.007752</v>
      </c>
      <c r="W70" s="49">
        <v>0.013591</v>
      </c>
      <c r="X70" s="49">
        <v>0.544329</v>
      </c>
      <c r="Y70" s="49">
        <v>0</v>
      </c>
      <c r="Z70" s="49">
        <v>0</v>
      </c>
      <c r="AA70" s="71">
        <v>70</v>
      </c>
      <c r="AB70" s="71"/>
      <c r="AC70" s="72"/>
      <c r="AD70" s="78" t="s">
        <v>2145</v>
      </c>
      <c r="AE70" s="78">
        <v>196</v>
      </c>
      <c r="AF70" s="78">
        <v>31</v>
      </c>
      <c r="AG70" s="78">
        <v>10893</v>
      </c>
      <c r="AH70" s="78">
        <v>12766</v>
      </c>
      <c r="AI70" s="78"/>
      <c r="AJ70" s="78" t="s">
        <v>2461</v>
      </c>
      <c r="AK70" s="78" t="s">
        <v>2033</v>
      </c>
      <c r="AL70" s="78"/>
      <c r="AM70" s="78"/>
      <c r="AN70" s="80">
        <v>43237.493113425924</v>
      </c>
      <c r="AO70" s="82" t="s">
        <v>3088</v>
      </c>
      <c r="AP70" s="78" t="b">
        <v>1</v>
      </c>
      <c r="AQ70" s="78" t="b">
        <v>0</v>
      </c>
      <c r="AR70" s="78" t="b">
        <v>1</v>
      </c>
      <c r="AS70" s="78" t="s">
        <v>1973</v>
      </c>
      <c r="AT70" s="78">
        <v>0</v>
      </c>
      <c r="AU70" s="78"/>
      <c r="AV70" s="78" t="b">
        <v>0</v>
      </c>
      <c r="AW70" s="78" t="s">
        <v>3383</v>
      </c>
      <c r="AX70" s="82" t="s">
        <v>3451</v>
      </c>
      <c r="AY70" s="78" t="s">
        <v>66</v>
      </c>
      <c r="AZ70" s="78" t="str">
        <f>REPLACE(INDEX(GroupVertices[Group],MATCH(Vertices[[#This Row],[Vertex]],GroupVertices[Vertex],0)),1,1,"")</f>
        <v>1</v>
      </c>
      <c r="BA70" s="48"/>
      <c r="BB70" s="48"/>
      <c r="BC70" s="48"/>
      <c r="BD70" s="48"/>
      <c r="BE70" s="48"/>
      <c r="BF70" s="48"/>
      <c r="BG70" s="120" t="s">
        <v>4677</v>
      </c>
      <c r="BH70" s="120" t="s">
        <v>4677</v>
      </c>
      <c r="BI70" s="120" t="s">
        <v>4822</v>
      </c>
      <c r="BJ70" s="120" t="s">
        <v>4822</v>
      </c>
      <c r="BK70" s="120">
        <v>0</v>
      </c>
      <c r="BL70" s="123">
        <v>0</v>
      </c>
      <c r="BM70" s="120">
        <v>0</v>
      </c>
      <c r="BN70" s="123">
        <v>0</v>
      </c>
      <c r="BO70" s="120">
        <v>0</v>
      </c>
      <c r="BP70" s="123">
        <v>0</v>
      </c>
      <c r="BQ70" s="120">
        <v>20</v>
      </c>
      <c r="BR70" s="123">
        <v>100</v>
      </c>
      <c r="BS70" s="120">
        <v>20</v>
      </c>
      <c r="BT70" s="2"/>
      <c r="BU70" s="3"/>
      <c r="BV70" s="3"/>
      <c r="BW70" s="3"/>
      <c r="BX70" s="3"/>
    </row>
    <row r="71" spans="1:76" ht="15">
      <c r="A71" s="64" t="s">
        <v>271</v>
      </c>
      <c r="B71" s="65"/>
      <c r="C71" s="65" t="s">
        <v>64</v>
      </c>
      <c r="D71" s="66">
        <v>162.04822342513503</v>
      </c>
      <c r="E71" s="68"/>
      <c r="F71" s="100" t="s">
        <v>1044</v>
      </c>
      <c r="G71" s="65"/>
      <c r="H71" s="69" t="s">
        <v>271</v>
      </c>
      <c r="I71" s="70"/>
      <c r="J71" s="70"/>
      <c r="K71" s="69" t="s">
        <v>3784</v>
      </c>
      <c r="L71" s="73">
        <v>1</v>
      </c>
      <c r="M71" s="74">
        <v>554.9710083007812</v>
      </c>
      <c r="N71" s="74">
        <v>4662.7421875</v>
      </c>
      <c r="O71" s="75"/>
      <c r="P71" s="76"/>
      <c r="Q71" s="76"/>
      <c r="R71" s="86"/>
      <c r="S71" s="48">
        <v>0</v>
      </c>
      <c r="T71" s="48">
        <v>1</v>
      </c>
      <c r="U71" s="49">
        <v>0</v>
      </c>
      <c r="V71" s="49">
        <v>0.007752</v>
      </c>
      <c r="W71" s="49">
        <v>0.013591</v>
      </c>
      <c r="X71" s="49">
        <v>0.544329</v>
      </c>
      <c r="Y71" s="49">
        <v>0</v>
      </c>
      <c r="Z71" s="49">
        <v>0</v>
      </c>
      <c r="AA71" s="71">
        <v>71</v>
      </c>
      <c r="AB71" s="71"/>
      <c r="AC71" s="72"/>
      <c r="AD71" s="78" t="s">
        <v>2146</v>
      </c>
      <c r="AE71" s="78">
        <v>424</v>
      </c>
      <c r="AF71" s="78">
        <v>198</v>
      </c>
      <c r="AG71" s="78">
        <v>5941</v>
      </c>
      <c r="AH71" s="78">
        <v>34164</v>
      </c>
      <c r="AI71" s="78"/>
      <c r="AJ71" s="78" t="s">
        <v>2462</v>
      </c>
      <c r="AK71" s="78" t="s">
        <v>2719</v>
      </c>
      <c r="AL71" s="78"/>
      <c r="AM71" s="78"/>
      <c r="AN71" s="80">
        <v>42685.5877662037</v>
      </c>
      <c r="AO71" s="82" t="s">
        <v>3089</v>
      </c>
      <c r="AP71" s="78" t="b">
        <v>1</v>
      </c>
      <c r="AQ71" s="78" t="b">
        <v>0</v>
      </c>
      <c r="AR71" s="78" t="b">
        <v>0</v>
      </c>
      <c r="AS71" s="78" t="s">
        <v>1973</v>
      </c>
      <c r="AT71" s="78">
        <v>0</v>
      </c>
      <c r="AU71" s="78"/>
      <c r="AV71" s="78" t="b">
        <v>0</v>
      </c>
      <c r="AW71" s="78" t="s">
        <v>3383</v>
      </c>
      <c r="AX71" s="82" t="s">
        <v>3452</v>
      </c>
      <c r="AY71" s="78" t="s">
        <v>66</v>
      </c>
      <c r="AZ71" s="78" t="str">
        <f>REPLACE(INDEX(GroupVertices[Group],MATCH(Vertices[[#This Row],[Vertex]],GroupVertices[Vertex],0)),1,1,"")</f>
        <v>1</v>
      </c>
      <c r="BA71" s="48"/>
      <c r="BB71" s="48"/>
      <c r="BC71" s="48"/>
      <c r="BD71" s="48"/>
      <c r="BE71" s="48"/>
      <c r="BF71" s="48"/>
      <c r="BG71" s="120" t="s">
        <v>4677</v>
      </c>
      <c r="BH71" s="120" t="s">
        <v>4677</v>
      </c>
      <c r="BI71" s="120" t="s">
        <v>4822</v>
      </c>
      <c r="BJ71" s="120" t="s">
        <v>4822</v>
      </c>
      <c r="BK71" s="120">
        <v>0</v>
      </c>
      <c r="BL71" s="123">
        <v>0</v>
      </c>
      <c r="BM71" s="120">
        <v>0</v>
      </c>
      <c r="BN71" s="123">
        <v>0</v>
      </c>
      <c r="BO71" s="120">
        <v>0</v>
      </c>
      <c r="BP71" s="123">
        <v>0</v>
      </c>
      <c r="BQ71" s="120">
        <v>20</v>
      </c>
      <c r="BR71" s="123">
        <v>100</v>
      </c>
      <c r="BS71" s="120">
        <v>20</v>
      </c>
      <c r="BT71" s="2"/>
      <c r="BU71" s="3"/>
      <c r="BV71" s="3"/>
      <c r="BW71" s="3"/>
      <c r="BX71" s="3"/>
    </row>
    <row r="72" spans="1:76" ht="15">
      <c r="A72" s="64" t="s">
        <v>272</v>
      </c>
      <c r="B72" s="65"/>
      <c r="C72" s="65" t="s">
        <v>64</v>
      </c>
      <c r="D72" s="66">
        <v>162.07784288930426</v>
      </c>
      <c r="E72" s="68"/>
      <c r="F72" s="100" t="s">
        <v>1045</v>
      </c>
      <c r="G72" s="65"/>
      <c r="H72" s="69" t="s">
        <v>272</v>
      </c>
      <c r="I72" s="70"/>
      <c r="J72" s="70"/>
      <c r="K72" s="69" t="s">
        <v>3785</v>
      </c>
      <c r="L72" s="73">
        <v>1</v>
      </c>
      <c r="M72" s="74">
        <v>2435.3359375</v>
      </c>
      <c r="N72" s="74">
        <v>9046.232421875</v>
      </c>
      <c r="O72" s="75"/>
      <c r="P72" s="76"/>
      <c r="Q72" s="76"/>
      <c r="R72" s="86"/>
      <c r="S72" s="48">
        <v>0</v>
      </c>
      <c r="T72" s="48">
        <v>1</v>
      </c>
      <c r="U72" s="49">
        <v>0</v>
      </c>
      <c r="V72" s="49">
        <v>0.007752</v>
      </c>
      <c r="W72" s="49">
        <v>0.013591</v>
      </c>
      <c r="X72" s="49">
        <v>0.544329</v>
      </c>
      <c r="Y72" s="49">
        <v>0</v>
      </c>
      <c r="Z72" s="49">
        <v>0</v>
      </c>
      <c r="AA72" s="71">
        <v>72</v>
      </c>
      <c r="AB72" s="71"/>
      <c r="AC72" s="72"/>
      <c r="AD72" s="78" t="s">
        <v>2147</v>
      </c>
      <c r="AE72" s="78">
        <v>154</v>
      </c>
      <c r="AF72" s="78">
        <v>319</v>
      </c>
      <c r="AG72" s="78">
        <v>88323</v>
      </c>
      <c r="AH72" s="78">
        <v>31058</v>
      </c>
      <c r="AI72" s="78"/>
      <c r="AJ72" s="78"/>
      <c r="AK72" s="78"/>
      <c r="AL72" s="78"/>
      <c r="AM72" s="78"/>
      <c r="AN72" s="80">
        <v>39981.85648148148</v>
      </c>
      <c r="AO72" s="82" t="s">
        <v>3090</v>
      </c>
      <c r="AP72" s="78" t="b">
        <v>1</v>
      </c>
      <c r="AQ72" s="78" t="b">
        <v>0</v>
      </c>
      <c r="AR72" s="78" t="b">
        <v>0</v>
      </c>
      <c r="AS72" s="78" t="s">
        <v>1973</v>
      </c>
      <c r="AT72" s="78">
        <v>2</v>
      </c>
      <c r="AU72" s="82" t="s">
        <v>3289</v>
      </c>
      <c r="AV72" s="78" t="b">
        <v>0</v>
      </c>
      <c r="AW72" s="78" t="s">
        <v>3383</v>
      </c>
      <c r="AX72" s="82" t="s">
        <v>3453</v>
      </c>
      <c r="AY72" s="78" t="s">
        <v>66</v>
      </c>
      <c r="AZ72" s="78" t="str">
        <f>REPLACE(INDEX(GroupVertices[Group],MATCH(Vertices[[#This Row],[Vertex]],GroupVertices[Vertex],0)),1,1,"")</f>
        <v>1</v>
      </c>
      <c r="BA72" s="48"/>
      <c r="BB72" s="48"/>
      <c r="BC72" s="48"/>
      <c r="BD72" s="48"/>
      <c r="BE72" s="48"/>
      <c r="BF72" s="48"/>
      <c r="BG72" s="120" t="s">
        <v>4677</v>
      </c>
      <c r="BH72" s="120" t="s">
        <v>4677</v>
      </c>
      <c r="BI72" s="120" t="s">
        <v>4822</v>
      </c>
      <c r="BJ72" s="120" t="s">
        <v>4822</v>
      </c>
      <c r="BK72" s="120">
        <v>0</v>
      </c>
      <c r="BL72" s="123">
        <v>0</v>
      </c>
      <c r="BM72" s="120">
        <v>0</v>
      </c>
      <c r="BN72" s="123">
        <v>0</v>
      </c>
      <c r="BO72" s="120">
        <v>0</v>
      </c>
      <c r="BP72" s="123">
        <v>0</v>
      </c>
      <c r="BQ72" s="120">
        <v>20</v>
      </c>
      <c r="BR72" s="123">
        <v>100</v>
      </c>
      <c r="BS72" s="120">
        <v>20</v>
      </c>
      <c r="BT72" s="2"/>
      <c r="BU72" s="3"/>
      <c r="BV72" s="3"/>
      <c r="BW72" s="3"/>
      <c r="BX72" s="3"/>
    </row>
    <row r="73" spans="1:76" ht="15">
      <c r="A73" s="64" t="s">
        <v>273</v>
      </c>
      <c r="B73" s="65"/>
      <c r="C73" s="65" t="s">
        <v>64</v>
      </c>
      <c r="D73" s="66">
        <v>162.0279059414487</v>
      </c>
      <c r="E73" s="68"/>
      <c r="F73" s="100" t="s">
        <v>1046</v>
      </c>
      <c r="G73" s="65"/>
      <c r="H73" s="69" t="s">
        <v>273</v>
      </c>
      <c r="I73" s="70"/>
      <c r="J73" s="70"/>
      <c r="K73" s="69" t="s">
        <v>3786</v>
      </c>
      <c r="L73" s="73">
        <v>1</v>
      </c>
      <c r="M73" s="74">
        <v>2980.9755859375</v>
      </c>
      <c r="N73" s="74">
        <v>6175.24755859375</v>
      </c>
      <c r="O73" s="75"/>
      <c r="P73" s="76"/>
      <c r="Q73" s="76"/>
      <c r="R73" s="86"/>
      <c r="S73" s="48">
        <v>0</v>
      </c>
      <c r="T73" s="48">
        <v>1</v>
      </c>
      <c r="U73" s="49">
        <v>0</v>
      </c>
      <c r="V73" s="49">
        <v>0.007752</v>
      </c>
      <c r="W73" s="49">
        <v>0.013591</v>
      </c>
      <c r="X73" s="49">
        <v>0.544329</v>
      </c>
      <c r="Y73" s="49">
        <v>0</v>
      </c>
      <c r="Z73" s="49">
        <v>0</v>
      </c>
      <c r="AA73" s="71">
        <v>73</v>
      </c>
      <c r="AB73" s="71"/>
      <c r="AC73" s="72"/>
      <c r="AD73" s="78" t="s">
        <v>2148</v>
      </c>
      <c r="AE73" s="78">
        <v>945</v>
      </c>
      <c r="AF73" s="78">
        <v>115</v>
      </c>
      <c r="AG73" s="78">
        <v>27209</v>
      </c>
      <c r="AH73" s="78">
        <v>27889</v>
      </c>
      <c r="AI73" s="78"/>
      <c r="AJ73" s="78"/>
      <c r="AK73" s="78" t="s">
        <v>2720</v>
      </c>
      <c r="AL73" s="78"/>
      <c r="AM73" s="78"/>
      <c r="AN73" s="80">
        <v>40206.945601851854</v>
      </c>
      <c r="AO73" s="78"/>
      <c r="AP73" s="78" t="b">
        <v>1</v>
      </c>
      <c r="AQ73" s="78" t="b">
        <v>0</v>
      </c>
      <c r="AR73" s="78" t="b">
        <v>0</v>
      </c>
      <c r="AS73" s="78" t="s">
        <v>1973</v>
      </c>
      <c r="AT73" s="78">
        <v>3</v>
      </c>
      <c r="AU73" s="82" t="s">
        <v>3289</v>
      </c>
      <c r="AV73" s="78" t="b">
        <v>0</v>
      </c>
      <c r="AW73" s="78" t="s">
        <v>3383</v>
      </c>
      <c r="AX73" s="82" t="s">
        <v>3454</v>
      </c>
      <c r="AY73" s="78" t="s">
        <v>66</v>
      </c>
      <c r="AZ73" s="78" t="str">
        <f>REPLACE(INDEX(GroupVertices[Group],MATCH(Vertices[[#This Row],[Vertex]],GroupVertices[Vertex],0)),1,1,"")</f>
        <v>1</v>
      </c>
      <c r="BA73" s="48"/>
      <c r="BB73" s="48"/>
      <c r="BC73" s="48"/>
      <c r="BD73" s="48"/>
      <c r="BE73" s="48"/>
      <c r="BF73" s="48"/>
      <c r="BG73" s="120" t="s">
        <v>4677</v>
      </c>
      <c r="BH73" s="120" t="s">
        <v>4677</v>
      </c>
      <c r="BI73" s="120" t="s">
        <v>4822</v>
      </c>
      <c r="BJ73" s="120" t="s">
        <v>4822</v>
      </c>
      <c r="BK73" s="120">
        <v>0</v>
      </c>
      <c r="BL73" s="123">
        <v>0</v>
      </c>
      <c r="BM73" s="120">
        <v>0</v>
      </c>
      <c r="BN73" s="123">
        <v>0</v>
      </c>
      <c r="BO73" s="120">
        <v>0</v>
      </c>
      <c r="BP73" s="123">
        <v>0</v>
      </c>
      <c r="BQ73" s="120">
        <v>20</v>
      </c>
      <c r="BR73" s="123">
        <v>100</v>
      </c>
      <c r="BS73" s="120">
        <v>20</v>
      </c>
      <c r="BT73" s="2"/>
      <c r="BU73" s="3"/>
      <c r="BV73" s="3"/>
      <c r="BW73" s="3"/>
      <c r="BX73" s="3"/>
    </row>
    <row r="74" spans="1:76" ht="15">
      <c r="A74" s="64" t="s">
        <v>274</v>
      </c>
      <c r="B74" s="65"/>
      <c r="C74" s="65" t="s">
        <v>64</v>
      </c>
      <c r="D74" s="66">
        <v>162.01028113632321</v>
      </c>
      <c r="E74" s="68"/>
      <c r="F74" s="100" t="s">
        <v>1047</v>
      </c>
      <c r="G74" s="65"/>
      <c r="H74" s="69" t="s">
        <v>274</v>
      </c>
      <c r="I74" s="70"/>
      <c r="J74" s="70"/>
      <c r="K74" s="69" t="s">
        <v>3787</v>
      </c>
      <c r="L74" s="73">
        <v>1</v>
      </c>
      <c r="M74" s="74">
        <v>2017.73388671875</v>
      </c>
      <c r="N74" s="74">
        <v>4424.10302734375</v>
      </c>
      <c r="O74" s="75"/>
      <c r="P74" s="76"/>
      <c r="Q74" s="76"/>
      <c r="R74" s="86"/>
      <c r="S74" s="48">
        <v>0</v>
      </c>
      <c r="T74" s="48">
        <v>1</v>
      </c>
      <c r="U74" s="49">
        <v>0</v>
      </c>
      <c r="V74" s="49">
        <v>0.007752</v>
      </c>
      <c r="W74" s="49">
        <v>0.013591</v>
      </c>
      <c r="X74" s="49">
        <v>0.544329</v>
      </c>
      <c r="Y74" s="49">
        <v>0</v>
      </c>
      <c r="Z74" s="49">
        <v>0</v>
      </c>
      <c r="AA74" s="71">
        <v>74</v>
      </c>
      <c r="AB74" s="71"/>
      <c r="AC74" s="72"/>
      <c r="AD74" s="78" t="s">
        <v>2149</v>
      </c>
      <c r="AE74" s="78">
        <v>332</v>
      </c>
      <c r="AF74" s="78">
        <v>43</v>
      </c>
      <c r="AG74" s="78">
        <v>2243</v>
      </c>
      <c r="AH74" s="78">
        <v>6832</v>
      </c>
      <c r="AI74" s="78"/>
      <c r="AJ74" s="78"/>
      <c r="AK74" s="78"/>
      <c r="AL74" s="78"/>
      <c r="AM74" s="78"/>
      <c r="AN74" s="80">
        <v>41901.03077546296</v>
      </c>
      <c r="AO74" s="82" t="s">
        <v>3091</v>
      </c>
      <c r="AP74" s="78" t="b">
        <v>1</v>
      </c>
      <c r="AQ74" s="78" t="b">
        <v>0</v>
      </c>
      <c r="AR74" s="78" t="b">
        <v>0</v>
      </c>
      <c r="AS74" s="78" t="s">
        <v>1973</v>
      </c>
      <c r="AT74" s="78">
        <v>0</v>
      </c>
      <c r="AU74" s="82" t="s">
        <v>3289</v>
      </c>
      <c r="AV74" s="78" t="b">
        <v>0</v>
      </c>
      <c r="AW74" s="78" t="s">
        <v>3383</v>
      </c>
      <c r="AX74" s="82" t="s">
        <v>3455</v>
      </c>
      <c r="AY74" s="78" t="s">
        <v>66</v>
      </c>
      <c r="AZ74" s="78" t="str">
        <f>REPLACE(INDEX(GroupVertices[Group],MATCH(Vertices[[#This Row],[Vertex]],GroupVertices[Vertex],0)),1,1,"")</f>
        <v>1</v>
      </c>
      <c r="BA74" s="48"/>
      <c r="BB74" s="48"/>
      <c r="BC74" s="48"/>
      <c r="BD74" s="48"/>
      <c r="BE74" s="48"/>
      <c r="BF74" s="48"/>
      <c r="BG74" s="120" t="s">
        <v>4677</v>
      </c>
      <c r="BH74" s="120" t="s">
        <v>4677</v>
      </c>
      <c r="BI74" s="120" t="s">
        <v>4822</v>
      </c>
      <c r="BJ74" s="120" t="s">
        <v>4822</v>
      </c>
      <c r="BK74" s="120">
        <v>0</v>
      </c>
      <c r="BL74" s="123">
        <v>0</v>
      </c>
      <c r="BM74" s="120">
        <v>0</v>
      </c>
      <c r="BN74" s="123">
        <v>0</v>
      </c>
      <c r="BO74" s="120">
        <v>0</v>
      </c>
      <c r="BP74" s="123">
        <v>0</v>
      </c>
      <c r="BQ74" s="120">
        <v>20</v>
      </c>
      <c r="BR74" s="123">
        <v>100</v>
      </c>
      <c r="BS74" s="120">
        <v>20</v>
      </c>
      <c r="BT74" s="2"/>
      <c r="BU74" s="3"/>
      <c r="BV74" s="3"/>
      <c r="BW74" s="3"/>
      <c r="BX74" s="3"/>
    </row>
    <row r="75" spans="1:76" ht="15">
      <c r="A75" s="64" t="s">
        <v>275</v>
      </c>
      <c r="B75" s="65"/>
      <c r="C75" s="65" t="s">
        <v>64</v>
      </c>
      <c r="D75" s="66">
        <v>162.0279059414487</v>
      </c>
      <c r="E75" s="68"/>
      <c r="F75" s="100" t="s">
        <v>1048</v>
      </c>
      <c r="G75" s="65"/>
      <c r="H75" s="69" t="s">
        <v>275</v>
      </c>
      <c r="I75" s="70"/>
      <c r="J75" s="70"/>
      <c r="K75" s="69" t="s">
        <v>3788</v>
      </c>
      <c r="L75" s="73">
        <v>1</v>
      </c>
      <c r="M75" s="74">
        <v>790.138916015625</v>
      </c>
      <c r="N75" s="74">
        <v>7632.87060546875</v>
      </c>
      <c r="O75" s="75"/>
      <c r="P75" s="76"/>
      <c r="Q75" s="76"/>
      <c r="R75" s="86"/>
      <c r="S75" s="48">
        <v>0</v>
      </c>
      <c r="T75" s="48">
        <v>1</v>
      </c>
      <c r="U75" s="49">
        <v>0</v>
      </c>
      <c r="V75" s="49">
        <v>0.007752</v>
      </c>
      <c r="W75" s="49">
        <v>0.013591</v>
      </c>
      <c r="X75" s="49">
        <v>0.544329</v>
      </c>
      <c r="Y75" s="49">
        <v>0</v>
      </c>
      <c r="Z75" s="49">
        <v>0</v>
      </c>
      <c r="AA75" s="71">
        <v>75</v>
      </c>
      <c r="AB75" s="71"/>
      <c r="AC75" s="72"/>
      <c r="AD75" s="78" t="s">
        <v>2150</v>
      </c>
      <c r="AE75" s="78">
        <v>689</v>
      </c>
      <c r="AF75" s="78">
        <v>115</v>
      </c>
      <c r="AG75" s="78">
        <v>11882</v>
      </c>
      <c r="AH75" s="78">
        <v>5755</v>
      </c>
      <c r="AI75" s="78"/>
      <c r="AJ75" s="78" t="s">
        <v>2463</v>
      </c>
      <c r="AK75" s="78"/>
      <c r="AL75" s="78"/>
      <c r="AM75" s="78"/>
      <c r="AN75" s="80">
        <v>40741.36201388889</v>
      </c>
      <c r="AO75" s="82" t="s">
        <v>3092</v>
      </c>
      <c r="AP75" s="78" t="b">
        <v>0</v>
      </c>
      <c r="AQ75" s="78" t="b">
        <v>0</v>
      </c>
      <c r="AR75" s="78" t="b">
        <v>0</v>
      </c>
      <c r="AS75" s="78" t="s">
        <v>1973</v>
      </c>
      <c r="AT75" s="78">
        <v>13</v>
      </c>
      <c r="AU75" s="82" t="s">
        <v>3293</v>
      </c>
      <c r="AV75" s="78" t="b">
        <v>0</v>
      </c>
      <c r="AW75" s="78" t="s">
        <v>3383</v>
      </c>
      <c r="AX75" s="82" t="s">
        <v>3456</v>
      </c>
      <c r="AY75" s="78" t="s">
        <v>66</v>
      </c>
      <c r="AZ75" s="78" t="str">
        <f>REPLACE(INDEX(GroupVertices[Group],MATCH(Vertices[[#This Row],[Vertex]],GroupVertices[Vertex],0)),1,1,"")</f>
        <v>1</v>
      </c>
      <c r="BA75" s="48"/>
      <c r="BB75" s="48"/>
      <c r="BC75" s="48"/>
      <c r="BD75" s="48"/>
      <c r="BE75" s="48"/>
      <c r="BF75" s="48"/>
      <c r="BG75" s="120" t="s">
        <v>4677</v>
      </c>
      <c r="BH75" s="120" t="s">
        <v>4677</v>
      </c>
      <c r="BI75" s="120" t="s">
        <v>4822</v>
      </c>
      <c r="BJ75" s="120" t="s">
        <v>4822</v>
      </c>
      <c r="BK75" s="120">
        <v>0</v>
      </c>
      <c r="BL75" s="123">
        <v>0</v>
      </c>
      <c r="BM75" s="120">
        <v>0</v>
      </c>
      <c r="BN75" s="123">
        <v>0</v>
      </c>
      <c r="BO75" s="120">
        <v>0</v>
      </c>
      <c r="BP75" s="123">
        <v>0</v>
      </c>
      <c r="BQ75" s="120">
        <v>20</v>
      </c>
      <c r="BR75" s="123">
        <v>100</v>
      </c>
      <c r="BS75" s="120">
        <v>20</v>
      </c>
      <c r="BT75" s="2"/>
      <c r="BU75" s="3"/>
      <c r="BV75" s="3"/>
      <c r="BW75" s="3"/>
      <c r="BX75" s="3"/>
    </row>
    <row r="76" spans="1:76" ht="15">
      <c r="A76" s="64" t="s">
        <v>276</v>
      </c>
      <c r="B76" s="65"/>
      <c r="C76" s="65" t="s">
        <v>64</v>
      </c>
      <c r="D76" s="66">
        <v>162.02839551936884</v>
      </c>
      <c r="E76" s="68"/>
      <c r="F76" s="100" t="s">
        <v>1049</v>
      </c>
      <c r="G76" s="65"/>
      <c r="H76" s="69" t="s">
        <v>276</v>
      </c>
      <c r="I76" s="70"/>
      <c r="J76" s="70"/>
      <c r="K76" s="69" t="s">
        <v>3789</v>
      </c>
      <c r="L76" s="73">
        <v>1</v>
      </c>
      <c r="M76" s="74">
        <v>194.9122772216797</v>
      </c>
      <c r="N76" s="74">
        <v>6602.64599609375</v>
      </c>
      <c r="O76" s="75"/>
      <c r="P76" s="76"/>
      <c r="Q76" s="76"/>
      <c r="R76" s="86"/>
      <c r="S76" s="48">
        <v>0</v>
      </c>
      <c r="T76" s="48">
        <v>1</v>
      </c>
      <c r="U76" s="49">
        <v>0</v>
      </c>
      <c r="V76" s="49">
        <v>0.007752</v>
      </c>
      <c r="W76" s="49">
        <v>0.013591</v>
      </c>
      <c r="X76" s="49">
        <v>0.544329</v>
      </c>
      <c r="Y76" s="49">
        <v>0</v>
      </c>
      <c r="Z76" s="49">
        <v>0</v>
      </c>
      <c r="AA76" s="71">
        <v>76</v>
      </c>
      <c r="AB76" s="71"/>
      <c r="AC76" s="72"/>
      <c r="AD76" s="78" t="s">
        <v>2151</v>
      </c>
      <c r="AE76" s="78">
        <v>178</v>
      </c>
      <c r="AF76" s="78">
        <v>117</v>
      </c>
      <c r="AG76" s="78">
        <v>4467</v>
      </c>
      <c r="AH76" s="78">
        <v>9098</v>
      </c>
      <c r="AI76" s="78"/>
      <c r="AJ76" s="78"/>
      <c r="AK76" s="78" t="s">
        <v>2721</v>
      </c>
      <c r="AL76" s="78"/>
      <c r="AM76" s="78"/>
      <c r="AN76" s="80">
        <v>42969.613333333335</v>
      </c>
      <c r="AO76" s="78"/>
      <c r="AP76" s="78" t="b">
        <v>1</v>
      </c>
      <c r="AQ76" s="78" t="b">
        <v>0</v>
      </c>
      <c r="AR76" s="78" t="b">
        <v>0</v>
      </c>
      <c r="AS76" s="78" t="s">
        <v>1973</v>
      </c>
      <c r="AT76" s="78">
        <v>0</v>
      </c>
      <c r="AU76" s="78"/>
      <c r="AV76" s="78" t="b">
        <v>0</v>
      </c>
      <c r="AW76" s="78" t="s">
        <v>3383</v>
      </c>
      <c r="AX76" s="82" t="s">
        <v>3457</v>
      </c>
      <c r="AY76" s="78" t="s">
        <v>66</v>
      </c>
      <c r="AZ76" s="78" t="str">
        <f>REPLACE(INDEX(GroupVertices[Group],MATCH(Vertices[[#This Row],[Vertex]],GroupVertices[Vertex],0)),1,1,"")</f>
        <v>1</v>
      </c>
      <c r="BA76" s="48"/>
      <c r="BB76" s="48"/>
      <c r="BC76" s="48"/>
      <c r="BD76" s="48"/>
      <c r="BE76" s="48"/>
      <c r="BF76" s="48"/>
      <c r="BG76" s="120" t="s">
        <v>4677</v>
      </c>
      <c r="BH76" s="120" t="s">
        <v>4677</v>
      </c>
      <c r="BI76" s="120" t="s">
        <v>4822</v>
      </c>
      <c r="BJ76" s="120" t="s">
        <v>4822</v>
      </c>
      <c r="BK76" s="120">
        <v>0</v>
      </c>
      <c r="BL76" s="123">
        <v>0</v>
      </c>
      <c r="BM76" s="120">
        <v>0</v>
      </c>
      <c r="BN76" s="123">
        <v>0</v>
      </c>
      <c r="BO76" s="120">
        <v>0</v>
      </c>
      <c r="BP76" s="123">
        <v>0</v>
      </c>
      <c r="BQ76" s="120">
        <v>20</v>
      </c>
      <c r="BR76" s="123">
        <v>100</v>
      </c>
      <c r="BS76" s="120">
        <v>20</v>
      </c>
      <c r="BT76" s="2"/>
      <c r="BU76" s="3"/>
      <c r="BV76" s="3"/>
      <c r="BW76" s="3"/>
      <c r="BX76" s="3"/>
    </row>
    <row r="77" spans="1:76" ht="15">
      <c r="A77" s="64" t="s">
        <v>277</v>
      </c>
      <c r="B77" s="65"/>
      <c r="C77" s="65" t="s">
        <v>64</v>
      </c>
      <c r="D77" s="66">
        <v>162.060952451059</v>
      </c>
      <c r="E77" s="68"/>
      <c r="F77" s="100" t="s">
        <v>1050</v>
      </c>
      <c r="G77" s="65"/>
      <c r="H77" s="69" t="s">
        <v>277</v>
      </c>
      <c r="I77" s="70"/>
      <c r="J77" s="70"/>
      <c r="K77" s="69" t="s">
        <v>3790</v>
      </c>
      <c r="L77" s="73">
        <v>1</v>
      </c>
      <c r="M77" s="74">
        <v>1903.699951171875</v>
      </c>
      <c r="N77" s="74">
        <v>9598.08984375</v>
      </c>
      <c r="O77" s="75"/>
      <c r="P77" s="76"/>
      <c r="Q77" s="76"/>
      <c r="R77" s="86"/>
      <c r="S77" s="48">
        <v>0</v>
      </c>
      <c r="T77" s="48">
        <v>1</v>
      </c>
      <c r="U77" s="49">
        <v>0</v>
      </c>
      <c r="V77" s="49">
        <v>0.007752</v>
      </c>
      <c r="W77" s="49">
        <v>0.013591</v>
      </c>
      <c r="X77" s="49">
        <v>0.544329</v>
      </c>
      <c r="Y77" s="49">
        <v>0</v>
      </c>
      <c r="Z77" s="49">
        <v>0</v>
      </c>
      <c r="AA77" s="71">
        <v>77</v>
      </c>
      <c r="AB77" s="71"/>
      <c r="AC77" s="72"/>
      <c r="AD77" s="78" t="s">
        <v>2152</v>
      </c>
      <c r="AE77" s="78">
        <v>431</v>
      </c>
      <c r="AF77" s="78">
        <v>250</v>
      </c>
      <c r="AG77" s="78">
        <v>26693</v>
      </c>
      <c r="AH77" s="78">
        <v>13735</v>
      </c>
      <c r="AI77" s="78"/>
      <c r="AJ77" s="78"/>
      <c r="AK77" s="78"/>
      <c r="AL77" s="78"/>
      <c r="AM77" s="78"/>
      <c r="AN77" s="80">
        <v>41753.83349537037</v>
      </c>
      <c r="AO77" s="78"/>
      <c r="AP77" s="78" t="b">
        <v>1</v>
      </c>
      <c r="AQ77" s="78" t="b">
        <v>0</v>
      </c>
      <c r="AR77" s="78" t="b">
        <v>0</v>
      </c>
      <c r="AS77" s="78" t="s">
        <v>1973</v>
      </c>
      <c r="AT77" s="78">
        <v>1</v>
      </c>
      <c r="AU77" s="82" t="s">
        <v>3289</v>
      </c>
      <c r="AV77" s="78" t="b">
        <v>0</v>
      </c>
      <c r="AW77" s="78" t="s">
        <v>3383</v>
      </c>
      <c r="AX77" s="82" t="s">
        <v>3458</v>
      </c>
      <c r="AY77" s="78" t="s">
        <v>66</v>
      </c>
      <c r="AZ77" s="78" t="str">
        <f>REPLACE(INDEX(GroupVertices[Group],MATCH(Vertices[[#This Row],[Vertex]],GroupVertices[Vertex],0)),1,1,"")</f>
        <v>1</v>
      </c>
      <c r="BA77" s="48"/>
      <c r="BB77" s="48"/>
      <c r="BC77" s="48"/>
      <c r="BD77" s="48"/>
      <c r="BE77" s="48"/>
      <c r="BF77" s="48"/>
      <c r="BG77" s="120" t="s">
        <v>4677</v>
      </c>
      <c r="BH77" s="120" t="s">
        <v>4677</v>
      </c>
      <c r="BI77" s="120" t="s">
        <v>4822</v>
      </c>
      <c r="BJ77" s="120" t="s">
        <v>4822</v>
      </c>
      <c r="BK77" s="120">
        <v>0</v>
      </c>
      <c r="BL77" s="123">
        <v>0</v>
      </c>
      <c r="BM77" s="120">
        <v>0</v>
      </c>
      <c r="BN77" s="123">
        <v>0</v>
      </c>
      <c r="BO77" s="120">
        <v>0</v>
      </c>
      <c r="BP77" s="123">
        <v>0</v>
      </c>
      <c r="BQ77" s="120">
        <v>20</v>
      </c>
      <c r="BR77" s="123">
        <v>100</v>
      </c>
      <c r="BS77" s="120">
        <v>20</v>
      </c>
      <c r="BT77" s="2"/>
      <c r="BU77" s="3"/>
      <c r="BV77" s="3"/>
      <c r="BW77" s="3"/>
      <c r="BX77" s="3"/>
    </row>
    <row r="78" spans="1:76" ht="15">
      <c r="A78" s="64" t="s">
        <v>278</v>
      </c>
      <c r="B78" s="65"/>
      <c r="C78" s="65" t="s">
        <v>64</v>
      </c>
      <c r="D78" s="66">
        <v>162.11431644435564</v>
      </c>
      <c r="E78" s="68"/>
      <c r="F78" s="100" t="s">
        <v>1051</v>
      </c>
      <c r="G78" s="65"/>
      <c r="H78" s="69" t="s">
        <v>278</v>
      </c>
      <c r="I78" s="70"/>
      <c r="J78" s="70"/>
      <c r="K78" s="69" t="s">
        <v>3791</v>
      </c>
      <c r="L78" s="73">
        <v>1</v>
      </c>
      <c r="M78" s="74">
        <v>888.1350708007812</v>
      </c>
      <c r="N78" s="74">
        <v>4102.04052734375</v>
      </c>
      <c r="O78" s="75"/>
      <c r="P78" s="76"/>
      <c r="Q78" s="76"/>
      <c r="R78" s="86"/>
      <c r="S78" s="48">
        <v>0</v>
      </c>
      <c r="T78" s="48">
        <v>1</v>
      </c>
      <c r="U78" s="49">
        <v>0</v>
      </c>
      <c r="V78" s="49">
        <v>0.007752</v>
      </c>
      <c r="W78" s="49">
        <v>0.013591</v>
      </c>
      <c r="X78" s="49">
        <v>0.544329</v>
      </c>
      <c r="Y78" s="49">
        <v>0</v>
      </c>
      <c r="Z78" s="49">
        <v>0</v>
      </c>
      <c r="AA78" s="71">
        <v>78</v>
      </c>
      <c r="AB78" s="71"/>
      <c r="AC78" s="72"/>
      <c r="AD78" s="78" t="s">
        <v>2153</v>
      </c>
      <c r="AE78" s="78">
        <v>1628</v>
      </c>
      <c r="AF78" s="78">
        <v>468</v>
      </c>
      <c r="AG78" s="78">
        <v>30795</v>
      </c>
      <c r="AH78" s="78">
        <v>13838</v>
      </c>
      <c r="AI78" s="78"/>
      <c r="AJ78" s="78" t="s">
        <v>2464</v>
      </c>
      <c r="AK78" s="78" t="s">
        <v>2722</v>
      </c>
      <c r="AL78" s="78"/>
      <c r="AM78" s="78"/>
      <c r="AN78" s="80">
        <v>42379.70916666667</v>
      </c>
      <c r="AO78" s="82" t="s">
        <v>3093</v>
      </c>
      <c r="AP78" s="78" t="b">
        <v>1</v>
      </c>
      <c r="AQ78" s="78" t="b">
        <v>0</v>
      </c>
      <c r="AR78" s="78" t="b">
        <v>1</v>
      </c>
      <c r="AS78" s="78" t="s">
        <v>1973</v>
      </c>
      <c r="AT78" s="78">
        <v>28</v>
      </c>
      <c r="AU78" s="78"/>
      <c r="AV78" s="78" t="b">
        <v>0</v>
      </c>
      <c r="AW78" s="78" t="s">
        <v>3383</v>
      </c>
      <c r="AX78" s="82" t="s">
        <v>3459</v>
      </c>
      <c r="AY78" s="78" t="s">
        <v>66</v>
      </c>
      <c r="AZ78" s="78" t="str">
        <f>REPLACE(INDEX(GroupVertices[Group],MATCH(Vertices[[#This Row],[Vertex]],GroupVertices[Vertex],0)),1,1,"")</f>
        <v>1</v>
      </c>
      <c r="BA78" s="48"/>
      <c r="BB78" s="48"/>
      <c r="BC78" s="48"/>
      <c r="BD78" s="48"/>
      <c r="BE78" s="48"/>
      <c r="BF78" s="48"/>
      <c r="BG78" s="120" t="s">
        <v>4677</v>
      </c>
      <c r="BH78" s="120" t="s">
        <v>4677</v>
      </c>
      <c r="BI78" s="120" t="s">
        <v>4822</v>
      </c>
      <c r="BJ78" s="120" t="s">
        <v>4822</v>
      </c>
      <c r="BK78" s="120">
        <v>0</v>
      </c>
      <c r="BL78" s="123">
        <v>0</v>
      </c>
      <c r="BM78" s="120">
        <v>0</v>
      </c>
      <c r="BN78" s="123">
        <v>0</v>
      </c>
      <c r="BO78" s="120">
        <v>0</v>
      </c>
      <c r="BP78" s="123">
        <v>0</v>
      </c>
      <c r="BQ78" s="120">
        <v>20</v>
      </c>
      <c r="BR78" s="123">
        <v>100</v>
      </c>
      <c r="BS78" s="120">
        <v>20</v>
      </c>
      <c r="BT78" s="2"/>
      <c r="BU78" s="3"/>
      <c r="BV78" s="3"/>
      <c r="BW78" s="3"/>
      <c r="BX78" s="3"/>
    </row>
    <row r="79" spans="1:76" ht="15">
      <c r="A79" s="64" t="s">
        <v>279</v>
      </c>
      <c r="B79" s="65"/>
      <c r="C79" s="65" t="s">
        <v>64</v>
      </c>
      <c r="D79" s="66">
        <v>162.12826941507998</v>
      </c>
      <c r="E79" s="68"/>
      <c r="F79" s="100" t="s">
        <v>1052</v>
      </c>
      <c r="G79" s="65"/>
      <c r="H79" s="69" t="s">
        <v>279</v>
      </c>
      <c r="I79" s="70"/>
      <c r="J79" s="70"/>
      <c r="K79" s="69" t="s">
        <v>3792</v>
      </c>
      <c r="L79" s="73">
        <v>1</v>
      </c>
      <c r="M79" s="74">
        <v>1719.648193359375</v>
      </c>
      <c r="N79" s="74">
        <v>3762.123779296875</v>
      </c>
      <c r="O79" s="75"/>
      <c r="P79" s="76"/>
      <c r="Q79" s="76"/>
      <c r="R79" s="86"/>
      <c r="S79" s="48">
        <v>0</v>
      </c>
      <c r="T79" s="48">
        <v>1</v>
      </c>
      <c r="U79" s="49">
        <v>0</v>
      </c>
      <c r="V79" s="49">
        <v>0.007752</v>
      </c>
      <c r="W79" s="49">
        <v>0.013591</v>
      </c>
      <c r="X79" s="49">
        <v>0.544329</v>
      </c>
      <c r="Y79" s="49">
        <v>0</v>
      </c>
      <c r="Z79" s="49">
        <v>0</v>
      </c>
      <c r="AA79" s="71">
        <v>79</v>
      </c>
      <c r="AB79" s="71"/>
      <c r="AC79" s="72"/>
      <c r="AD79" s="78" t="s">
        <v>2154</v>
      </c>
      <c r="AE79" s="78">
        <v>534</v>
      </c>
      <c r="AF79" s="78">
        <v>525</v>
      </c>
      <c r="AG79" s="78">
        <v>32893</v>
      </c>
      <c r="AH79" s="78">
        <v>38570</v>
      </c>
      <c r="AI79" s="78"/>
      <c r="AJ79" s="78" t="s">
        <v>2465</v>
      </c>
      <c r="AK79" s="78" t="s">
        <v>2723</v>
      </c>
      <c r="AL79" s="78"/>
      <c r="AM79" s="78"/>
      <c r="AN79" s="80">
        <v>41208.707916666666</v>
      </c>
      <c r="AO79" s="78"/>
      <c r="AP79" s="78" t="b">
        <v>0</v>
      </c>
      <c r="AQ79" s="78" t="b">
        <v>0</v>
      </c>
      <c r="AR79" s="78" t="b">
        <v>0</v>
      </c>
      <c r="AS79" s="78" t="s">
        <v>1973</v>
      </c>
      <c r="AT79" s="78">
        <v>0</v>
      </c>
      <c r="AU79" s="82" t="s">
        <v>3292</v>
      </c>
      <c r="AV79" s="78" t="b">
        <v>0</v>
      </c>
      <c r="AW79" s="78" t="s">
        <v>3383</v>
      </c>
      <c r="AX79" s="82" t="s">
        <v>3460</v>
      </c>
      <c r="AY79" s="78" t="s">
        <v>66</v>
      </c>
      <c r="AZ79" s="78" t="str">
        <f>REPLACE(INDEX(GroupVertices[Group],MATCH(Vertices[[#This Row],[Vertex]],GroupVertices[Vertex],0)),1,1,"")</f>
        <v>1</v>
      </c>
      <c r="BA79" s="48"/>
      <c r="BB79" s="48"/>
      <c r="BC79" s="48"/>
      <c r="BD79" s="48"/>
      <c r="BE79" s="48"/>
      <c r="BF79" s="48"/>
      <c r="BG79" s="120" t="s">
        <v>4677</v>
      </c>
      <c r="BH79" s="120" t="s">
        <v>4677</v>
      </c>
      <c r="BI79" s="120" t="s">
        <v>4822</v>
      </c>
      <c r="BJ79" s="120" t="s">
        <v>4822</v>
      </c>
      <c r="BK79" s="120">
        <v>0</v>
      </c>
      <c r="BL79" s="123">
        <v>0</v>
      </c>
      <c r="BM79" s="120">
        <v>0</v>
      </c>
      <c r="BN79" s="123">
        <v>0</v>
      </c>
      <c r="BO79" s="120">
        <v>0</v>
      </c>
      <c r="BP79" s="123">
        <v>0</v>
      </c>
      <c r="BQ79" s="120">
        <v>20</v>
      </c>
      <c r="BR79" s="123">
        <v>100</v>
      </c>
      <c r="BS79" s="120">
        <v>20</v>
      </c>
      <c r="BT79" s="2"/>
      <c r="BU79" s="3"/>
      <c r="BV79" s="3"/>
      <c r="BW79" s="3"/>
      <c r="BX79" s="3"/>
    </row>
    <row r="80" spans="1:76" ht="15">
      <c r="A80" s="64" t="s">
        <v>280</v>
      </c>
      <c r="B80" s="65"/>
      <c r="C80" s="65" t="s">
        <v>64</v>
      </c>
      <c r="D80" s="66">
        <v>162.34099102138632</v>
      </c>
      <c r="E80" s="68"/>
      <c r="F80" s="100" t="s">
        <v>1053</v>
      </c>
      <c r="G80" s="65"/>
      <c r="H80" s="69" t="s">
        <v>280</v>
      </c>
      <c r="I80" s="70"/>
      <c r="J80" s="70"/>
      <c r="K80" s="69" t="s">
        <v>3793</v>
      </c>
      <c r="L80" s="73">
        <v>1</v>
      </c>
      <c r="M80" s="74">
        <v>6598.576171875</v>
      </c>
      <c r="N80" s="74">
        <v>4928.55224609375</v>
      </c>
      <c r="O80" s="75"/>
      <c r="P80" s="76"/>
      <c r="Q80" s="76"/>
      <c r="R80" s="86"/>
      <c r="S80" s="48">
        <v>1</v>
      </c>
      <c r="T80" s="48">
        <v>1</v>
      </c>
      <c r="U80" s="49">
        <v>0</v>
      </c>
      <c r="V80" s="49">
        <v>0.125</v>
      </c>
      <c r="W80" s="49">
        <v>0</v>
      </c>
      <c r="X80" s="49">
        <v>0.821051</v>
      </c>
      <c r="Y80" s="49">
        <v>0.5</v>
      </c>
      <c r="Z80" s="49">
        <v>0</v>
      </c>
      <c r="AA80" s="71">
        <v>80</v>
      </c>
      <c r="AB80" s="71"/>
      <c r="AC80" s="72"/>
      <c r="AD80" s="78" t="s">
        <v>2155</v>
      </c>
      <c r="AE80" s="78">
        <v>2997</v>
      </c>
      <c r="AF80" s="78">
        <v>1394</v>
      </c>
      <c r="AG80" s="78">
        <v>40316</v>
      </c>
      <c r="AH80" s="78">
        <v>26774</v>
      </c>
      <c r="AI80" s="78"/>
      <c r="AJ80" s="78" t="s">
        <v>2466</v>
      </c>
      <c r="AK80" s="78" t="s">
        <v>2707</v>
      </c>
      <c r="AL80" s="78"/>
      <c r="AM80" s="78"/>
      <c r="AN80" s="80">
        <v>39896.14572916667</v>
      </c>
      <c r="AO80" s="78"/>
      <c r="AP80" s="78" t="b">
        <v>1</v>
      </c>
      <c r="AQ80" s="78" t="b">
        <v>0</v>
      </c>
      <c r="AR80" s="78" t="b">
        <v>0</v>
      </c>
      <c r="AS80" s="78" t="s">
        <v>1973</v>
      </c>
      <c r="AT80" s="78">
        <v>54</v>
      </c>
      <c r="AU80" s="82" t="s">
        <v>3289</v>
      </c>
      <c r="AV80" s="78" t="b">
        <v>0</v>
      </c>
      <c r="AW80" s="78" t="s">
        <v>3383</v>
      </c>
      <c r="AX80" s="82" t="s">
        <v>3461</v>
      </c>
      <c r="AY80" s="78" t="s">
        <v>66</v>
      </c>
      <c r="AZ80" s="78" t="str">
        <f>REPLACE(INDEX(GroupVertices[Group],MATCH(Vertices[[#This Row],[Vertex]],GroupVertices[Vertex],0)),1,1,"")</f>
        <v>14</v>
      </c>
      <c r="BA80" s="48" t="s">
        <v>750</v>
      </c>
      <c r="BB80" s="48" t="s">
        <v>750</v>
      </c>
      <c r="BC80" s="48" t="s">
        <v>809</v>
      </c>
      <c r="BD80" s="48" t="s">
        <v>809</v>
      </c>
      <c r="BE80" s="48" t="s">
        <v>841</v>
      </c>
      <c r="BF80" s="48" t="s">
        <v>841</v>
      </c>
      <c r="BG80" s="120" t="s">
        <v>4680</v>
      </c>
      <c r="BH80" s="120" t="s">
        <v>4680</v>
      </c>
      <c r="BI80" s="120" t="s">
        <v>4825</v>
      </c>
      <c r="BJ80" s="120" t="s">
        <v>4825</v>
      </c>
      <c r="BK80" s="120">
        <v>0</v>
      </c>
      <c r="BL80" s="123">
        <v>0</v>
      </c>
      <c r="BM80" s="120">
        <v>0</v>
      </c>
      <c r="BN80" s="123">
        <v>0</v>
      </c>
      <c r="BO80" s="120">
        <v>0</v>
      </c>
      <c r="BP80" s="123">
        <v>0</v>
      </c>
      <c r="BQ80" s="120">
        <v>21</v>
      </c>
      <c r="BR80" s="123">
        <v>100</v>
      </c>
      <c r="BS80" s="120">
        <v>21</v>
      </c>
      <c r="BT80" s="2"/>
      <c r="BU80" s="3"/>
      <c r="BV80" s="3"/>
      <c r="BW80" s="3"/>
      <c r="BX80" s="3"/>
    </row>
    <row r="81" spans="1:76" ht="15">
      <c r="A81" s="64" t="s">
        <v>493</v>
      </c>
      <c r="B81" s="65"/>
      <c r="C81" s="65" t="s">
        <v>64</v>
      </c>
      <c r="D81" s="66">
        <v>1000</v>
      </c>
      <c r="E81" s="68"/>
      <c r="F81" s="100" t="s">
        <v>3311</v>
      </c>
      <c r="G81" s="65"/>
      <c r="H81" s="69" t="s">
        <v>493</v>
      </c>
      <c r="I81" s="70"/>
      <c r="J81" s="70"/>
      <c r="K81" s="69" t="s">
        <v>3794</v>
      </c>
      <c r="L81" s="73">
        <v>39.45384615384615</v>
      </c>
      <c r="M81" s="74">
        <v>6761.7333984375</v>
      </c>
      <c r="N81" s="74">
        <v>4152.41015625</v>
      </c>
      <c r="O81" s="75"/>
      <c r="P81" s="76"/>
      <c r="Q81" s="76"/>
      <c r="R81" s="86"/>
      <c r="S81" s="48">
        <v>5</v>
      </c>
      <c r="T81" s="48">
        <v>0</v>
      </c>
      <c r="U81" s="49">
        <v>16</v>
      </c>
      <c r="V81" s="49">
        <v>0.2</v>
      </c>
      <c r="W81" s="49">
        <v>0</v>
      </c>
      <c r="X81" s="49">
        <v>1.894734</v>
      </c>
      <c r="Y81" s="49">
        <v>0.1</v>
      </c>
      <c r="Z81" s="49">
        <v>0</v>
      </c>
      <c r="AA81" s="71">
        <v>81</v>
      </c>
      <c r="AB81" s="71"/>
      <c r="AC81" s="72"/>
      <c r="AD81" s="78" t="s">
        <v>2156</v>
      </c>
      <c r="AE81" s="78">
        <v>1014</v>
      </c>
      <c r="AF81" s="78">
        <v>71157508</v>
      </c>
      <c r="AG81" s="78">
        <v>23083</v>
      </c>
      <c r="AH81" s="78">
        <v>2328</v>
      </c>
      <c r="AI81" s="78"/>
      <c r="AJ81" s="78" t="s">
        <v>2467</v>
      </c>
      <c r="AK81" s="78" t="s">
        <v>2724</v>
      </c>
      <c r="AL81" s="82" t="s">
        <v>2908</v>
      </c>
      <c r="AM81" s="78"/>
      <c r="AN81" s="80">
        <v>39399.90539351852</v>
      </c>
      <c r="AO81" s="82" t="s">
        <v>3094</v>
      </c>
      <c r="AP81" s="78" t="b">
        <v>0</v>
      </c>
      <c r="AQ81" s="78" t="b">
        <v>0</v>
      </c>
      <c r="AR81" s="78" t="b">
        <v>0</v>
      </c>
      <c r="AS81" s="78" t="s">
        <v>1973</v>
      </c>
      <c r="AT81" s="78">
        <v>82363</v>
      </c>
      <c r="AU81" s="82" t="s">
        <v>3297</v>
      </c>
      <c r="AV81" s="78" t="b">
        <v>1</v>
      </c>
      <c r="AW81" s="78" t="s">
        <v>3383</v>
      </c>
      <c r="AX81" s="82" t="s">
        <v>3462</v>
      </c>
      <c r="AY81" s="78" t="s">
        <v>65</v>
      </c>
      <c r="AZ81" s="78" t="str">
        <f>REPLACE(INDEX(GroupVertices[Group],MATCH(Vertices[[#This Row],[Vertex]],GroupVertices[Vertex],0)),1,1,"")</f>
        <v>14</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281</v>
      </c>
      <c r="B82" s="65"/>
      <c r="C82" s="65" t="s">
        <v>64</v>
      </c>
      <c r="D82" s="66">
        <v>164.24079814053866</v>
      </c>
      <c r="E82" s="68"/>
      <c r="F82" s="100" t="s">
        <v>1054</v>
      </c>
      <c r="G82" s="65"/>
      <c r="H82" s="69" t="s">
        <v>281</v>
      </c>
      <c r="I82" s="70"/>
      <c r="J82" s="70"/>
      <c r="K82" s="69" t="s">
        <v>3795</v>
      </c>
      <c r="L82" s="73">
        <v>1</v>
      </c>
      <c r="M82" s="74">
        <v>6851.7294921875</v>
      </c>
      <c r="N82" s="74">
        <v>5046.55419921875</v>
      </c>
      <c r="O82" s="75"/>
      <c r="P82" s="76"/>
      <c r="Q82" s="76"/>
      <c r="R82" s="86"/>
      <c r="S82" s="48">
        <v>0</v>
      </c>
      <c r="T82" s="48">
        <v>2</v>
      </c>
      <c r="U82" s="49">
        <v>0</v>
      </c>
      <c r="V82" s="49">
        <v>0.125</v>
      </c>
      <c r="W82" s="49">
        <v>0</v>
      </c>
      <c r="X82" s="49">
        <v>0.821051</v>
      </c>
      <c r="Y82" s="49">
        <v>0.5</v>
      </c>
      <c r="Z82" s="49">
        <v>0</v>
      </c>
      <c r="AA82" s="71">
        <v>82</v>
      </c>
      <c r="AB82" s="71"/>
      <c r="AC82" s="72"/>
      <c r="AD82" s="78" t="s">
        <v>2157</v>
      </c>
      <c r="AE82" s="78">
        <v>8177</v>
      </c>
      <c r="AF82" s="78">
        <v>9155</v>
      </c>
      <c r="AG82" s="78">
        <v>101869</v>
      </c>
      <c r="AH82" s="78">
        <v>2878</v>
      </c>
      <c r="AI82" s="78"/>
      <c r="AJ82" s="78" t="s">
        <v>2468</v>
      </c>
      <c r="AK82" s="78" t="s">
        <v>2725</v>
      </c>
      <c r="AL82" s="82" t="s">
        <v>2909</v>
      </c>
      <c r="AM82" s="78"/>
      <c r="AN82" s="80">
        <v>39381.78596064815</v>
      </c>
      <c r="AO82" s="82" t="s">
        <v>3095</v>
      </c>
      <c r="AP82" s="78" t="b">
        <v>0</v>
      </c>
      <c r="AQ82" s="78" t="b">
        <v>0</v>
      </c>
      <c r="AR82" s="78" t="b">
        <v>1</v>
      </c>
      <c r="AS82" s="78" t="s">
        <v>1973</v>
      </c>
      <c r="AT82" s="78">
        <v>75</v>
      </c>
      <c r="AU82" s="82" t="s">
        <v>3299</v>
      </c>
      <c r="AV82" s="78" t="b">
        <v>0</v>
      </c>
      <c r="AW82" s="78" t="s">
        <v>3383</v>
      </c>
      <c r="AX82" s="82" t="s">
        <v>3463</v>
      </c>
      <c r="AY82" s="78" t="s">
        <v>66</v>
      </c>
      <c r="AZ82" s="78" t="str">
        <f>REPLACE(INDEX(GroupVertices[Group],MATCH(Vertices[[#This Row],[Vertex]],GroupVertices[Vertex],0)),1,1,"")</f>
        <v>14</v>
      </c>
      <c r="BA82" s="48" t="s">
        <v>750</v>
      </c>
      <c r="BB82" s="48" t="s">
        <v>750</v>
      </c>
      <c r="BC82" s="48" t="s">
        <v>809</v>
      </c>
      <c r="BD82" s="48" t="s">
        <v>809</v>
      </c>
      <c r="BE82" s="48"/>
      <c r="BF82" s="48"/>
      <c r="BG82" s="120" t="s">
        <v>4681</v>
      </c>
      <c r="BH82" s="120" t="s">
        <v>4681</v>
      </c>
      <c r="BI82" s="120" t="s">
        <v>4826</v>
      </c>
      <c r="BJ82" s="120" t="s">
        <v>4826</v>
      </c>
      <c r="BK82" s="120">
        <v>0</v>
      </c>
      <c r="BL82" s="123">
        <v>0</v>
      </c>
      <c r="BM82" s="120">
        <v>0</v>
      </c>
      <c r="BN82" s="123">
        <v>0</v>
      </c>
      <c r="BO82" s="120">
        <v>0</v>
      </c>
      <c r="BP82" s="123">
        <v>0</v>
      </c>
      <c r="BQ82" s="120">
        <v>19</v>
      </c>
      <c r="BR82" s="123">
        <v>100</v>
      </c>
      <c r="BS82" s="120">
        <v>19</v>
      </c>
      <c r="BT82" s="2"/>
      <c r="BU82" s="3"/>
      <c r="BV82" s="3"/>
      <c r="BW82" s="3"/>
      <c r="BX82" s="3"/>
    </row>
    <row r="83" spans="1:76" ht="15">
      <c r="A83" s="64" t="s">
        <v>282</v>
      </c>
      <c r="B83" s="65"/>
      <c r="C83" s="65" t="s">
        <v>64</v>
      </c>
      <c r="D83" s="66">
        <v>162.06658259714075</v>
      </c>
      <c r="E83" s="68"/>
      <c r="F83" s="100" t="s">
        <v>1055</v>
      </c>
      <c r="G83" s="65"/>
      <c r="H83" s="69" t="s">
        <v>282</v>
      </c>
      <c r="I83" s="70"/>
      <c r="J83" s="70"/>
      <c r="K83" s="69" t="s">
        <v>3796</v>
      </c>
      <c r="L83" s="73">
        <v>1</v>
      </c>
      <c r="M83" s="74">
        <v>1845.7474365234375</v>
      </c>
      <c r="N83" s="74">
        <v>5986.341796875</v>
      </c>
      <c r="O83" s="75"/>
      <c r="P83" s="76"/>
      <c r="Q83" s="76"/>
      <c r="R83" s="86"/>
      <c r="S83" s="48">
        <v>0</v>
      </c>
      <c r="T83" s="48">
        <v>1</v>
      </c>
      <c r="U83" s="49">
        <v>0</v>
      </c>
      <c r="V83" s="49">
        <v>0.007752</v>
      </c>
      <c r="W83" s="49">
        <v>0.013591</v>
      </c>
      <c r="X83" s="49">
        <v>0.544329</v>
      </c>
      <c r="Y83" s="49">
        <v>0</v>
      </c>
      <c r="Z83" s="49">
        <v>0</v>
      </c>
      <c r="AA83" s="71">
        <v>83</v>
      </c>
      <c r="AB83" s="71"/>
      <c r="AC83" s="72"/>
      <c r="AD83" s="78" t="s">
        <v>2158</v>
      </c>
      <c r="AE83" s="78">
        <v>695</v>
      </c>
      <c r="AF83" s="78">
        <v>273</v>
      </c>
      <c r="AG83" s="78">
        <v>18951</v>
      </c>
      <c r="AH83" s="78">
        <v>1060</v>
      </c>
      <c r="AI83" s="78"/>
      <c r="AJ83" s="78" t="s">
        <v>2469</v>
      </c>
      <c r="AK83" s="78" t="s">
        <v>2726</v>
      </c>
      <c r="AL83" s="78"/>
      <c r="AM83" s="78"/>
      <c r="AN83" s="80">
        <v>41395.00105324074</v>
      </c>
      <c r="AO83" s="82" t="s">
        <v>3096</v>
      </c>
      <c r="AP83" s="78" t="b">
        <v>0</v>
      </c>
      <c r="AQ83" s="78" t="b">
        <v>0</v>
      </c>
      <c r="AR83" s="78" t="b">
        <v>1</v>
      </c>
      <c r="AS83" s="78" t="s">
        <v>1973</v>
      </c>
      <c r="AT83" s="78">
        <v>22</v>
      </c>
      <c r="AU83" s="82" t="s">
        <v>3299</v>
      </c>
      <c r="AV83" s="78" t="b">
        <v>0</v>
      </c>
      <c r="AW83" s="78" t="s">
        <v>3383</v>
      </c>
      <c r="AX83" s="82" t="s">
        <v>3464</v>
      </c>
      <c r="AY83" s="78" t="s">
        <v>66</v>
      </c>
      <c r="AZ83" s="78" t="str">
        <f>REPLACE(INDEX(GroupVertices[Group],MATCH(Vertices[[#This Row],[Vertex]],GroupVertices[Vertex],0)),1,1,"")</f>
        <v>1</v>
      </c>
      <c r="BA83" s="48"/>
      <c r="BB83" s="48"/>
      <c r="BC83" s="48"/>
      <c r="BD83" s="48"/>
      <c r="BE83" s="48"/>
      <c r="BF83" s="48"/>
      <c r="BG83" s="120" t="s">
        <v>4677</v>
      </c>
      <c r="BH83" s="120" t="s">
        <v>4677</v>
      </c>
      <c r="BI83" s="120" t="s">
        <v>4822</v>
      </c>
      <c r="BJ83" s="120" t="s">
        <v>4822</v>
      </c>
      <c r="BK83" s="120">
        <v>0</v>
      </c>
      <c r="BL83" s="123">
        <v>0</v>
      </c>
      <c r="BM83" s="120">
        <v>0</v>
      </c>
      <c r="BN83" s="123">
        <v>0</v>
      </c>
      <c r="BO83" s="120">
        <v>0</v>
      </c>
      <c r="BP83" s="123">
        <v>0</v>
      </c>
      <c r="BQ83" s="120">
        <v>20</v>
      </c>
      <c r="BR83" s="123">
        <v>100</v>
      </c>
      <c r="BS83" s="120">
        <v>20</v>
      </c>
      <c r="BT83" s="2"/>
      <c r="BU83" s="3"/>
      <c r="BV83" s="3"/>
      <c r="BW83" s="3"/>
      <c r="BX83" s="3"/>
    </row>
    <row r="84" spans="1:76" ht="15">
      <c r="A84" s="64" t="s">
        <v>283</v>
      </c>
      <c r="B84" s="65"/>
      <c r="C84" s="65" t="s">
        <v>64</v>
      </c>
      <c r="D84" s="66">
        <v>162.01297381488405</v>
      </c>
      <c r="E84" s="68"/>
      <c r="F84" s="100" t="s">
        <v>1056</v>
      </c>
      <c r="G84" s="65"/>
      <c r="H84" s="69" t="s">
        <v>283</v>
      </c>
      <c r="I84" s="70"/>
      <c r="J84" s="70"/>
      <c r="K84" s="69" t="s">
        <v>3797</v>
      </c>
      <c r="L84" s="73">
        <v>1</v>
      </c>
      <c r="M84" s="74">
        <v>2242.3642578125</v>
      </c>
      <c r="N84" s="74">
        <v>4038.875244140625</v>
      </c>
      <c r="O84" s="75"/>
      <c r="P84" s="76"/>
      <c r="Q84" s="76"/>
      <c r="R84" s="86"/>
      <c r="S84" s="48">
        <v>0</v>
      </c>
      <c r="T84" s="48">
        <v>1</v>
      </c>
      <c r="U84" s="49">
        <v>0</v>
      </c>
      <c r="V84" s="49">
        <v>0.007752</v>
      </c>
      <c r="W84" s="49">
        <v>0.013591</v>
      </c>
      <c r="X84" s="49">
        <v>0.544329</v>
      </c>
      <c r="Y84" s="49">
        <v>0</v>
      </c>
      <c r="Z84" s="49">
        <v>0</v>
      </c>
      <c r="AA84" s="71">
        <v>84</v>
      </c>
      <c r="AB84" s="71"/>
      <c r="AC84" s="72"/>
      <c r="AD84" s="78" t="s">
        <v>2159</v>
      </c>
      <c r="AE84" s="78">
        <v>134</v>
      </c>
      <c r="AF84" s="78">
        <v>54</v>
      </c>
      <c r="AG84" s="78">
        <v>4024</v>
      </c>
      <c r="AH84" s="78">
        <v>4818</v>
      </c>
      <c r="AI84" s="78"/>
      <c r="AJ84" s="78"/>
      <c r="AK84" s="78" t="s">
        <v>2727</v>
      </c>
      <c r="AL84" s="78"/>
      <c r="AM84" s="78"/>
      <c r="AN84" s="80">
        <v>40374.73447916667</v>
      </c>
      <c r="AO84" s="78"/>
      <c r="AP84" s="78" t="b">
        <v>1</v>
      </c>
      <c r="AQ84" s="78" t="b">
        <v>0</v>
      </c>
      <c r="AR84" s="78" t="b">
        <v>1</v>
      </c>
      <c r="AS84" s="78" t="s">
        <v>1973</v>
      </c>
      <c r="AT84" s="78">
        <v>0</v>
      </c>
      <c r="AU84" s="82" t="s">
        <v>3289</v>
      </c>
      <c r="AV84" s="78" t="b">
        <v>0</v>
      </c>
      <c r="AW84" s="78" t="s">
        <v>3383</v>
      </c>
      <c r="AX84" s="82" t="s">
        <v>3465</v>
      </c>
      <c r="AY84" s="78" t="s">
        <v>66</v>
      </c>
      <c r="AZ84" s="78" t="str">
        <f>REPLACE(INDEX(GroupVertices[Group],MATCH(Vertices[[#This Row],[Vertex]],GroupVertices[Vertex],0)),1,1,"")</f>
        <v>1</v>
      </c>
      <c r="BA84" s="48"/>
      <c r="BB84" s="48"/>
      <c r="BC84" s="48"/>
      <c r="BD84" s="48"/>
      <c r="BE84" s="48"/>
      <c r="BF84" s="48"/>
      <c r="BG84" s="120" t="s">
        <v>4677</v>
      </c>
      <c r="BH84" s="120" t="s">
        <v>4677</v>
      </c>
      <c r="BI84" s="120" t="s">
        <v>4822</v>
      </c>
      <c r="BJ84" s="120" t="s">
        <v>4822</v>
      </c>
      <c r="BK84" s="120">
        <v>0</v>
      </c>
      <c r="BL84" s="123">
        <v>0</v>
      </c>
      <c r="BM84" s="120">
        <v>0</v>
      </c>
      <c r="BN84" s="123">
        <v>0</v>
      </c>
      <c r="BO84" s="120">
        <v>0</v>
      </c>
      <c r="BP84" s="123">
        <v>0</v>
      </c>
      <c r="BQ84" s="120">
        <v>20</v>
      </c>
      <c r="BR84" s="123">
        <v>100</v>
      </c>
      <c r="BS84" s="120">
        <v>20</v>
      </c>
      <c r="BT84" s="2"/>
      <c r="BU84" s="3"/>
      <c r="BV84" s="3"/>
      <c r="BW84" s="3"/>
      <c r="BX84" s="3"/>
    </row>
    <row r="85" spans="1:76" ht="15">
      <c r="A85" s="64" t="s">
        <v>284</v>
      </c>
      <c r="B85" s="65"/>
      <c r="C85" s="65" t="s">
        <v>64</v>
      </c>
      <c r="D85" s="66">
        <v>162.00563014608176</v>
      </c>
      <c r="E85" s="68"/>
      <c r="F85" s="100" t="s">
        <v>999</v>
      </c>
      <c r="G85" s="65"/>
      <c r="H85" s="69" t="s">
        <v>284</v>
      </c>
      <c r="I85" s="70"/>
      <c r="J85" s="70"/>
      <c r="K85" s="69" t="s">
        <v>3798</v>
      </c>
      <c r="L85" s="73">
        <v>1</v>
      </c>
      <c r="M85" s="74">
        <v>421.2459716796875</v>
      </c>
      <c r="N85" s="74">
        <v>5092.80078125</v>
      </c>
      <c r="O85" s="75"/>
      <c r="P85" s="76"/>
      <c r="Q85" s="76"/>
      <c r="R85" s="86"/>
      <c r="S85" s="48">
        <v>0</v>
      </c>
      <c r="T85" s="48">
        <v>1</v>
      </c>
      <c r="U85" s="49">
        <v>0</v>
      </c>
      <c r="V85" s="49">
        <v>0.007752</v>
      </c>
      <c r="W85" s="49">
        <v>0.013591</v>
      </c>
      <c r="X85" s="49">
        <v>0.544329</v>
      </c>
      <c r="Y85" s="49">
        <v>0</v>
      </c>
      <c r="Z85" s="49">
        <v>0</v>
      </c>
      <c r="AA85" s="71">
        <v>85</v>
      </c>
      <c r="AB85" s="71"/>
      <c r="AC85" s="72"/>
      <c r="AD85" s="78" t="s">
        <v>2160</v>
      </c>
      <c r="AE85" s="78">
        <v>14</v>
      </c>
      <c r="AF85" s="78">
        <v>24</v>
      </c>
      <c r="AG85" s="78">
        <v>5380</v>
      </c>
      <c r="AH85" s="78">
        <v>3994</v>
      </c>
      <c r="AI85" s="78"/>
      <c r="AJ85" s="78"/>
      <c r="AK85" s="78"/>
      <c r="AL85" s="78"/>
      <c r="AM85" s="78"/>
      <c r="AN85" s="80">
        <v>42955.79443287037</v>
      </c>
      <c r="AO85" s="78"/>
      <c r="AP85" s="78" t="b">
        <v>1</v>
      </c>
      <c r="AQ85" s="78" t="b">
        <v>1</v>
      </c>
      <c r="AR85" s="78" t="b">
        <v>0</v>
      </c>
      <c r="AS85" s="78" t="s">
        <v>1973</v>
      </c>
      <c r="AT85" s="78">
        <v>1</v>
      </c>
      <c r="AU85" s="78"/>
      <c r="AV85" s="78" t="b">
        <v>0</v>
      </c>
      <c r="AW85" s="78" t="s">
        <v>3383</v>
      </c>
      <c r="AX85" s="82" t="s">
        <v>3466</v>
      </c>
      <c r="AY85" s="78" t="s">
        <v>66</v>
      </c>
      <c r="AZ85" s="78" t="str">
        <f>REPLACE(INDEX(GroupVertices[Group],MATCH(Vertices[[#This Row],[Vertex]],GroupVertices[Vertex],0)),1,1,"")</f>
        <v>1</v>
      </c>
      <c r="BA85" s="48"/>
      <c r="BB85" s="48"/>
      <c r="BC85" s="48"/>
      <c r="BD85" s="48"/>
      <c r="BE85" s="48"/>
      <c r="BF85" s="48"/>
      <c r="BG85" s="120" t="s">
        <v>4677</v>
      </c>
      <c r="BH85" s="120" t="s">
        <v>4677</v>
      </c>
      <c r="BI85" s="120" t="s">
        <v>4822</v>
      </c>
      <c r="BJ85" s="120" t="s">
        <v>4822</v>
      </c>
      <c r="BK85" s="120">
        <v>0</v>
      </c>
      <c r="BL85" s="123">
        <v>0</v>
      </c>
      <c r="BM85" s="120">
        <v>0</v>
      </c>
      <c r="BN85" s="123">
        <v>0</v>
      </c>
      <c r="BO85" s="120">
        <v>0</v>
      </c>
      <c r="BP85" s="123">
        <v>0</v>
      </c>
      <c r="BQ85" s="120">
        <v>20</v>
      </c>
      <c r="BR85" s="123">
        <v>100</v>
      </c>
      <c r="BS85" s="120">
        <v>20</v>
      </c>
      <c r="BT85" s="2"/>
      <c r="BU85" s="3"/>
      <c r="BV85" s="3"/>
      <c r="BW85" s="3"/>
      <c r="BX85" s="3"/>
    </row>
    <row r="86" spans="1:76" ht="15">
      <c r="A86" s="64" t="s">
        <v>285</v>
      </c>
      <c r="B86" s="65"/>
      <c r="C86" s="65" t="s">
        <v>64</v>
      </c>
      <c r="D86" s="66">
        <v>162.07098879842212</v>
      </c>
      <c r="E86" s="68"/>
      <c r="F86" s="100" t="s">
        <v>999</v>
      </c>
      <c r="G86" s="65"/>
      <c r="H86" s="69" t="s">
        <v>285</v>
      </c>
      <c r="I86" s="70"/>
      <c r="J86" s="70"/>
      <c r="K86" s="69" t="s">
        <v>3799</v>
      </c>
      <c r="L86" s="73">
        <v>1</v>
      </c>
      <c r="M86" s="74">
        <v>764.653564453125</v>
      </c>
      <c r="N86" s="74">
        <v>8379.6064453125</v>
      </c>
      <c r="O86" s="75"/>
      <c r="P86" s="76"/>
      <c r="Q86" s="76"/>
      <c r="R86" s="86"/>
      <c r="S86" s="48">
        <v>0</v>
      </c>
      <c r="T86" s="48">
        <v>1</v>
      </c>
      <c r="U86" s="49">
        <v>0</v>
      </c>
      <c r="V86" s="49">
        <v>0.007752</v>
      </c>
      <c r="W86" s="49">
        <v>0.013591</v>
      </c>
      <c r="X86" s="49">
        <v>0.544329</v>
      </c>
      <c r="Y86" s="49">
        <v>0</v>
      </c>
      <c r="Z86" s="49">
        <v>0</v>
      </c>
      <c r="AA86" s="71">
        <v>86</v>
      </c>
      <c r="AB86" s="71"/>
      <c r="AC86" s="72"/>
      <c r="AD86" s="78" t="s">
        <v>2161</v>
      </c>
      <c r="AE86" s="78">
        <v>140</v>
      </c>
      <c r="AF86" s="78">
        <v>291</v>
      </c>
      <c r="AG86" s="78">
        <v>87706</v>
      </c>
      <c r="AH86" s="78">
        <v>88845</v>
      </c>
      <c r="AI86" s="78"/>
      <c r="AJ86" s="78" t="s">
        <v>2470</v>
      </c>
      <c r="AK86" s="78"/>
      <c r="AL86" s="78"/>
      <c r="AM86" s="78"/>
      <c r="AN86" s="80">
        <v>43111.94013888889</v>
      </c>
      <c r="AO86" s="78"/>
      <c r="AP86" s="78" t="b">
        <v>1</v>
      </c>
      <c r="AQ86" s="78" t="b">
        <v>0</v>
      </c>
      <c r="AR86" s="78" t="b">
        <v>1</v>
      </c>
      <c r="AS86" s="78" t="s">
        <v>1973</v>
      </c>
      <c r="AT86" s="78">
        <v>0</v>
      </c>
      <c r="AU86" s="78"/>
      <c r="AV86" s="78" t="b">
        <v>0</v>
      </c>
      <c r="AW86" s="78" t="s">
        <v>3383</v>
      </c>
      <c r="AX86" s="82" t="s">
        <v>3467</v>
      </c>
      <c r="AY86" s="78" t="s">
        <v>66</v>
      </c>
      <c r="AZ86" s="78" t="str">
        <f>REPLACE(INDEX(GroupVertices[Group],MATCH(Vertices[[#This Row],[Vertex]],GroupVertices[Vertex],0)),1,1,"")</f>
        <v>1</v>
      </c>
      <c r="BA86" s="48"/>
      <c r="BB86" s="48"/>
      <c r="BC86" s="48"/>
      <c r="BD86" s="48"/>
      <c r="BE86" s="48"/>
      <c r="BF86" s="48"/>
      <c r="BG86" s="120" t="s">
        <v>4677</v>
      </c>
      <c r="BH86" s="120" t="s">
        <v>4677</v>
      </c>
      <c r="BI86" s="120" t="s">
        <v>4822</v>
      </c>
      <c r="BJ86" s="120" t="s">
        <v>4822</v>
      </c>
      <c r="BK86" s="120">
        <v>0</v>
      </c>
      <c r="BL86" s="123">
        <v>0</v>
      </c>
      <c r="BM86" s="120">
        <v>0</v>
      </c>
      <c r="BN86" s="123">
        <v>0</v>
      </c>
      <c r="BO86" s="120">
        <v>0</v>
      </c>
      <c r="BP86" s="123">
        <v>0</v>
      </c>
      <c r="BQ86" s="120">
        <v>20</v>
      </c>
      <c r="BR86" s="123">
        <v>100</v>
      </c>
      <c r="BS86" s="120">
        <v>20</v>
      </c>
      <c r="BT86" s="2"/>
      <c r="BU86" s="3"/>
      <c r="BV86" s="3"/>
      <c r="BW86" s="3"/>
      <c r="BX86" s="3"/>
    </row>
    <row r="87" spans="1:76" ht="15">
      <c r="A87" s="64" t="s">
        <v>286</v>
      </c>
      <c r="B87" s="65"/>
      <c r="C87" s="65" t="s">
        <v>64</v>
      </c>
      <c r="D87" s="66">
        <v>162.0795564120248</v>
      </c>
      <c r="E87" s="68"/>
      <c r="F87" s="100" t="s">
        <v>3312</v>
      </c>
      <c r="G87" s="65"/>
      <c r="H87" s="69" t="s">
        <v>286</v>
      </c>
      <c r="I87" s="70"/>
      <c r="J87" s="70"/>
      <c r="K87" s="69" t="s">
        <v>3800</v>
      </c>
      <c r="L87" s="73">
        <v>1</v>
      </c>
      <c r="M87" s="74">
        <v>8140.83642578125</v>
      </c>
      <c r="N87" s="74">
        <v>3487.886474609375</v>
      </c>
      <c r="O87" s="75"/>
      <c r="P87" s="76"/>
      <c r="Q87" s="76"/>
      <c r="R87" s="86"/>
      <c r="S87" s="48">
        <v>1</v>
      </c>
      <c r="T87" s="48">
        <v>1</v>
      </c>
      <c r="U87" s="49">
        <v>0</v>
      </c>
      <c r="V87" s="49">
        <v>1</v>
      </c>
      <c r="W87" s="49">
        <v>0</v>
      </c>
      <c r="X87" s="49">
        <v>0.999998</v>
      </c>
      <c r="Y87" s="49">
        <v>0</v>
      </c>
      <c r="Z87" s="49">
        <v>1</v>
      </c>
      <c r="AA87" s="71">
        <v>87</v>
      </c>
      <c r="AB87" s="71"/>
      <c r="AC87" s="72"/>
      <c r="AD87" s="78" t="s">
        <v>2162</v>
      </c>
      <c r="AE87" s="78">
        <v>1069</v>
      </c>
      <c r="AF87" s="78">
        <v>326</v>
      </c>
      <c r="AG87" s="78">
        <v>2817</v>
      </c>
      <c r="AH87" s="78">
        <v>350</v>
      </c>
      <c r="AI87" s="78"/>
      <c r="AJ87" s="78" t="s">
        <v>2471</v>
      </c>
      <c r="AK87" s="78" t="s">
        <v>2728</v>
      </c>
      <c r="AL87" s="82" t="s">
        <v>2910</v>
      </c>
      <c r="AM87" s="78"/>
      <c r="AN87" s="80">
        <v>40046.49076388889</v>
      </c>
      <c r="AO87" s="82" t="s">
        <v>3097</v>
      </c>
      <c r="AP87" s="78" t="b">
        <v>0</v>
      </c>
      <c r="AQ87" s="78" t="b">
        <v>0</v>
      </c>
      <c r="AR87" s="78" t="b">
        <v>1</v>
      </c>
      <c r="AS87" s="78" t="s">
        <v>1973</v>
      </c>
      <c r="AT87" s="78">
        <v>16</v>
      </c>
      <c r="AU87" s="82" t="s">
        <v>3297</v>
      </c>
      <c r="AV87" s="78" t="b">
        <v>0</v>
      </c>
      <c r="AW87" s="78" t="s">
        <v>3383</v>
      </c>
      <c r="AX87" s="82" t="s">
        <v>3468</v>
      </c>
      <c r="AY87" s="78" t="s">
        <v>66</v>
      </c>
      <c r="AZ87" s="78" t="str">
        <f>REPLACE(INDEX(GroupVertices[Group],MATCH(Vertices[[#This Row],[Vertex]],GroupVertices[Vertex],0)),1,1,"")</f>
        <v>34</v>
      </c>
      <c r="BA87" s="48"/>
      <c r="BB87" s="48"/>
      <c r="BC87" s="48"/>
      <c r="BD87" s="48"/>
      <c r="BE87" s="48" t="s">
        <v>842</v>
      </c>
      <c r="BF87" s="48" t="s">
        <v>842</v>
      </c>
      <c r="BG87" s="120" t="s">
        <v>4374</v>
      </c>
      <c r="BH87" s="120" t="s">
        <v>4374</v>
      </c>
      <c r="BI87" s="120" t="s">
        <v>4827</v>
      </c>
      <c r="BJ87" s="120" t="s">
        <v>4827</v>
      </c>
      <c r="BK87" s="120">
        <v>1</v>
      </c>
      <c r="BL87" s="123">
        <v>4.3478260869565215</v>
      </c>
      <c r="BM87" s="120">
        <v>0</v>
      </c>
      <c r="BN87" s="123">
        <v>0</v>
      </c>
      <c r="BO87" s="120">
        <v>0</v>
      </c>
      <c r="BP87" s="123">
        <v>0</v>
      </c>
      <c r="BQ87" s="120">
        <v>22</v>
      </c>
      <c r="BR87" s="123">
        <v>95.65217391304348</v>
      </c>
      <c r="BS87" s="120">
        <v>23</v>
      </c>
      <c r="BT87" s="2"/>
      <c r="BU87" s="3"/>
      <c r="BV87" s="3"/>
      <c r="BW87" s="3"/>
      <c r="BX87" s="3"/>
    </row>
    <row r="88" spans="1:76" ht="15">
      <c r="A88" s="64" t="s">
        <v>287</v>
      </c>
      <c r="B88" s="65"/>
      <c r="C88" s="65" t="s">
        <v>64</v>
      </c>
      <c r="D88" s="66">
        <v>162.27661152488625</v>
      </c>
      <c r="E88" s="68"/>
      <c r="F88" s="100" t="s">
        <v>1057</v>
      </c>
      <c r="G88" s="65"/>
      <c r="H88" s="69" t="s">
        <v>287</v>
      </c>
      <c r="I88" s="70"/>
      <c r="J88" s="70"/>
      <c r="K88" s="69" t="s">
        <v>3801</v>
      </c>
      <c r="L88" s="73">
        <v>1</v>
      </c>
      <c r="M88" s="74">
        <v>8140.83642578125</v>
      </c>
      <c r="N88" s="74">
        <v>3099.68994140625</v>
      </c>
      <c r="O88" s="75"/>
      <c r="P88" s="76"/>
      <c r="Q88" s="76"/>
      <c r="R88" s="86"/>
      <c r="S88" s="48">
        <v>1</v>
      </c>
      <c r="T88" s="48">
        <v>1</v>
      </c>
      <c r="U88" s="49">
        <v>0</v>
      </c>
      <c r="V88" s="49">
        <v>1</v>
      </c>
      <c r="W88" s="49">
        <v>0</v>
      </c>
      <c r="X88" s="49">
        <v>0.999998</v>
      </c>
      <c r="Y88" s="49">
        <v>0</v>
      </c>
      <c r="Z88" s="49">
        <v>1</v>
      </c>
      <c r="AA88" s="71">
        <v>88</v>
      </c>
      <c r="AB88" s="71"/>
      <c r="AC88" s="72"/>
      <c r="AD88" s="78" t="s">
        <v>2163</v>
      </c>
      <c r="AE88" s="78">
        <v>845</v>
      </c>
      <c r="AF88" s="78">
        <v>1131</v>
      </c>
      <c r="AG88" s="78">
        <v>2466</v>
      </c>
      <c r="AH88" s="78">
        <v>772</v>
      </c>
      <c r="AI88" s="78"/>
      <c r="AJ88" s="78" t="s">
        <v>2472</v>
      </c>
      <c r="AK88" s="78" t="s">
        <v>2729</v>
      </c>
      <c r="AL88" s="82" t="s">
        <v>2911</v>
      </c>
      <c r="AM88" s="78"/>
      <c r="AN88" s="80">
        <v>39959.44898148148</v>
      </c>
      <c r="AO88" s="82" t="s">
        <v>3098</v>
      </c>
      <c r="AP88" s="78" t="b">
        <v>1</v>
      </c>
      <c r="AQ88" s="78" t="b">
        <v>0</v>
      </c>
      <c r="AR88" s="78" t="b">
        <v>1</v>
      </c>
      <c r="AS88" s="78" t="s">
        <v>1973</v>
      </c>
      <c r="AT88" s="78">
        <v>101</v>
      </c>
      <c r="AU88" s="82" t="s">
        <v>3289</v>
      </c>
      <c r="AV88" s="78" t="b">
        <v>0</v>
      </c>
      <c r="AW88" s="78" t="s">
        <v>3383</v>
      </c>
      <c r="AX88" s="82" t="s">
        <v>3469</v>
      </c>
      <c r="AY88" s="78" t="s">
        <v>66</v>
      </c>
      <c r="AZ88" s="78" t="str">
        <f>REPLACE(INDEX(GroupVertices[Group],MATCH(Vertices[[#This Row],[Vertex]],GroupVertices[Vertex],0)),1,1,"")</f>
        <v>34</v>
      </c>
      <c r="BA88" s="48"/>
      <c r="BB88" s="48"/>
      <c r="BC88" s="48"/>
      <c r="BD88" s="48"/>
      <c r="BE88" s="48" t="s">
        <v>842</v>
      </c>
      <c r="BF88" s="48" t="s">
        <v>842</v>
      </c>
      <c r="BG88" s="120" t="s">
        <v>4682</v>
      </c>
      <c r="BH88" s="120" t="s">
        <v>4682</v>
      </c>
      <c r="BI88" s="120" t="s">
        <v>4828</v>
      </c>
      <c r="BJ88" s="120" t="s">
        <v>4828</v>
      </c>
      <c r="BK88" s="120">
        <v>1</v>
      </c>
      <c r="BL88" s="123">
        <v>4.761904761904762</v>
      </c>
      <c r="BM88" s="120">
        <v>0</v>
      </c>
      <c r="BN88" s="123">
        <v>0</v>
      </c>
      <c r="BO88" s="120">
        <v>0</v>
      </c>
      <c r="BP88" s="123">
        <v>0</v>
      </c>
      <c r="BQ88" s="120">
        <v>20</v>
      </c>
      <c r="BR88" s="123">
        <v>95.23809523809524</v>
      </c>
      <c r="BS88" s="120">
        <v>21</v>
      </c>
      <c r="BT88" s="2"/>
      <c r="BU88" s="3"/>
      <c r="BV88" s="3"/>
      <c r="BW88" s="3"/>
      <c r="BX88" s="3"/>
    </row>
    <row r="89" spans="1:76" ht="15">
      <c r="A89" s="64" t="s">
        <v>288</v>
      </c>
      <c r="B89" s="65"/>
      <c r="C89" s="65" t="s">
        <v>64</v>
      </c>
      <c r="D89" s="66">
        <v>162.12655589235945</v>
      </c>
      <c r="E89" s="68"/>
      <c r="F89" s="100" t="s">
        <v>999</v>
      </c>
      <c r="G89" s="65"/>
      <c r="H89" s="69" t="s">
        <v>288</v>
      </c>
      <c r="I89" s="70"/>
      <c r="J89" s="70"/>
      <c r="K89" s="69" t="s">
        <v>3802</v>
      </c>
      <c r="L89" s="73">
        <v>1</v>
      </c>
      <c r="M89" s="74">
        <v>1420.5657958984375</v>
      </c>
      <c r="N89" s="74">
        <v>8899.47265625</v>
      </c>
      <c r="O89" s="75"/>
      <c r="P89" s="76"/>
      <c r="Q89" s="76"/>
      <c r="R89" s="86"/>
      <c r="S89" s="48">
        <v>0</v>
      </c>
      <c r="T89" s="48">
        <v>1</v>
      </c>
      <c r="U89" s="49">
        <v>0</v>
      </c>
      <c r="V89" s="49">
        <v>0.007752</v>
      </c>
      <c r="W89" s="49">
        <v>0.013591</v>
      </c>
      <c r="X89" s="49">
        <v>0.544329</v>
      </c>
      <c r="Y89" s="49">
        <v>0</v>
      </c>
      <c r="Z89" s="49">
        <v>0</v>
      </c>
      <c r="AA89" s="71">
        <v>89</v>
      </c>
      <c r="AB89" s="71"/>
      <c r="AC89" s="72"/>
      <c r="AD89" s="78" t="s">
        <v>2164</v>
      </c>
      <c r="AE89" s="78">
        <v>318</v>
      </c>
      <c r="AF89" s="78">
        <v>518</v>
      </c>
      <c r="AG89" s="78">
        <v>19616</v>
      </c>
      <c r="AH89" s="78">
        <v>109499</v>
      </c>
      <c r="AI89" s="78"/>
      <c r="AJ89" s="78"/>
      <c r="AK89" s="78"/>
      <c r="AL89" s="78"/>
      <c r="AM89" s="78"/>
      <c r="AN89" s="80">
        <v>43061.1890162037</v>
      </c>
      <c r="AO89" s="78"/>
      <c r="AP89" s="78" t="b">
        <v>1</v>
      </c>
      <c r="AQ89" s="78" t="b">
        <v>0</v>
      </c>
      <c r="AR89" s="78" t="b">
        <v>0</v>
      </c>
      <c r="AS89" s="78" t="s">
        <v>1973</v>
      </c>
      <c r="AT89" s="78">
        <v>0</v>
      </c>
      <c r="AU89" s="78"/>
      <c r="AV89" s="78" t="b">
        <v>0</v>
      </c>
      <c r="AW89" s="78" t="s">
        <v>3383</v>
      </c>
      <c r="AX89" s="82" t="s">
        <v>3470</v>
      </c>
      <c r="AY89" s="78" t="s">
        <v>66</v>
      </c>
      <c r="AZ89" s="78" t="str">
        <f>REPLACE(INDEX(GroupVertices[Group],MATCH(Vertices[[#This Row],[Vertex]],GroupVertices[Vertex],0)),1,1,"")</f>
        <v>1</v>
      </c>
      <c r="BA89" s="48"/>
      <c r="BB89" s="48"/>
      <c r="BC89" s="48"/>
      <c r="BD89" s="48"/>
      <c r="BE89" s="48"/>
      <c r="BF89" s="48"/>
      <c r="BG89" s="120" t="s">
        <v>4677</v>
      </c>
      <c r="BH89" s="120" t="s">
        <v>4677</v>
      </c>
      <c r="BI89" s="120" t="s">
        <v>4822</v>
      </c>
      <c r="BJ89" s="120" t="s">
        <v>4822</v>
      </c>
      <c r="BK89" s="120">
        <v>0</v>
      </c>
      <c r="BL89" s="123">
        <v>0</v>
      </c>
      <c r="BM89" s="120">
        <v>0</v>
      </c>
      <c r="BN89" s="123">
        <v>0</v>
      </c>
      <c r="BO89" s="120">
        <v>0</v>
      </c>
      <c r="BP89" s="123">
        <v>0</v>
      </c>
      <c r="BQ89" s="120">
        <v>20</v>
      </c>
      <c r="BR89" s="123">
        <v>100</v>
      </c>
      <c r="BS89" s="120">
        <v>20</v>
      </c>
      <c r="BT89" s="2"/>
      <c r="BU89" s="3"/>
      <c r="BV89" s="3"/>
      <c r="BW89" s="3"/>
      <c r="BX89" s="3"/>
    </row>
    <row r="90" spans="1:76" ht="15">
      <c r="A90" s="64" t="s">
        <v>289</v>
      </c>
      <c r="B90" s="65"/>
      <c r="C90" s="65" t="s">
        <v>64</v>
      </c>
      <c r="D90" s="66">
        <v>162.04504116865405</v>
      </c>
      <c r="E90" s="68"/>
      <c r="F90" s="100" t="s">
        <v>1058</v>
      </c>
      <c r="G90" s="65"/>
      <c r="H90" s="69" t="s">
        <v>289</v>
      </c>
      <c r="I90" s="70"/>
      <c r="J90" s="70"/>
      <c r="K90" s="69" t="s">
        <v>3803</v>
      </c>
      <c r="L90" s="73">
        <v>1</v>
      </c>
      <c r="M90" s="74">
        <v>200.6434783935547</v>
      </c>
      <c r="N90" s="74">
        <v>7149.4677734375</v>
      </c>
      <c r="O90" s="75"/>
      <c r="P90" s="76"/>
      <c r="Q90" s="76"/>
      <c r="R90" s="86"/>
      <c r="S90" s="48">
        <v>0</v>
      </c>
      <c r="T90" s="48">
        <v>1</v>
      </c>
      <c r="U90" s="49">
        <v>0</v>
      </c>
      <c r="V90" s="49">
        <v>0.007752</v>
      </c>
      <c r="W90" s="49">
        <v>0.013591</v>
      </c>
      <c r="X90" s="49">
        <v>0.544329</v>
      </c>
      <c r="Y90" s="49">
        <v>0</v>
      </c>
      <c r="Z90" s="49">
        <v>0</v>
      </c>
      <c r="AA90" s="71">
        <v>90</v>
      </c>
      <c r="AB90" s="71"/>
      <c r="AC90" s="72"/>
      <c r="AD90" s="78" t="s">
        <v>2165</v>
      </c>
      <c r="AE90" s="78">
        <v>360</v>
      </c>
      <c r="AF90" s="78">
        <v>185</v>
      </c>
      <c r="AG90" s="78">
        <v>12855</v>
      </c>
      <c r="AH90" s="78">
        <v>35574</v>
      </c>
      <c r="AI90" s="78"/>
      <c r="AJ90" s="78" t="s">
        <v>2473</v>
      </c>
      <c r="AK90" s="78" t="s">
        <v>2730</v>
      </c>
      <c r="AL90" s="78"/>
      <c r="AM90" s="78"/>
      <c r="AN90" s="80">
        <v>41058.64430555556</v>
      </c>
      <c r="AO90" s="82" t="s">
        <v>3099</v>
      </c>
      <c r="AP90" s="78" t="b">
        <v>0</v>
      </c>
      <c r="AQ90" s="78" t="b">
        <v>0</v>
      </c>
      <c r="AR90" s="78" t="b">
        <v>0</v>
      </c>
      <c r="AS90" s="78" t="s">
        <v>1973</v>
      </c>
      <c r="AT90" s="78">
        <v>1</v>
      </c>
      <c r="AU90" s="82" t="s">
        <v>3289</v>
      </c>
      <c r="AV90" s="78" t="b">
        <v>0</v>
      </c>
      <c r="AW90" s="78" t="s">
        <v>3383</v>
      </c>
      <c r="AX90" s="82" t="s">
        <v>3471</v>
      </c>
      <c r="AY90" s="78" t="s">
        <v>66</v>
      </c>
      <c r="AZ90" s="78" t="str">
        <f>REPLACE(INDEX(GroupVertices[Group],MATCH(Vertices[[#This Row],[Vertex]],GroupVertices[Vertex],0)),1,1,"")</f>
        <v>1</v>
      </c>
      <c r="BA90" s="48"/>
      <c r="BB90" s="48"/>
      <c r="BC90" s="48"/>
      <c r="BD90" s="48"/>
      <c r="BE90" s="48"/>
      <c r="BF90" s="48"/>
      <c r="BG90" s="120" t="s">
        <v>4677</v>
      </c>
      <c r="BH90" s="120" t="s">
        <v>4677</v>
      </c>
      <c r="BI90" s="120" t="s">
        <v>4822</v>
      </c>
      <c r="BJ90" s="120" t="s">
        <v>4822</v>
      </c>
      <c r="BK90" s="120">
        <v>0</v>
      </c>
      <c r="BL90" s="123">
        <v>0</v>
      </c>
      <c r="BM90" s="120">
        <v>0</v>
      </c>
      <c r="BN90" s="123">
        <v>0</v>
      </c>
      <c r="BO90" s="120">
        <v>0</v>
      </c>
      <c r="BP90" s="123">
        <v>0</v>
      </c>
      <c r="BQ90" s="120">
        <v>20</v>
      </c>
      <c r="BR90" s="123">
        <v>100</v>
      </c>
      <c r="BS90" s="120">
        <v>20</v>
      </c>
      <c r="BT90" s="2"/>
      <c r="BU90" s="3"/>
      <c r="BV90" s="3"/>
      <c r="BW90" s="3"/>
      <c r="BX90" s="3"/>
    </row>
    <row r="91" spans="1:76" ht="15">
      <c r="A91" s="64" t="s">
        <v>290</v>
      </c>
      <c r="B91" s="65"/>
      <c r="C91" s="65" t="s">
        <v>64</v>
      </c>
      <c r="D91" s="66">
        <v>162.38823529068105</v>
      </c>
      <c r="E91" s="68"/>
      <c r="F91" s="100" t="s">
        <v>1059</v>
      </c>
      <c r="G91" s="65"/>
      <c r="H91" s="69" t="s">
        <v>290</v>
      </c>
      <c r="I91" s="70"/>
      <c r="J91" s="70"/>
      <c r="K91" s="69" t="s">
        <v>3804</v>
      </c>
      <c r="L91" s="73">
        <v>5.806730769230769</v>
      </c>
      <c r="M91" s="74">
        <v>8858.7626953125</v>
      </c>
      <c r="N91" s="74">
        <v>4287.806640625</v>
      </c>
      <c r="O91" s="75"/>
      <c r="P91" s="76"/>
      <c r="Q91" s="76"/>
      <c r="R91" s="86"/>
      <c r="S91" s="48">
        <v>0</v>
      </c>
      <c r="T91" s="48">
        <v>2</v>
      </c>
      <c r="U91" s="49">
        <v>2</v>
      </c>
      <c r="V91" s="49">
        <v>0.5</v>
      </c>
      <c r="W91" s="49">
        <v>0</v>
      </c>
      <c r="X91" s="49">
        <v>1.459457</v>
      </c>
      <c r="Y91" s="49">
        <v>0</v>
      </c>
      <c r="Z91" s="49">
        <v>0</v>
      </c>
      <c r="AA91" s="71">
        <v>91</v>
      </c>
      <c r="AB91" s="71"/>
      <c r="AC91" s="72"/>
      <c r="AD91" s="78" t="s">
        <v>2166</v>
      </c>
      <c r="AE91" s="78">
        <v>1512</v>
      </c>
      <c r="AF91" s="78">
        <v>1587</v>
      </c>
      <c r="AG91" s="78">
        <v>152866</v>
      </c>
      <c r="AH91" s="78">
        <v>26767</v>
      </c>
      <c r="AI91" s="78"/>
      <c r="AJ91" s="78" t="s">
        <v>2474</v>
      </c>
      <c r="AK91" s="78" t="s">
        <v>2033</v>
      </c>
      <c r="AL91" s="78"/>
      <c r="AM91" s="78"/>
      <c r="AN91" s="80">
        <v>40002.809652777774</v>
      </c>
      <c r="AO91" s="78"/>
      <c r="AP91" s="78" t="b">
        <v>0</v>
      </c>
      <c r="AQ91" s="78" t="b">
        <v>0</v>
      </c>
      <c r="AR91" s="78" t="b">
        <v>1</v>
      </c>
      <c r="AS91" s="78" t="s">
        <v>1973</v>
      </c>
      <c r="AT91" s="78">
        <v>156</v>
      </c>
      <c r="AU91" s="82" t="s">
        <v>3296</v>
      </c>
      <c r="AV91" s="78" t="b">
        <v>0</v>
      </c>
      <c r="AW91" s="78" t="s">
        <v>3383</v>
      </c>
      <c r="AX91" s="82" t="s">
        <v>3472</v>
      </c>
      <c r="AY91" s="78" t="s">
        <v>66</v>
      </c>
      <c r="AZ91" s="78" t="str">
        <f>REPLACE(INDEX(GroupVertices[Group],MATCH(Vertices[[#This Row],[Vertex]],GroupVertices[Vertex],0)),1,1,"")</f>
        <v>23</v>
      </c>
      <c r="BA91" s="48"/>
      <c r="BB91" s="48"/>
      <c r="BC91" s="48"/>
      <c r="BD91" s="48"/>
      <c r="BE91" s="48" t="s">
        <v>843</v>
      </c>
      <c r="BF91" s="48" t="s">
        <v>843</v>
      </c>
      <c r="BG91" s="120" t="s">
        <v>4683</v>
      </c>
      <c r="BH91" s="120" t="s">
        <v>4683</v>
      </c>
      <c r="BI91" s="120" t="s">
        <v>4829</v>
      </c>
      <c r="BJ91" s="120" t="s">
        <v>4829</v>
      </c>
      <c r="BK91" s="120">
        <v>3</v>
      </c>
      <c r="BL91" s="123">
        <v>10</v>
      </c>
      <c r="BM91" s="120">
        <v>0</v>
      </c>
      <c r="BN91" s="123">
        <v>0</v>
      </c>
      <c r="BO91" s="120">
        <v>0</v>
      </c>
      <c r="BP91" s="123">
        <v>0</v>
      </c>
      <c r="BQ91" s="120">
        <v>27</v>
      </c>
      <c r="BR91" s="123">
        <v>90</v>
      </c>
      <c r="BS91" s="120">
        <v>30</v>
      </c>
      <c r="BT91" s="2"/>
      <c r="BU91" s="3"/>
      <c r="BV91" s="3"/>
      <c r="BW91" s="3"/>
      <c r="BX91" s="3"/>
    </row>
    <row r="92" spans="1:76" ht="15">
      <c r="A92" s="64" t="s">
        <v>494</v>
      </c>
      <c r="B92" s="65"/>
      <c r="C92" s="65" t="s">
        <v>64</v>
      </c>
      <c r="D92" s="66">
        <v>737.6765619244502</v>
      </c>
      <c r="E92" s="68"/>
      <c r="F92" s="100" t="s">
        <v>3313</v>
      </c>
      <c r="G92" s="65"/>
      <c r="H92" s="69" t="s">
        <v>494</v>
      </c>
      <c r="I92" s="70"/>
      <c r="J92" s="70"/>
      <c r="K92" s="69" t="s">
        <v>3805</v>
      </c>
      <c r="L92" s="73">
        <v>1</v>
      </c>
      <c r="M92" s="74">
        <v>8858.7626953125</v>
      </c>
      <c r="N92" s="74">
        <v>4793.63818359375</v>
      </c>
      <c r="O92" s="75"/>
      <c r="P92" s="76"/>
      <c r="Q92" s="76"/>
      <c r="R92" s="86"/>
      <c r="S92" s="48">
        <v>1</v>
      </c>
      <c r="T92" s="48">
        <v>0</v>
      </c>
      <c r="U92" s="49">
        <v>0</v>
      </c>
      <c r="V92" s="49">
        <v>0.333333</v>
      </c>
      <c r="W92" s="49">
        <v>0</v>
      </c>
      <c r="X92" s="49">
        <v>0.770269</v>
      </c>
      <c r="Y92" s="49">
        <v>0</v>
      </c>
      <c r="Z92" s="49">
        <v>0</v>
      </c>
      <c r="AA92" s="71">
        <v>92</v>
      </c>
      <c r="AB92" s="71"/>
      <c r="AC92" s="72"/>
      <c r="AD92" s="78" t="s">
        <v>2167</v>
      </c>
      <c r="AE92" s="78">
        <v>2155</v>
      </c>
      <c r="AF92" s="78">
        <v>2351727</v>
      </c>
      <c r="AG92" s="78">
        <v>11423</v>
      </c>
      <c r="AH92" s="78">
        <v>2</v>
      </c>
      <c r="AI92" s="78"/>
      <c r="AJ92" s="78" t="s">
        <v>2475</v>
      </c>
      <c r="AK92" s="78" t="s">
        <v>2701</v>
      </c>
      <c r="AL92" s="82" t="s">
        <v>2912</v>
      </c>
      <c r="AM92" s="78"/>
      <c r="AN92" s="80">
        <v>39777.84297453704</v>
      </c>
      <c r="AO92" s="82" t="s">
        <v>3100</v>
      </c>
      <c r="AP92" s="78" t="b">
        <v>0</v>
      </c>
      <c r="AQ92" s="78" t="b">
        <v>0</v>
      </c>
      <c r="AR92" s="78" t="b">
        <v>0</v>
      </c>
      <c r="AS92" s="78" t="s">
        <v>1973</v>
      </c>
      <c r="AT92" s="78">
        <v>14763</v>
      </c>
      <c r="AU92" s="82" t="s">
        <v>3289</v>
      </c>
      <c r="AV92" s="78" t="b">
        <v>1</v>
      </c>
      <c r="AW92" s="78" t="s">
        <v>3383</v>
      </c>
      <c r="AX92" s="82" t="s">
        <v>3473</v>
      </c>
      <c r="AY92" s="78" t="s">
        <v>65</v>
      </c>
      <c r="AZ92" s="78" t="str">
        <f>REPLACE(INDEX(GroupVertices[Group],MATCH(Vertices[[#This Row],[Vertex]],GroupVertices[Vertex],0)),1,1,"")</f>
        <v>23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495</v>
      </c>
      <c r="B93" s="65"/>
      <c r="C93" s="65" t="s">
        <v>64</v>
      </c>
      <c r="D93" s="66">
        <v>188.1845854814441</v>
      </c>
      <c r="E93" s="68"/>
      <c r="F93" s="100" t="s">
        <v>3314</v>
      </c>
      <c r="G93" s="65"/>
      <c r="H93" s="69" t="s">
        <v>495</v>
      </c>
      <c r="I93" s="70"/>
      <c r="J93" s="70"/>
      <c r="K93" s="69" t="s">
        <v>3806</v>
      </c>
      <c r="L93" s="73">
        <v>1</v>
      </c>
      <c r="M93" s="74">
        <v>9073.1669921875</v>
      </c>
      <c r="N93" s="74">
        <v>4793.63818359375</v>
      </c>
      <c r="O93" s="75"/>
      <c r="P93" s="76"/>
      <c r="Q93" s="76"/>
      <c r="R93" s="86"/>
      <c r="S93" s="48">
        <v>1</v>
      </c>
      <c r="T93" s="48">
        <v>0</v>
      </c>
      <c r="U93" s="49">
        <v>0</v>
      </c>
      <c r="V93" s="49">
        <v>0.333333</v>
      </c>
      <c r="W93" s="49">
        <v>0</v>
      </c>
      <c r="X93" s="49">
        <v>0.770269</v>
      </c>
      <c r="Y93" s="49">
        <v>0</v>
      </c>
      <c r="Z93" s="49">
        <v>0</v>
      </c>
      <c r="AA93" s="71">
        <v>93</v>
      </c>
      <c r="AB93" s="71"/>
      <c r="AC93" s="72"/>
      <c r="AD93" s="78" t="s">
        <v>2168</v>
      </c>
      <c r="AE93" s="78">
        <v>1673</v>
      </c>
      <c r="AF93" s="78">
        <v>106969</v>
      </c>
      <c r="AG93" s="78">
        <v>28079</v>
      </c>
      <c r="AH93" s="78">
        <v>19492</v>
      </c>
      <c r="AI93" s="78"/>
      <c r="AJ93" s="78" t="s">
        <v>2476</v>
      </c>
      <c r="AK93" s="78" t="s">
        <v>2731</v>
      </c>
      <c r="AL93" s="82" t="s">
        <v>2913</v>
      </c>
      <c r="AM93" s="78"/>
      <c r="AN93" s="80">
        <v>39864.72377314815</v>
      </c>
      <c r="AO93" s="82" t="s">
        <v>3101</v>
      </c>
      <c r="AP93" s="78" t="b">
        <v>0</v>
      </c>
      <c r="AQ93" s="78" t="b">
        <v>0</v>
      </c>
      <c r="AR93" s="78" t="b">
        <v>0</v>
      </c>
      <c r="AS93" s="78" t="s">
        <v>1973</v>
      </c>
      <c r="AT93" s="78">
        <v>2542</v>
      </c>
      <c r="AU93" s="82" t="s">
        <v>3289</v>
      </c>
      <c r="AV93" s="78" t="b">
        <v>1</v>
      </c>
      <c r="AW93" s="78" t="s">
        <v>3383</v>
      </c>
      <c r="AX93" s="82" t="s">
        <v>3474</v>
      </c>
      <c r="AY93" s="78" t="s">
        <v>65</v>
      </c>
      <c r="AZ93" s="78" t="str">
        <f>REPLACE(INDEX(GroupVertices[Group],MATCH(Vertices[[#This Row],[Vertex]],GroupVertices[Vertex],0)),1,1,"")</f>
        <v>23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291</v>
      </c>
      <c r="B94" s="65"/>
      <c r="C94" s="65" t="s">
        <v>64</v>
      </c>
      <c r="D94" s="66">
        <v>162.03476003233084</v>
      </c>
      <c r="E94" s="68"/>
      <c r="F94" s="100" t="s">
        <v>1060</v>
      </c>
      <c r="G94" s="65"/>
      <c r="H94" s="69" t="s">
        <v>291</v>
      </c>
      <c r="I94" s="70"/>
      <c r="J94" s="70"/>
      <c r="K94" s="69" t="s">
        <v>3807</v>
      </c>
      <c r="L94" s="73">
        <v>1</v>
      </c>
      <c r="M94" s="74">
        <v>2247.71875</v>
      </c>
      <c r="N94" s="74">
        <v>7462.8564453125</v>
      </c>
      <c r="O94" s="75"/>
      <c r="P94" s="76"/>
      <c r="Q94" s="76"/>
      <c r="R94" s="86"/>
      <c r="S94" s="48">
        <v>0</v>
      </c>
      <c r="T94" s="48">
        <v>1</v>
      </c>
      <c r="U94" s="49">
        <v>0</v>
      </c>
      <c r="V94" s="49">
        <v>0.007752</v>
      </c>
      <c r="W94" s="49">
        <v>0.013591</v>
      </c>
      <c r="X94" s="49">
        <v>0.544329</v>
      </c>
      <c r="Y94" s="49">
        <v>0</v>
      </c>
      <c r="Z94" s="49">
        <v>0</v>
      </c>
      <c r="AA94" s="71">
        <v>94</v>
      </c>
      <c r="AB94" s="71"/>
      <c r="AC94" s="72"/>
      <c r="AD94" s="78" t="s">
        <v>2169</v>
      </c>
      <c r="AE94" s="78">
        <v>41</v>
      </c>
      <c r="AF94" s="78">
        <v>143</v>
      </c>
      <c r="AG94" s="78">
        <v>21551</v>
      </c>
      <c r="AH94" s="78">
        <v>18270</v>
      </c>
      <c r="AI94" s="78"/>
      <c r="AJ94" s="78" t="s">
        <v>2477</v>
      </c>
      <c r="AK94" s="78" t="s">
        <v>2701</v>
      </c>
      <c r="AL94" s="78"/>
      <c r="AM94" s="78"/>
      <c r="AN94" s="80">
        <v>41573.87609953704</v>
      </c>
      <c r="AO94" s="82" t="s">
        <v>3102</v>
      </c>
      <c r="AP94" s="78" t="b">
        <v>1</v>
      </c>
      <c r="AQ94" s="78" t="b">
        <v>0</v>
      </c>
      <c r="AR94" s="78" t="b">
        <v>1</v>
      </c>
      <c r="AS94" s="78" t="s">
        <v>1973</v>
      </c>
      <c r="AT94" s="78">
        <v>1</v>
      </c>
      <c r="AU94" s="82" t="s">
        <v>3289</v>
      </c>
      <c r="AV94" s="78" t="b">
        <v>0</v>
      </c>
      <c r="AW94" s="78" t="s">
        <v>3383</v>
      </c>
      <c r="AX94" s="82" t="s">
        <v>3475</v>
      </c>
      <c r="AY94" s="78" t="s">
        <v>66</v>
      </c>
      <c r="AZ94" s="78" t="str">
        <f>REPLACE(INDEX(GroupVertices[Group],MATCH(Vertices[[#This Row],[Vertex]],GroupVertices[Vertex],0)),1,1,"")</f>
        <v>1</v>
      </c>
      <c r="BA94" s="48"/>
      <c r="BB94" s="48"/>
      <c r="BC94" s="48"/>
      <c r="BD94" s="48"/>
      <c r="BE94" s="48"/>
      <c r="BF94" s="48"/>
      <c r="BG94" s="120" t="s">
        <v>4677</v>
      </c>
      <c r="BH94" s="120" t="s">
        <v>4677</v>
      </c>
      <c r="BI94" s="120" t="s">
        <v>4822</v>
      </c>
      <c r="BJ94" s="120" t="s">
        <v>4822</v>
      </c>
      <c r="BK94" s="120">
        <v>0</v>
      </c>
      <c r="BL94" s="123">
        <v>0</v>
      </c>
      <c r="BM94" s="120">
        <v>0</v>
      </c>
      <c r="BN94" s="123">
        <v>0</v>
      </c>
      <c r="BO94" s="120">
        <v>0</v>
      </c>
      <c r="BP94" s="123">
        <v>0</v>
      </c>
      <c r="BQ94" s="120">
        <v>20</v>
      </c>
      <c r="BR94" s="123">
        <v>100</v>
      </c>
      <c r="BS94" s="120">
        <v>20</v>
      </c>
      <c r="BT94" s="2"/>
      <c r="BU94" s="3"/>
      <c r="BV94" s="3"/>
      <c r="BW94" s="3"/>
      <c r="BX94" s="3"/>
    </row>
    <row r="95" spans="1:76" ht="15">
      <c r="A95" s="64" t="s">
        <v>292</v>
      </c>
      <c r="B95" s="65"/>
      <c r="C95" s="65" t="s">
        <v>64</v>
      </c>
      <c r="D95" s="66">
        <v>162.01738001616542</v>
      </c>
      <c r="E95" s="68"/>
      <c r="F95" s="100" t="s">
        <v>1061</v>
      </c>
      <c r="G95" s="65"/>
      <c r="H95" s="69" t="s">
        <v>292</v>
      </c>
      <c r="I95" s="70"/>
      <c r="J95" s="70"/>
      <c r="K95" s="69" t="s">
        <v>3808</v>
      </c>
      <c r="L95" s="73">
        <v>1</v>
      </c>
      <c r="M95" s="74">
        <v>993.8956298828125</v>
      </c>
      <c r="N95" s="74">
        <v>9009.51953125</v>
      </c>
      <c r="O95" s="75"/>
      <c r="P95" s="76"/>
      <c r="Q95" s="76"/>
      <c r="R95" s="86"/>
      <c r="S95" s="48">
        <v>0</v>
      </c>
      <c r="T95" s="48">
        <v>1</v>
      </c>
      <c r="U95" s="49">
        <v>0</v>
      </c>
      <c r="V95" s="49">
        <v>0.007752</v>
      </c>
      <c r="W95" s="49">
        <v>0.013591</v>
      </c>
      <c r="X95" s="49">
        <v>0.544329</v>
      </c>
      <c r="Y95" s="49">
        <v>0</v>
      </c>
      <c r="Z95" s="49">
        <v>0</v>
      </c>
      <c r="AA95" s="71">
        <v>95</v>
      </c>
      <c r="AB95" s="71"/>
      <c r="AC95" s="72"/>
      <c r="AD95" s="78" t="s">
        <v>2170</v>
      </c>
      <c r="AE95" s="78">
        <v>386</v>
      </c>
      <c r="AF95" s="78">
        <v>72</v>
      </c>
      <c r="AG95" s="78">
        <v>18795</v>
      </c>
      <c r="AH95" s="78">
        <v>22661</v>
      </c>
      <c r="AI95" s="78"/>
      <c r="AJ95" s="78"/>
      <c r="AK95" s="78" t="s">
        <v>2732</v>
      </c>
      <c r="AL95" s="78"/>
      <c r="AM95" s="78"/>
      <c r="AN95" s="80">
        <v>41590.710543981484</v>
      </c>
      <c r="AO95" s="82" t="s">
        <v>3103</v>
      </c>
      <c r="AP95" s="78" t="b">
        <v>1</v>
      </c>
      <c r="AQ95" s="78" t="b">
        <v>0</v>
      </c>
      <c r="AR95" s="78" t="b">
        <v>0</v>
      </c>
      <c r="AS95" s="78" t="s">
        <v>1973</v>
      </c>
      <c r="AT95" s="78">
        <v>1</v>
      </c>
      <c r="AU95" s="82" t="s">
        <v>3289</v>
      </c>
      <c r="AV95" s="78" t="b">
        <v>0</v>
      </c>
      <c r="AW95" s="78" t="s">
        <v>3383</v>
      </c>
      <c r="AX95" s="82" t="s">
        <v>3476</v>
      </c>
      <c r="AY95" s="78" t="s">
        <v>66</v>
      </c>
      <c r="AZ95" s="78" t="str">
        <f>REPLACE(INDEX(GroupVertices[Group],MATCH(Vertices[[#This Row],[Vertex]],GroupVertices[Vertex],0)),1,1,"")</f>
        <v>1</v>
      </c>
      <c r="BA95" s="48"/>
      <c r="BB95" s="48"/>
      <c r="BC95" s="48"/>
      <c r="BD95" s="48"/>
      <c r="BE95" s="48"/>
      <c r="BF95" s="48"/>
      <c r="BG95" s="120" t="s">
        <v>4677</v>
      </c>
      <c r="BH95" s="120" t="s">
        <v>4677</v>
      </c>
      <c r="BI95" s="120" t="s">
        <v>4822</v>
      </c>
      <c r="BJ95" s="120" t="s">
        <v>4822</v>
      </c>
      <c r="BK95" s="120">
        <v>0</v>
      </c>
      <c r="BL95" s="123">
        <v>0</v>
      </c>
      <c r="BM95" s="120">
        <v>0</v>
      </c>
      <c r="BN95" s="123">
        <v>0</v>
      </c>
      <c r="BO95" s="120">
        <v>0</v>
      </c>
      <c r="BP95" s="123">
        <v>0</v>
      </c>
      <c r="BQ95" s="120">
        <v>20</v>
      </c>
      <c r="BR95" s="123">
        <v>100</v>
      </c>
      <c r="BS95" s="120">
        <v>20</v>
      </c>
      <c r="BT95" s="2"/>
      <c r="BU95" s="3"/>
      <c r="BV95" s="3"/>
      <c r="BW95" s="3"/>
      <c r="BX95" s="3"/>
    </row>
    <row r="96" spans="1:76" ht="15">
      <c r="A96" s="64" t="s">
        <v>293</v>
      </c>
      <c r="B96" s="65"/>
      <c r="C96" s="65" t="s">
        <v>64</v>
      </c>
      <c r="D96" s="66">
        <v>162.04406201281373</v>
      </c>
      <c r="E96" s="68"/>
      <c r="F96" s="100" t="s">
        <v>1062</v>
      </c>
      <c r="G96" s="65"/>
      <c r="H96" s="69" t="s">
        <v>293</v>
      </c>
      <c r="I96" s="70"/>
      <c r="J96" s="70"/>
      <c r="K96" s="69" t="s">
        <v>3809</v>
      </c>
      <c r="L96" s="73">
        <v>1</v>
      </c>
      <c r="M96" s="74">
        <v>406.57208251953125</v>
      </c>
      <c r="N96" s="74">
        <v>8139.177734375</v>
      </c>
      <c r="O96" s="75"/>
      <c r="P96" s="76"/>
      <c r="Q96" s="76"/>
      <c r="R96" s="86"/>
      <c r="S96" s="48">
        <v>0</v>
      </c>
      <c r="T96" s="48">
        <v>1</v>
      </c>
      <c r="U96" s="49">
        <v>0</v>
      </c>
      <c r="V96" s="49">
        <v>0.007752</v>
      </c>
      <c r="W96" s="49">
        <v>0.013591</v>
      </c>
      <c r="X96" s="49">
        <v>0.544329</v>
      </c>
      <c r="Y96" s="49">
        <v>0</v>
      </c>
      <c r="Z96" s="49">
        <v>0</v>
      </c>
      <c r="AA96" s="71">
        <v>96</v>
      </c>
      <c r="AB96" s="71"/>
      <c r="AC96" s="72"/>
      <c r="AD96" s="78" t="s">
        <v>2171</v>
      </c>
      <c r="AE96" s="78">
        <v>160</v>
      </c>
      <c r="AF96" s="78">
        <v>181</v>
      </c>
      <c r="AG96" s="78">
        <v>9816</v>
      </c>
      <c r="AH96" s="78">
        <v>9561</v>
      </c>
      <c r="AI96" s="78"/>
      <c r="AJ96" s="78"/>
      <c r="AK96" s="78" t="s">
        <v>2733</v>
      </c>
      <c r="AL96" s="78"/>
      <c r="AM96" s="78"/>
      <c r="AN96" s="80">
        <v>40987.80613425926</v>
      </c>
      <c r="AO96" s="82" t="s">
        <v>3104</v>
      </c>
      <c r="AP96" s="78" t="b">
        <v>1</v>
      </c>
      <c r="AQ96" s="78" t="b">
        <v>0</v>
      </c>
      <c r="AR96" s="78" t="b">
        <v>1</v>
      </c>
      <c r="AS96" s="78" t="s">
        <v>1973</v>
      </c>
      <c r="AT96" s="78">
        <v>33</v>
      </c>
      <c r="AU96" s="82" t="s">
        <v>3289</v>
      </c>
      <c r="AV96" s="78" t="b">
        <v>0</v>
      </c>
      <c r="AW96" s="78" t="s">
        <v>3383</v>
      </c>
      <c r="AX96" s="82" t="s">
        <v>3477</v>
      </c>
      <c r="AY96" s="78" t="s">
        <v>66</v>
      </c>
      <c r="AZ96" s="78" t="str">
        <f>REPLACE(INDEX(GroupVertices[Group],MATCH(Vertices[[#This Row],[Vertex]],GroupVertices[Vertex],0)),1,1,"")</f>
        <v>1</v>
      </c>
      <c r="BA96" s="48"/>
      <c r="BB96" s="48"/>
      <c r="BC96" s="48"/>
      <c r="BD96" s="48"/>
      <c r="BE96" s="48"/>
      <c r="BF96" s="48"/>
      <c r="BG96" s="120" t="s">
        <v>4677</v>
      </c>
      <c r="BH96" s="120" t="s">
        <v>4677</v>
      </c>
      <c r="BI96" s="120" t="s">
        <v>4822</v>
      </c>
      <c r="BJ96" s="120" t="s">
        <v>4822</v>
      </c>
      <c r="BK96" s="120">
        <v>0</v>
      </c>
      <c r="BL96" s="123">
        <v>0</v>
      </c>
      <c r="BM96" s="120">
        <v>0</v>
      </c>
      <c r="BN96" s="123">
        <v>0</v>
      </c>
      <c r="BO96" s="120">
        <v>0</v>
      </c>
      <c r="BP96" s="123">
        <v>0</v>
      </c>
      <c r="BQ96" s="120">
        <v>20</v>
      </c>
      <c r="BR96" s="123">
        <v>100</v>
      </c>
      <c r="BS96" s="120">
        <v>20</v>
      </c>
      <c r="BT96" s="2"/>
      <c r="BU96" s="3"/>
      <c r="BV96" s="3"/>
      <c r="BW96" s="3"/>
      <c r="BX96" s="3"/>
    </row>
    <row r="97" spans="1:76" ht="15">
      <c r="A97" s="64" t="s">
        <v>294</v>
      </c>
      <c r="B97" s="65"/>
      <c r="C97" s="65" t="s">
        <v>64</v>
      </c>
      <c r="D97" s="66">
        <v>162.01933832784604</v>
      </c>
      <c r="E97" s="68"/>
      <c r="F97" s="100" t="s">
        <v>1063</v>
      </c>
      <c r="G97" s="65"/>
      <c r="H97" s="69" t="s">
        <v>294</v>
      </c>
      <c r="I97" s="70"/>
      <c r="J97" s="70"/>
      <c r="K97" s="69" t="s">
        <v>3810</v>
      </c>
      <c r="L97" s="73">
        <v>1</v>
      </c>
      <c r="M97" s="74">
        <v>1120.0638427734375</v>
      </c>
      <c r="N97" s="74">
        <v>3854.207275390625</v>
      </c>
      <c r="O97" s="75"/>
      <c r="P97" s="76"/>
      <c r="Q97" s="76"/>
      <c r="R97" s="86"/>
      <c r="S97" s="48">
        <v>0</v>
      </c>
      <c r="T97" s="48">
        <v>1</v>
      </c>
      <c r="U97" s="49">
        <v>0</v>
      </c>
      <c r="V97" s="49">
        <v>0.007752</v>
      </c>
      <c r="W97" s="49">
        <v>0.013591</v>
      </c>
      <c r="X97" s="49">
        <v>0.544329</v>
      </c>
      <c r="Y97" s="49">
        <v>0</v>
      </c>
      <c r="Z97" s="49">
        <v>0</v>
      </c>
      <c r="AA97" s="71">
        <v>97</v>
      </c>
      <c r="AB97" s="71"/>
      <c r="AC97" s="72"/>
      <c r="AD97" s="78" t="s">
        <v>2172</v>
      </c>
      <c r="AE97" s="78">
        <v>853</v>
      </c>
      <c r="AF97" s="78">
        <v>80</v>
      </c>
      <c r="AG97" s="78">
        <v>23444</v>
      </c>
      <c r="AH97" s="78">
        <v>43682</v>
      </c>
      <c r="AI97" s="78"/>
      <c r="AJ97" s="78" t="s">
        <v>2478</v>
      </c>
      <c r="AK97" s="78"/>
      <c r="AL97" s="78"/>
      <c r="AM97" s="78"/>
      <c r="AN97" s="80">
        <v>40373.737974537034</v>
      </c>
      <c r="AO97" s="78"/>
      <c r="AP97" s="78" t="b">
        <v>1</v>
      </c>
      <c r="AQ97" s="78" t="b">
        <v>0</v>
      </c>
      <c r="AR97" s="78" t="b">
        <v>0</v>
      </c>
      <c r="AS97" s="78" t="s">
        <v>1973</v>
      </c>
      <c r="AT97" s="78">
        <v>0</v>
      </c>
      <c r="AU97" s="82" t="s">
        <v>3289</v>
      </c>
      <c r="AV97" s="78" t="b">
        <v>0</v>
      </c>
      <c r="AW97" s="78" t="s">
        <v>3383</v>
      </c>
      <c r="AX97" s="82" t="s">
        <v>3478</v>
      </c>
      <c r="AY97" s="78" t="s">
        <v>66</v>
      </c>
      <c r="AZ97" s="78" t="str">
        <f>REPLACE(INDEX(GroupVertices[Group],MATCH(Vertices[[#This Row],[Vertex]],GroupVertices[Vertex],0)),1,1,"")</f>
        <v>1</v>
      </c>
      <c r="BA97" s="48"/>
      <c r="BB97" s="48"/>
      <c r="BC97" s="48"/>
      <c r="BD97" s="48"/>
      <c r="BE97" s="48"/>
      <c r="BF97" s="48"/>
      <c r="BG97" s="120" t="s">
        <v>4677</v>
      </c>
      <c r="BH97" s="120" t="s">
        <v>4677</v>
      </c>
      <c r="BI97" s="120" t="s">
        <v>4822</v>
      </c>
      <c r="BJ97" s="120" t="s">
        <v>4822</v>
      </c>
      <c r="BK97" s="120">
        <v>0</v>
      </c>
      <c r="BL97" s="123">
        <v>0</v>
      </c>
      <c r="BM97" s="120">
        <v>0</v>
      </c>
      <c r="BN97" s="123">
        <v>0</v>
      </c>
      <c r="BO97" s="120">
        <v>0</v>
      </c>
      <c r="BP97" s="123">
        <v>0</v>
      </c>
      <c r="BQ97" s="120">
        <v>20</v>
      </c>
      <c r="BR97" s="123">
        <v>100</v>
      </c>
      <c r="BS97" s="120">
        <v>20</v>
      </c>
      <c r="BT97" s="2"/>
      <c r="BU97" s="3"/>
      <c r="BV97" s="3"/>
      <c r="BW97" s="3"/>
      <c r="BX97" s="3"/>
    </row>
    <row r="98" spans="1:76" ht="15">
      <c r="A98" s="64" t="s">
        <v>295</v>
      </c>
      <c r="B98" s="65"/>
      <c r="C98" s="65" t="s">
        <v>64</v>
      </c>
      <c r="D98" s="66">
        <v>162.01713522720533</v>
      </c>
      <c r="E98" s="68"/>
      <c r="F98" s="100" t="s">
        <v>999</v>
      </c>
      <c r="G98" s="65"/>
      <c r="H98" s="69" t="s">
        <v>295</v>
      </c>
      <c r="I98" s="70"/>
      <c r="J98" s="70"/>
      <c r="K98" s="69" t="s">
        <v>3811</v>
      </c>
      <c r="L98" s="73">
        <v>1</v>
      </c>
      <c r="M98" s="74">
        <v>2796.3779296875</v>
      </c>
      <c r="N98" s="74">
        <v>5220.80517578125</v>
      </c>
      <c r="O98" s="75"/>
      <c r="P98" s="76"/>
      <c r="Q98" s="76"/>
      <c r="R98" s="86"/>
      <c r="S98" s="48">
        <v>0</v>
      </c>
      <c r="T98" s="48">
        <v>1</v>
      </c>
      <c r="U98" s="49">
        <v>0</v>
      </c>
      <c r="V98" s="49">
        <v>0.007752</v>
      </c>
      <c r="W98" s="49">
        <v>0.013591</v>
      </c>
      <c r="X98" s="49">
        <v>0.544329</v>
      </c>
      <c r="Y98" s="49">
        <v>0</v>
      </c>
      <c r="Z98" s="49">
        <v>0</v>
      </c>
      <c r="AA98" s="71">
        <v>98</v>
      </c>
      <c r="AB98" s="71"/>
      <c r="AC98" s="72"/>
      <c r="AD98" s="78" t="s">
        <v>2173</v>
      </c>
      <c r="AE98" s="78">
        <v>343</v>
      </c>
      <c r="AF98" s="78">
        <v>71</v>
      </c>
      <c r="AG98" s="78">
        <v>20787</v>
      </c>
      <c r="AH98" s="78">
        <v>6707</v>
      </c>
      <c r="AI98" s="78"/>
      <c r="AJ98" s="78"/>
      <c r="AK98" s="78" t="s">
        <v>2734</v>
      </c>
      <c r="AL98" s="78"/>
      <c r="AM98" s="78"/>
      <c r="AN98" s="80">
        <v>42821.57025462963</v>
      </c>
      <c r="AO98" s="78"/>
      <c r="AP98" s="78" t="b">
        <v>1</v>
      </c>
      <c r="AQ98" s="78" t="b">
        <v>0</v>
      </c>
      <c r="AR98" s="78" t="b">
        <v>0</v>
      </c>
      <c r="AS98" s="78" t="s">
        <v>1973</v>
      </c>
      <c r="AT98" s="78">
        <v>0</v>
      </c>
      <c r="AU98" s="78"/>
      <c r="AV98" s="78" t="b">
        <v>0</v>
      </c>
      <c r="AW98" s="78" t="s">
        <v>3383</v>
      </c>
      <c r="AX98" s="82" t="s">
        <v>3479</v>
      </c>
      <c r="AY98" s="78" t="s">
        <v>66</v>
      </c>
      <c r="AZ98" s="78" t="str">
        <f>REPLACE(INDEX(GroupVertices[Group],MATCH(Vertices[[#This Row],[Vertex]],GroupVertices[Vertex],0)),1,1,"")</f>
        <v>1</v>
      </c>
      <c r="BA98" s="48"/>
      <c r="BB98" s="48"/>
      <c r="BC98" s="48"/>
      <c r="BD98" s="48"/>
      <c r="BE98" s="48"/>
      <c r="BF98" s="48"/>
      <c r="BG98" s="120" t="s">
        <v>4677</v>
      </c>
      <c r="BH98" s="120" t="s">
        <v>4677</v>
      </c>
      <c r="BI98" s="120" t="s">
        <v>4822</v>
      </c>
      <c r="BJ98" s="120" t="s">
        <v>4822</v>
      </c>
      <c r="BK98" s="120">
        <v>0</v>
      </c>
      <c r="BL98" s="123">
        <v>0</v>
      </c>
      <c r="BM98" s="120">
        <v>0</v>
      </c>
      <c r="BN98" s="123">
        <v>0</v>
      </c>
      <c r="BO98" s="120">
        <v>0</v>
      </c>
      <c r="BP98" s="123">
        <v>0</v>
      </c>
      <c r="BQ98" s="120">
        <v>20</v>
      </c>
      <c r="BR98" s="123">
        <v>100</v>
      </c>
      <c r="BS98" s="120">
        <v>20</v>
      </c>
      <c r="BT98" s="2"/>
      <c r="BU98" s="3"/>
      <c r="BV98" s="3"/>
      <c r="BW98" s="3"/>
      <c r="BX98" s="3"/>
    </row>
    <row r="99" spans="1:76" ht="15">
      <c r="A99" s="64" t="s">
        <v>296</v>
      </c>
      <c r="B99" s="65"/>
      <c r="C99" s="65" t="s">
        <v>64</v>
      </c>
      <c r="D99" s="66">
        <v>162.00881240256274</v>
      </c>
      <c r="E99" s="68"/>
      <c r="F99" s="100" t="s">
        <v>3315</v>
      </c>
      <c r="G99" s="65"/>
      <c r="H99" s="69" t="s">
        <v>296</v>
      </c>
      <c r="I99" s="70"/>
      <c r="J99" s="70"/>
      <c r="K99" s="69" t="s">
        <v>3812</v>
      </c>
      <c r="L99" s="73">
        <v>1486.2798076923077</v>
      </c>
      <c r="M99" s="74">
        <v>5710.77978515625</v>
      </c>
      <c r="N99" s="74">
        <v>3028.123779296875</v>
      </c>
      <c r="O99" s="75"/>
      <c r="P99" s="76"/>
      <c r="Q99" s="76"/>
      <c r="R99" s="86"/>
      <c r="S99" s="48">
        <v>4</v>
      </c>
      <c r="T99" s="48">
        <v>5</v>
      </c>
      <c r="U99" s="49">
        <v>618</v>
      </c>
      <c r="V99" s="49">
        <v>0.010638</v>
      </c>
      <c r="W99" s="49">
        <v>0</v>
      </c>
      <c r="X99" s="49">
        <v>3.483616</v>
      </c>
      <c r="Y99" s="49">
        <v>0.013888888888888888</v>
      </c>
      <c r="Z99" s="49">
        <v>0</v>
      </c>
      <c r="AA99" s="71">
        <v>99</v>
      </c>
      <c r="AB99" s="71"/>
      <c r="AC99" s="72"/>
      <c r="AD99" s="78" t="s">
        <v>2174</v>
      </c>
      <c r="AE99" s="78">
        <v>465</v>
      </c>
      <c r="AF99" s="78">
        <v>37</v>
      </c>
      <c r="AG99" s="78">
        <v>69</v>
      </c>
      <c r="AH99" s="78">
        <v>21</v>
      </c>
      <c r="AI99" s="78"/>
      <c r="AJ99" s="78"/>
      <c r="AK99" s="78" t="s">
        <v>2735</v>
      </c>
      <c r="AL99" s="82" t="s">
        <v>2914</v>
      </c>
      <c r="AM99" s="78"/>
      <c r="AN99" s="80">
        <v>40942.928460648145</v>
      </c>
      <c r="AO99" s="78"/>
      <c r="AP99" s="78" t="b">
        <v>1</v>
      </c>
      <c r="AQ99" s="78" t="b">
        <v>0</v>
      </c>
      <c r="AR99" s="78" t="b">
        <v>0</v>
      </c>
      <c r="AS99" s="78" t="s">
        <v>1973</v>
      </c>
      <c r="AT99" s="78">
        <v>0</v>
      </c>
      <c r="AU99" s="82" t="s">
        <v>3289</v>
      </c>
      <c r="AV99" s="78" t="b">
        <v>0</v>
      </c>
      <c r="AW99" s="78" t="s">
        <v>3383</v>
      </c>
      <c r="AX99" s="82" t="s">
        <v>3480</v>
      </c>
      <c r="AY99" s="78" t="s">
        <v>66</v>
      </c>
      <c r="AZ99" s="78" t="str">
        <f>REPLACE(INDEX(GroupVertices[Group],MATCH(Vertices[[#This Row],[Vertex]],GroupVertices[Vertex],0)),1,1,"")</f>
        <v>10</v>
      </c>
      <c r="BA99" s="48" t="s">
        <v>751</v>
      </c>
      <c r="BB99" s="48" t="s">
        <v>751</v>
      </c>
      <c r="BC99" s="48" t="s">
        <v>810</v>
      </c>
      <c r="BD99" s="48" t="s">
        <v>810</v>
      </c>
      <c r="BE99" s="48" t="s">
        <v>844</v>
      </c>
      <c r="BF99" s="48" t="s">
        <v>844</v>
      </c>
      <c r="BG99" s="120" t="s">
        <v>4684</v>
      </c>
      <c r="BH99" s="120" t="s">
        <v>4684</v>
      </c>
      <c r="BI99" s="120" t="s">
        <v>4830</v>
      </c>
      <c r="BJ99" s="120" t="s">
        <v>4830</v>
      </c>
      <c r="BK99" s="120">
        <v>0</v>
      </c>
      <c r="BL99" s="123">
        <v>0</v>
      </c>
      <c r="BM99" s="120">
        <v>0</v>
      </c>
      <c r="BN99" s="123">
        <v>0</v>
      </c>
      <c r="BO99" s="120">
        <v>0</v>
      </c>
      <c r="BP99" s="123">
        <v>0</v>
      </c>
      <c r="BQ99" s="120">
        <v>20</v>
      </c>
      <c r="BR99" s="123">
        <v>100</v>
      </c>
      <c r="BS99" s="120">
        <v>20</v>
      </c>
      <c r="BT99" s="2"/>
      <c r="BU99" s="3"/>
      <c r="BV99" s="3"/>
      <c r="BW99" s="3"/>
      <c r="BX99" s="3"/>
    </row>
    <row r="100" spans="1:76" ht="15">
      <c r="A100" s="64" t="s">
        <v>496</v>
      </c>
      <c r="B100" s="65"/>
      <c r="C100" s="65" t="s">
        <v>64</v>
      </c>
      <c r="D100" s="66">
        <v>162.2729396904851</v>
      </c>
      <c r="E100" s="68"/>
      <c r="F100" s="100" t="s">
        <v>3316</v>
      </c>
      <c r="G100" s="65"/>
      <c r="H100" s="69" t="s">
        <v>496</v>
      </c>
      <c r="I100" s="70"/>
      <c r="J100" s="70"/>
      <c r="K100" s="69" t="s">
        <v>3813</v>
      </c>
      <c r="L100" s="73">
        <v>1</v>
      </c>
      <c r="M100" s="74">
        <v>6061.8828125</v>
      </c>
      <c r="N100" s="74">
        <v>2556.68359375</v>
      </c>
      <c r="O100" s="75"/>
      <c r="P100" s="76"/>
      <c r="Q100" s="76"/>
      <c r="R100" s="86"/>
      <c r="S100" s="48">
        <v>1</v>
      </c>
      <c r="T100" s="48">
        <v>0</v>
      </c>
      <c r="U100" s="49">
        <v>0</v>
      </c>
      <c r="V100" s="49">
        <v>0.007353</v>
      </c>
      <c r="W100" s="49">
        <v>0</v>
      </c>
      <c r="X100" s="49">
        <v>0.479008</v>
      </c>
      <c r="Y100" s="49">
        <v>0</v>
      </c>
      <c r="Z100" s="49">
        <v>0</v>
      </c>
      <c r="AA100" s="71">
        <v>100</v>
      </c>
      <c r="AB100" s="71"/>
      <c r="AC100" s="72"/>
      <c r="AD100" s="78" t="s">
        <v>2175</v>
      </c>
      <c r="AE100" s="78">
        <v>47</v>
      </c>
      <c r="AF100" s="78">
        <v>1116</v>
      </c>
      <c r="AG100" s="78">
        <v>268</v>
      </c>
      <c r="AH100" s="78">
        <v>11</v>
      </c>
      <c r="AI100" s="78">
        <v>-25200</v>
      </c>
      <c r="AJ100" s="78"/>
      <c r="AK100" s="78"/>
      <c r="AL100" s="82" t="s">
        <v>2915</v>
      </c>
      <c r="AM100" s="78" t="s">
        <v>3032</v>
      </c>
      <c r="AN100" s="80">
        <v>41325.82324074074</v>
      </c>
      <c r="AO100" s="78"/>
      <c r="AP100" s="78" t="b">
        <v>1</v>
      </c>
      <c r="AQ100" s="78" t="b">
        <v>0</v>
      </c>
      <c r="AR100" s="78" t="b">
        <v>0</v>
      </c>
      <c r="AS100" s="78" t="s">
        <v>1973</v>
      </c>
      <c r="AT100" s="78">
        <v>32</v>
      </c>
      <c r="AU100" s="82" t="s">
        <v>3289</v>
      </c>
      <c r="AV100" s="78" t="b">
        <v>0</v>
      </c>
      <c r="AW100" s="78" t="s">
        <v>3383</v>
      </c>
      <c r="AX100" s="82" t="s">
        <v>3481</v>
      </c>
      <c r="AY100" s="78" t="s">
        <v>65</v>
      </c>
      <c r="AZ100" s="78" t="str">
        <f>REPLACE(INDEX(GroupVertices[Group],MATCH(Vertices[[#This Row],[Vertex]],GroupVertices[Vertex],0)),1,1,"")</f>
        <v>10</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497</v>
      </c>
      <c r="B101" s="65"/>
      <c r="C101" s="65" t="s">
        <v>64</v>
      </c>
      <c r="D101" s="66">
        <v>168.86216891781956</v>
      </c>
      <c r="E101" s="68"/>
      <c r="F101" s="100" t="s">
        <v>3317</v>
      </c>
      <c r="G101" s="65"/>
      <c r="H101" s="69" t="s">
        <v>497</v>
      </c>
      <c r="I101" s="70"/>
      <c r="J101" s="70"/>
      <c r="K101" s="69" t="s">
        <v>3814</v>
      </c>
      <c r="L101" s="73">
        <v>1</v>
      </c>
      <c r="M101" s="74">
        <v>5371.43017578125</v>
      </c>
      <c r="N101" s="74">
        <v>2485.5703125</v>
      </c>
      <c r="O101" s="75"/>
      <c r="P101" s="76"/>
      <c r="Q101" s="76"/>
      <c r="R101" s="86"/>
      <c r="S101" s="48">
        <v>1</v>
      </c>
      <c r="T101" s="48">
        <v>0</v>
      </c>
      <c r="U101" s="49">
        <v>0</v>
      </c>
      <c r="V101" s="49">
        <v>0.007353</v>
      </c>
      <c r="W101" s="49">
        <v>0</v>
      </c>
      <c r="X101" s="49">
        <v>0.479008</v>
      </c>
      <c r="Y101" s="49">
        <v>0</v>
      </c>
      <c r="Z101" s="49">
        <v>0</v>
      </c>
      <c r="AA101" s="71">
        <v>101</v>
      </c>
      <c r="AB101" s="71"/>
      <c r="AC101" s="72"/>
      <c r="AD101" s="78" t="s">
        <v>2176</v>
      </c>
      <c r="AE101" s="78">
        <v>2890</v>
      </c>
      <c r="AF101" s="78">
        <v>28034</v>
      </c>
      <c r="AG101" s="78">
        <v>12443</v>
      </c>
      <c r="AH101" s="78">
        <v>5605</v>
      </c>
      <c r="AI101" s="78"/>
      <c r="AJ101" s="78" t="s">
        <v>2479</v>
      </c>
      <c r="AK101" s="78"/>
      <c r="AL101" s="82" t="s">
        <v>2916</v>
      </c>
      <c r="AM101" s="78"/>
      <c r="AN101" s="80">
        <v>39766.833599537036</v>
      </c>
      <c r="AO101" s="82" t="s">
        <v>3105</v>
      </c>
      <c r="AP101" s="78" t="b">
        <v>0</v>
      </c>
      <c r="AQ101" s="78" t="b">
        <v>0</v>
      </c>
      <c r="AR101" s="78" t="b">
        <v>0</v>
      </c>
      <c r="AS101" s="78" t="s">
        <v>1973</v>
      </c>
      <c r="AT101" s="78">
        <v>316</v>
      </c>
      <c r="AU101" s="82" t="s">
        <v>3289</v>
      </c>
      <c r="AV101" s="78" t="b">
        <v>1</v>
      </c>
      <c r="AW101" s="78" t="s">
        <v>3383</v>
      </c>
      <c r="AX101" s="82" t="s">
        <v>3482</v>
      </c>
      <c r="AY101" s="78" t="s">
        <v>65</v>
      </c>
      <c r="AZ101" s="78" t="str">
        <f>REPLACE(INDEX(GroupVertices[Group],MATCH(Vertices[[#This Row],[Vertex]],GroupVertices[Vertex],0)),1,1,"")</f>
        <v>10</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498</v>
      </c>
      <c r="B102" s="65"/>
      <c r="C102" s="65" t="s">
        <v>64</v>
      </c>
      <c r="D102" s="66">
        <v>233.97848018772217</v>
      </c>
      <c r="E102" s="68"/>
      <c r="F102" s="100" t="s">
        <v>3318</v>
      </c>
      <c r="G102" s="65"/>
      <c r="H102" s="69" t="s">
        <v>498</v>
      </c>
      <c r="I102" s="70"/>
      <c r="J102" s="70"/>
      <c r="K102" s="69" t="s">
        <v>3815</v>
      </c>
      <c r="L102" s="73">
        <v>1</v>
      </c>
      <c r="M102" s="74">
        <v>6250.18701171875</v>
      </c>
      <c r="N102" s="74">
        <v>2955.31982421875</v>
      </c>
      <c r="O102" s="75"/>
      <c r="P102" s="76"/>
      <c r="Q102" s="76"/>
      <c r="R102" s="86"/>
      <c r="S102" s="48">
        <v>1</v>
      </c>
      <c r="T102" s="48">
        <v>0</v>
      </c>
      <c r="U102" s="49">
        <v>0</v>
      </c>
      <c r="V102" s="49">
        <v>0.007353</v>
      </c>
      <c r="W102" s="49">
        <v>0</v>
      </c>
      <c r="X102" s="49">
        <v>0.479008</v>
      </c>
      <c r="Y102" s="49">
        <v>0</v>
      </c>
      <c r="Z102" s="49">
        <v>0</v>
      </c>
      <c r="AA102" s="71">
        <v>102</v>
      </c>
      <c r="AB102" s="71"/>
      <c r="AC102" s="72"/>
      <c r="AD102" s="78" t="s">
        <v>2177</v>
      </c>
      <c r="AE102" s="78">
        <v>486</v>
      </c>
      <c r="AF102" s="78">
        <v>294044</v>
      </c>
      <c r="AG102" s="78">
        <v>33474</v>
      </c>
      <c r="AH102" s="78">
        <v>31389</v>
      </c>
      <c r="AI102" s="78"/>
      <c r="AJ102" s="78" t="s">
        <v>2480</v>
      </c>
      <c r="AK102" s="78" t="s">
        <v>2736</v>
      </c>
      <c r="AL102" s="82" t="s">
        <v>2917</v>
      </c>
      <c r="AM102" s="78"/>
      <c r="AN102" s="80">
        <v>39458.02767361111</v>
      </c>
      <c r="AO102" s="82" t="s">
        <v>3106</v>
      </c>
      <c r="AP102" s="78" t="b">
        <v>0</v>
      </c>
      <c r="AQ102" s="78" t="b">
        <v>0</v>
      </c>
      <c r="AR102" s="78" t="b">
        <v>1</v>
      </c>
      <c r="AS102" s="78" t="s">
        <v>1973</v>
      </c>
      <c r="AT102" s="78">
        <v>4739</v>
      </c>
      <c r="AU102" s="82" t="s">
        <v>3289</v>
      </c>
      <c r="AV102" s="78" t="b">
        <v>1</v>
      </c>
      <c r="AW102" s="78" t="s">
        <v>3383</v>
      </c>
      <c r="AX102" s="82" t="s">
        <v>3483</v>
      </c>
      <c r="AY102" s="78" t="s">
        <v>65</v>
      </c>
      <c r="AZ102" s="78" t="str">
        <f>REPLACE(INDEX(GroupVertices[Group],MATCH(Vertices[[#This Row],[Vertex]],GroupVertices[Vertex],0)),1,1,"")</f>
        <v>10</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297</v>
      </c>
      <c r="B103" s="65"/>
      <c r="C103" s="65" t="s">
        <v>64</v>
      </c>
      <c r="D103" s="66">
        <v>162.1045248859526</v>
      </c>
      <c r="E103" s="68"/>
      <c r="F103" s="100" t="s">
        <v>1064</v>
      </c>
      <c r="G103" s="65"/>
      <c r="H103" s="69" t="s">
        <v>297</v>
      </c>
      <c r="I103" s="70"/>
      <c r="J103" s="70"/>
      <c r="K103" s="69" t="s">
        <v>3816</v>
      </c>
      <c r="L103" s="73">
        <v>1</v>
      </c>
      <c r="M103" s="74">
        <v>8609.9482421875</v>
      </c>
      <c r="N103" s="74">
        <v>7724.03173828125</v>
      </c>
      <c r="O103" s="75"/>
      <c r="P103" s="76"/>
      <c r="Q103" s="76"/>
      <c r="R103" s="86"/>
      <c r="S103" s="48">
        <v>0</v>
      </c>
      <c r="T103" s="48">
        <v>1</v>
      </c>
      <c r="U103" s="49">
        <v>0</v>
      </c>
      <c r="V103" s="49">
        <v>0.035714</v>
      </c>
      <c r="W103" s="49">
        <v>0</v>
      </c>
      <c r="X103" s="49">
        <v>0.500715</v>
      </c>
      <c r="Y103" s="49">
        <v>0</v>
      </c>
      <c r="Z103" s="49">
        <v>0</v>
      </c>
      <c r="AA103" s="71">
        <v>103</v>
      </c>
      <c r="AB103" s="71"/>
      <c r="AC103" s="72"/>
      <c r="AD103" s="78" t="s">
        <v>2178</v>
      </c>
      <c r="AE103" s="78">
        <v>1960</v>
      </c>
      <c r="AF103" s="78">
        <v>428</v>
      </c>
      <c r="AG103" s="78">
        <v>6754</v>
      </c>
      <c r="AH103" s="78">
        <v>1362</v>
      </c>
      <c r="AI103" s="78"/>
      <c r="AJ103" s="78" t="s">
        <v>2481</v>
      </c>
      <c r="AK103" s="78" t="s">
        <v>2687</v>
      </c>
      <c r="AL103" s="82" t="s">
        <v>2918</v>
      </c>
      <c r="AM103" s="78"/>
      <c r="AN103" s="80">
        <v>41872.23090277778</v>
      </c>
      <c r="AO103" s="82" t="s">
        <v>3107</v>
      </c>
      <c r="AP103" s="78" t="b">
        <v>0</v>
      </c>
      <c r="AQ103" s="78" t="b">
        <v>0</v>
      </c>
      <c r="AR103" s="78" t="b">
        <v>1</v>
      </c>
      <c r="AS103" s="78" t="s">
        <v>1973</v>
      </c>
      <c r="AT103" s="78">
        <v>3</v>
      </c>
      <c r="AU103" s="82" t="s">
        <v>3300</v>
      </c>
      <c r="AV103" s="78" t="b">
        <v>0</v>
      </c>
      <c r="AW103" s="78" t="s">
        <v>3383</v>
      </c>
      <c r="AX103" s="82" t="s">
        <v>3484</v>
      </c>
      <c r="AY103" s="78" t="s">
        <v>66</v>
      </c>
      <c r="AZ103" s="78" t="str">
        <f>REPLACE(INDEX(GroupVertices[Group],MATCH(Vertices[[#This Row],[Vertex]],GroupVertices[Vertex],0)),1,1,"")</f>
        <v>8</v>
      </c>
      <c r="BA103" s="48" t="s">
        <v>752</v>
      </c>
      <c r="BB103" s="48" t="s">
        <v>752</v>
      </c>
      <c r="BC103" s="48" t="s">
        <v>811</v>
      </c>
      <c r="BD103" s="48" t="s">
        <v>811</v>
      </c>
      <c r="BE103" s="48" t="s">
        <v>845</v>
      </c>
      <c r="BF103" s="48" t="s">
        <v>845</v>
      </c>
      <c r="BG103" s="120" t="s">
        <v>4685</v>
      </c>
      <c r="BH103" s="120" t="s">
        <v>4685</v>
      </c>
      <c r="BI103" s="120" t="s">
        <v>4831</v>
      </c>
      <c r="BJ103" s="120" t="s">
        <v>4831</v>
      </c>
      <c r="BK103" s="120">
        <v>0</v>
      </c>
      <c r="BL103" s="123">
        <v>0</v>
      </c>
      <c r="BM103" s="120">
        <v>1</v>
      </c>
      <c r="BN103" s="123">
        <v>5.882352941176471</v>
      </c>
      <c r="BO103" s="120">
        <v>0</v>
      </c>
      <c r="BP103" s="123">
        <v>0</v>
      </c>
      <c r="BQ103" s="120">
        <v>16</v>
      </c>
      <c r="BR103" s="123">
        <v>94.11764705882354</v>
      </c>
      <c r="BS103" s="120">
        <v>17</v>
      </c>
      <c r="BT103" s="2"/>
      <c r="BU103" s="3"/>
      <c r="BV103" s="3"/>
      <c r="BW103" s="3"/>
      <c r="BX103" s="3"/>
    </row>
    <row r="104" spans="1:76" ht="15">
      <c r="A104" s="64" t="s">
        <v>298</v>
      </c>
      <c r="B104" s="65"/>
      <c r="C104" s="65" t="s">
        <v>64</v>
      </c>
      <c r="D104" s="66">
        <v>162.17453452853442</v>
      </c>
      <c r="E104" s="68"/>
      <c r="F104" s="100" t="s">
        <v>1065</v>
      </c>
      <c r="G104" s="65"/>
      <c r="H104" s="69" t="s">
        <v>298</v>
      </c>
      <c r="I104" s="70"/>
      <c r="J104" s="70"/>
      <c r="K104" s="69" t="s">
        <v>3817</v>
      </c>
      <c r="L104" s="73">
        <v>1</v>
      </c>
      <c r="M104" s="74">
        <v>2466.701171875</v>
      </c>
      <c r="N104" s="74">
        <v>4338.83056640625</v>
      </c>
      <c r="O104" s="75"/>
      <c r="P104" s="76"/>
      <c r="Q104" s="76"/>
      <c r="R104" s="86"/>
      <c r="S104" s="48">
        <v>0</v>
      </c>
      <c r="T104" s="48">
        <v>1</v>
      </c>
      <c r="U104" s="49">
        <v>0</v>
      </c>
      <c r="V104" s="49">
        <v>0.007752</v>
      </c>
      <c r="W104" s="49">
        <v>0.013591</v>
      </c>
      <c r="X104" s="49">
        <v>0.544329</v>
      </c>
      <c r="Y104" s="49">
        <v>0</v>
      </c>
      <c r="Z104" s="49">
        <v>0</v>
      </c>
      <c r="AA104" s="71">
        <v>104</v>
      </c>
      <c r="AB104" s="71"/>
      <c r="AC104" s="72"/>
      <c r="AD104" s="78" t="s">
        <v>2179</v>
      </c>
      <c r="AE104" s="78">
        <v>297</v>
      </c>
      <c r="AF104" s="78">
        <v>714</v>
      </c>
      <c r="AG104" s="78">
        <v>12019</v>
      </c>
      <c r="AH104" s="78">
        <v>17642</v>
      </c>
      <c r="AI104" s="78"/>
      <c r="AJ104" s="78" t="s">
        <v>2482</v>
      </c>
      <c r="AK104" s="78"/>
      <c r="AL104" s="78"/>
      <c r="AM104" s="78"/>
      <c r="AN104" s="80">
        <v>41251.81408564815</v>
      </c>
      <c r="AO104" s="78"/>
      <c r="AP104" s="78" t="b">
        <v>1</v>
      </c>
      <c r="AQ104" s="78" t="b">
        <v>0</v>
      </c>
      <c r="AR104" s="78" t="b">
        <v>0</v>
      </c>
      <c r="AS104" s="78" t="s">
        <v>1973</v>
      </c>
      <c r="AT104" s="78">
        <v>10</v>
      </c>
      <c r="AU104" s="82" t="s">
        <v>3289</v>
      </c>
      <c r="AV104" s="78" t="b">
        <v>0</v>
      </c>
      <c r="AW104" s="78" t="s">
        <v>3383</v>
      </c>
      <c r="AX104" s="82" t="s">
        <v>3485</v>
      </c>
      <c r="AY104" s="78" t="s">
        <v>66</v>
      </c>
      <c r="AZ104" s="78" t="str">
        <f>REPLACE(INDEX(GroupVertices[Group],MATCH(Vertices[[#This Row],[Vertex]],GroupVertices[Vertex],0)),1,1,"")</f>
        <v>1</v>
      </c>
      <c r="BA104" s="48"/>
      <c r="BB104" s="48"/>
      <c r="BC104" s="48"/>
      <c r="BD104" s="48"/>
      <c r="BE104" s="48"/>
      <c r="BF104" s="48"/>
      <c r="BG104" s="120" t="s">
        <v>4677</v>
      </c>
      <c r="BH104" s="120" t="s">
        <v>4677</v>
      </c>
      <c r="BI104" s="120" t="s">
        <v>4822</v>
      </c>
      <c r="BJ104" s="120" t="s">
        <v>4822</v>
      </c>
      <c r="BK104" s="120">
        <v>0</v>
      </c>
      <c r="BL104" s="123">
        <v>0</v>
      </c>
      <c r="BM104" s="120">
        <v>0</v>
      </c>
      <c r="BN104" s="123">
        <v>0</v>
      </c>
      <c r="BO104" s="120">
        <v>0</v>
      </c>
      <c r="BP104" s="123">
        <v>0</v>
      </c>
      <c r="BQ104" s="120">
        <v>20</v>
      </c>
      <c r="BR104" s="123">
        <v>100</v>
      </c>
      <c r="BS104" s="120">
        <v>20</v>
      </c>
      <c r="BT104" s="2"/>
      <c r="BU104" s="3"/>
      <c r="BV104" s="3"/>
      <c r="BW104" s="3"/>
      <c r="BX104" s="3"/>
    </row>
    <row r="105" spans="1:76" ht="15">
      <c r="A105" s="64" t="s">
        <v>299</v>
      </c>
      <c r="B105" s="65"/>
      <c r="C105" s="65" t="s">
        <v>64</v>
      </c>
      <c r="D105" s="66">
        <v>162.03647355505137</v>
      </c>
      <c r="E105" s="68"/>
      <c r="F105" s="100" t="s">
        <v>999</v>
      </c>
      <c r="G105" s="65"/>
      <c r="H105" s="69" t="s">
        <v>299</v>
      </c>
      <c r="I105" s="70"/>
      <c r="J105" s="70"/>
      <c r="K105" s="69" t="s">
        <v>3818</v>
      </c>
      <c r="L105" s="73">
        <v>1</v>
      </c>
      <c r="M105" s="74">
        <v>2298.218505859375</v>
      </c>
      <c r="N105" s="74">
        <v>8318.34765625</v>
      </c>
      <c r="O105" s="75"/>
      <c r="P105" s="76"/>
      <c r="Q105" s="76"/>
      <c r="R105" s="86"/>
      <c r="S105" s="48">
        <v>0</v>
      </c>
      <c r="T105" s="48">
        <v>1</v>
      </c>
      <c r="U105" s="49">
        <v>0</v>
      </c>
      <c r="V105" s="49">
        <v>0.007752</v>
      </c>
      <c r="W105" s="49">
        <v>0.013591</v>
      </c>
      <c r="X105" s="49">
        <v>0.544329</v>
      </c>
      <c r="Y105" s="49">
        <v>0</v>
      </c>
      <c r="Z105" s="49">
        <v>0</v>
      </c>
      <c r="AA105" s="71">
        <v>105</v>
      </c>
      <c r="AB105" s="71"/>
      <c r="AC105" s="72"/>
      <c r="AD105" s="78" t="s">
        <v>2180</v>
      </c>
      <c r="AE105" s="78">
        <v>59</v>
      </c>
      <c r="AF105" s="78">
        <v>150</v>
      </c>
      <c r="AG105" s="78">
        <v>96349</v>
      </c>
      <c r="AH105" s="78">
        <v>85138</v>
      </c>
      <c r="AI105" s="78"/>
      <c r="AJ105" s="78"/>
      <c r="AK105" s="78"/>
      <c r="AL105" s="78"/>
      <c r="AM105" s="78"/>
      <c r="AN105" s="80">
        <v>41318.014699074076</v>
      </c>
      <c r="AO105" s="78"/>
      <c r="AP105" s="78" t="b">
        <v>1</v>
      </c>
      <c r="AQ105" s="78" t="b">
        <v>0</v>
      </c>
      <c r="AR105" s="78" t="b">
        <v>0</v>
      </c>
      <c r="AS105" s="78" t="s">
        <v>1973</v>
      </c>
      <c r="AT105" s="78">
        <v>0</v>
      </c>
      <c r="AU105" s="82" t="s">
        <v>3289</v>
      </c>
      <c r="AV105" s="78" t="b">
        <v>0</v>
      </c>
      <c r="AW105" s="78" t="s">
        <v>3383</v>
      </c>
      <c r="AX105" s="82" t="s">
        <v>3486</v>
      </c>
      <c r="AY105" s="78" t="s">
        <v>66</v>
      </c>
      <c r="AZ105" s="78" t="str">
        <f>REPLACE(INDEX(GroupVertices[Group],MATCH(Vertices[[#This Row],[Vertex]],GroupVertices[Vertex],0)),1,1,"")</f>
        <v>1</v>
      </c>
      <c r="BA105" s="48"/>
      <c r="BB105" s="48"/>
      <c r="BC105" s="48"/>
      <c r="BD105" s="48"/>
      <c r="BE105" s="48"/>
      <c r="BF105" s="48"/>
      <c r="BG105" s="120" t="s">
        <v>4677</v>
      </c>
      <c r="BH105" s="120" t="s">
        <v>4677</v>
      </c>
      <c r="BI105" s="120" t="s">
        <v>4822</v>
      </c>
      <c r="BJ105" s="120" t="s">
        <v>4822</v>
      </c>
      <c r="BK105" s="120">
        <v>0</v>
      </c>
      <c r="BL105" s="123">
        <v>0</v>
      </c>
      <c r="BM105" s="120">
        <v>0</v>
      </c>
      <c r="BN105" s="123">
        <v>0</v>
      </c>
      <c r="BO105" s="120">
        <v>0</v>
      </c>
      <c r="BP105" s="123">
        <v>0</v>
      </c>
      <c r="BQ105" s="120">
        <v>20</v>
      </c>
      <c r="BR105" s="123">
        <v>100</v>
      </c>
      <c r="BS105" s="120">
        <v>20</v>
      </c>
      <c r="BT105" s="2"/>
      <c r="BU105" s="3"/>
      <c r="BV105" s="3"/>
      <c r="BW105" s="3"/>
      <c r="BX105" s="3"/>
    </row>
    <row r="106" spans="1:76" ht="15">
      <c r="A106" s="64" t="s">
        <v>300</v>
      </c>
      <c r="B106" s="65"/>
      <c r="C106" s="65" t="s">
        <v>64</v>
      </c>
      <c r="D106" s="66">
        <v>162.05189525953617</v>
      </c>
      <c r="E106" s="68"/>
      <c r="F106" s="100" t="s">
        <v>1066</v>
      </c>
      <c r="G106" s="65"/>
      <c r="H106" s="69" t="s">
        <v>300</v>
      </c>
      <c r="I106" s="70"/>
      <c r="J106" s="70"/>
      <c r="K106" s="69" t="s">
        <v>3819</v>
      </c>
      <c r="L106" s="73">
        <v>1</v>
      </c>
      <c r="M106" s="74">
        <v>738.7216796875</v>
      </c>
      <c r="N106" s="74">
        <v>9076.5234375</v>
      </c>
      <c r="O106" s="75"/>
      <c r="P106" s="76"/>
      <c r="Q106" s="76"/>
      <c r="R106" s="86"/>
      <c r="S106" s="48">
        <v>0</v>
      </c>
      <c r="T106" s="48">
        <v>1</v>
      </c>
      <c r="U106" s="49">
        <v>0</v>
      </c>
      <c r="V106" s="49">
        <v>0.007752</v>
      </c>
      <c r="W106" s="49">
        <v>0.013591</v>
      </c>
      <c r="X106" s="49">
        <v>0.544329</v>
      </c>
      <c r="Y106" s="49">
        <v>0</v>
      </c>
      <c r="Z106" s="49">
        <v>0</v>
      </c>
      <c r="AA106" s="71">
        <v>106</v>
      </c>
      <c r="AB106" s="71"/>
      <c r="AC106" s="72"/>
      <c r="AD106" s="78" t="s">
        <v>2181</v>
      </c>
      <c r="AE106" s="78">
        <v>442</v>
      </c>
      <c r="AF106" s="78">
        <v>213</v>
      </c>
      <c r="AG106" s="78">
        <v>7888</v>
      </c>
      <c r="AH106" s="78">
        <v>23698</v>
      </c>
      <c r="AI106" s="78"/>
      <c r="AJ106" s="78" t="s">
        <v>2483</v>
      </c>
      <c r="AK106" s="78" t="s">
        <v>2737</v>
      </c>
      <c r="AL106" s="78"/>
      <c r="AM106" s="78"/>
      <c r="AN106" s="80">
        <v>42183.65993055556</v>
      </c>
      <c r="AO106" s="78"/>
      <c r="AP106" s="78" t="b">
        <v>1</v>
      </c>
      <c r="AQ106" s="78" t="b">
        <v>0</v>
      </c>
      <c r="AR106" s="78" t="b">
        <v>0</v>
      </c>
      <c r="AS106" s="78" t="s">
        <v>1973</v>
      </c>
      <c r="AT106" s="78">
        <v>1</v>
      </c>
      <c r="AU106" s="82" t="s">
        <v>3289</v>
      </c>
      <c r="AV106" s="78" t="b">
        <v>0</v>
      </c>
      <c r="AW106" s="78" t="s">
        <v>3383</v>
      </c>
      <c r="AX106" s="82" t="s">
        <v>3487</v>
      </c>
      <c r="AY106" s="78" t="s">
        <v>66</v>
      </c>
      <c r="AZ106" s="78" t="str">
        <f>REPLACE(INDEX(GroupVertices[Group],MATCH(Vertices[[#This Row],[Vertex]],GroupVertices[Vertex],0)),1,1,"")</f>
        <v>1</v>
      </c>
      <c r="BA106" s="48"/>
      <c r="BB106" s="48"/>
      <c r="BC106" s="48"/>
      <c r="BD106" s="48"/>
      <c r="BE106" s="48"/>
      <c r="BF106" s="48"/>
      <c r="BG106" s="120" t="s">
        <v>4677</v>
      </c>
      <c r="BH106" s="120" t="s">
        <v>4677</v>
      </c>
      <c r="BI106" s="120" t="s">
        <v>4822</v>
      </c>
      <c r="BJ106" s="120" t="s">
        <v>4822</v>
      </c>
      <c r="BK106" s="120">
        <v>0</v>
      </c>
      <c r="BL106" s="123">
        <v>0</v>
      </c>
      <c r="BM106" s="120">
        <v>0</v>
      </c>
      <c r="BN106" s="123">
        <v>0</v>
      </c>
      <c r="BO106" s="120">
        <v>0</v>
      </c>
      <c r="BP106" s="123">
        <v>0</v>
      </c>
      <c r="BQ106" s="120">
        <v>20</v>
      </c>
      <c r="BR106" s="123">
        <v>100</v>
      </c>
      <c r="BS106" s="120">
        <v>20</v>
      </c>
      <c r="BT106" s="2"/>
      <c r="BU106" s="3"/>
      <c r="BV106" s="3"/>
      <c r="BW106" s="3"/>
      <c r="BX106" s="3"/>
    </row>
    <row r="107" spans="1:76" ht="15">
      <c r="A107" s="64" t="s">
        <v>301</v>
      </c>
      <c r="B107" s="65"/>
      <c r="C107" s="65" t="s">
        <v>64</v>
      </c>
      <c r="D107" s="66">
        <v>162.04724426929474</v>
      </c>
      <c r="E107" s="68"/>
      <c r="F107" s="100" t="s">
        <v>1067</v>
      </c>
      <c r="G107" s="65"/>
      <c r="H107" s="69" t="s">
        <v>301</v>
      </c>
      <c r="I107" s="70"/>
      <c r="J107" s="70"/>
      <c r="K107" s="69" t="s">
        <v>3820</v>
      </c>
      <c r="L107" s="73">
        <v>1</v>
      </c>
      <c r="M107" s="74">
        <v>9128.4169921875</v>
      </c>
      <c r="N107" s="74">
        <v>8058.1513671875</v>
      </c>
      <c r="O107" s="75"/>
      <c r="P107" s="76"/>
      <c r="Q107" s="76"/>
      <c r="R107" s="86"/>
      <c r="S107" s="48">
        <v>0</v>
      </c>
      <c r="T107" s="48">
        <v>1</v>
      </c>
      <c r="U107" s="49">
        <v>0</v>
      </c>
      <c r="V107" s="49">
        <v>0.035714</v>
      </c>
      <c r="W107" s="49">
        <v>0</v>
      </c>
      <c r="X107" s="49">
        <v>0.500715</v>
      </c>
      <c r="Y107" s="49">
        <v>0</v>
      </c>
      <c r="Z107" s="49">
        <v>0</v>
      </c>
      <c r="AA107" s="71">
        <v>107</v>
      </c>
      <c r="AB107" s="71"/>
      <c r="AC107" s="72"/>
      <c r="AD107" s="78" t="s">
        <v>2182</v>
      </c>
      <c r="AE107" s="78">
        <v>373</v>
      </c>
      <c r="AF107" s="78">
        <v>194</v>
      </c>
      <c r="AG107" s="78">
        <v>1984</v>
      </c>
      <c r="AH107" s="78">
        <v>1800</v>
      </c>
      <c r="AI107" s="78"/>
      <c r="AJ107" s="78"/>
      <c r="AK107" s="78"/>
      <c r="AL107" s="78"/>
      <c r="AM107" s="78"/>
      <c r="AN107" s="80">
        <v>40920.170949074076</v>
      </c>
      <c r="AO107" s="82" t="s">
        <v>3108</v>
      </c>
      <c r="AP107" s="78" t="b">
        <v>0</v>
      </c>
      <c r="AQ107" s="78" t="b">
        <v>0</v>
      </c>
      <c r="AR107" s="78" t="b">
        <v>1</v>
      </c>
      <c r="AS107" s="78" t="s">
        <v>1973</v>
      </c>
      <c r="AT107" s="78">
        <v>4</v>
      </c>
      <c r="AU107" s="82" t="s">
        <v>3289</v>
      </c>
      <c r="AV107" s="78" t="b">
        <v>0</v>
      </c>
      <c r="AW107" s="78" t="s">
        <v>3383</v>
      </c>
      <c r="AX107" s="82" t="s">
        <v>3488</v>
      </c>
      <c r="AY107" s="78" t="s">
        <v>66</v>
      </c>
      <c r="AZ107" s="78" t="str">
        <f>REPLACE(INDEX(GroupVertices[Group],MATCH(Vertices[[#This Row],[Vertex]],GroupVertices[Vertex],0)),1,1,"")</f>
        <v>8</v>
      </c>
      <c r="BA107" s="48" t="s">
        <v>752</v>
      </c>
      <c r="BB107" s="48" t="s">
        <v>752</v>
      </c>
      <c r="BC107" s="48" t="s">
        <v>811</v>
      </c>
      <c r="BD107" s="48" t="s">
        <v>811</v>
      </c>
      <c r="BE107" s="48" t="s">
        <v>845</v>
      </c>
      <c r="BF107" s="48" t="s">
        <v>845</v>
      </c>
      <c r="BG107" s="120" t="s">
        <v>4685</v>
      </c>
      <c r="BH107" s="120" t="s">
        <v>4685</v>
      </c>
      <c r="BI107" s="120" t="s">
        <v>4831</v>
      </c>
      <c r="BJ107" s="120" t="s">
        <v>4831</v>
      </c>
      <c r="BK107" s="120">
        <v>0</v>
      </c>
      <c r="BL107" s="123">
        <v>0</v>
      </c>
      <c r="BM107" s="120">
        <v>1</v>
      </c>
      <c r="BN107" s="123">
        <v>5.882352941176471</v>
      </c>
      <c r="BO107" s="120">
        <v>0</v>
      </c>
      <c r="BP107" s="123">
        <v>0</v>
      </c>
      <c r="BQ107" s="120">
        <v>16</v>
      </c>
      <c r="BR107" s="123">
        <v>94.11764705882354</v>
      </c>
      <c r="BS107" s="120">
        <v>17</v>
      </c>
      <c r="BT107" s="2"/>
      <c r="BU107" s="3"/>
      <c r="BV107" s="3"/>
      <c r="BW107" s="3"/>
      <c r="BX107" s="3"/>
    </row>
    <row r="108" spans="1:76" ht="15">
      <c r="A108" s="64" t="s">
        <v>302</v>
      </c>
      <c r="B108" s="65"/>
      <c r="C108" s="65" t="s">
        <v>64</v>
      </c>
      <c r="D108" s="66">
        <v>162.05434314913694</v>
      </c>
      <c r="E108" s="68"/>
      <c r="F108" s="100" t="s">
        <v>1068</v>
      </c>
      <c r="G108" s="65"/>
      <c r="H108" s="69" t="s">
        <v>302</v>
      </c>
      <c r="I108" s="70"/>
      <c r="J108" s="70"/>
      <c r="K108" s="69" t="s">
        <v>3821</v>
      </c>
      <c r="L108" s="73">
        <v>1</v>
      </c>
      <c r="M108" s="74">
        <v>2604.99365234375</v>
      </c>
      <c r="N108" s="74">
        <v>7810.8115234375</v>
      </c>
      <c r="O108" s="75"/>
      <c r="P108" s="76"/>
      <c r="Q108" s="76"/>
      <c r="R108" s="86"/>
      <c r="S108" s="48">
        <v>0</v>
      </c>
      <c r="T108" s="48">
        <v>1</v>
      </c>
      <c r="U108" s="49">
        <v>0</v>
      </c>
      <c r="V108" s="49">
        <v>0.007752</v>
      </c>
      <c r="W108" s="49">
        <v>0.013591</v>
      </c>
      <c r="X108" s="49">
        <v>0.544329</v>
      </c>
      <c r="Y108" s="49">
        <v>0</v>
      </c>
      <c r="Z108" s="49">
        <v>0</v>
      </c>
      <c r="AA108" s="71">
        <v>108</v>
      </c>
      <c r="AB108" s="71"/>
      <c r="AC108" s="72"/>
      <c r="AD108" s="78" t="s">
        <v>2183</v>
      </c>
      <c r="AE108" s="78">
        <v>393</v>
      </c>
      <c r="AF108" s="78">
        <v>223</v>
      </c>
      <c r="AG108" s="78">
        <v>39413</v>
      </c>
      <c r="AH108" s="78">
        <v>22153</v>
      </c>
      <c r="AI108" s="78"/>
      <c r="AJ108" s="78" t="s">
        <v>2484</v>
      </c>
      <c r="AK108" s="78" t="s">
        <v>2738</v>
      </c>
      <c r="AL108" s="82" t="s">
        <v>2919</v>
      </c>
      <c r="AM108" s="78"/>
      <c r="AN108" s="80">
        <v>39822.87267361111</v>
      </c>
      <c r="AO108" s="78"/>
      <c r="AP108" s="78" t="b">
        <v>0</v>
      </c>
      <c r="AQ108" s="78" t="b">
        <v>0</v>
      </c>
      <c r="AR108" s="78" t="b">
        <v>0</v>
      </c>
      <c r="AS108" s="78" t="s">
        <v>1973</v>
      </c>
      <c r="AT108" s="78">
        <v>6</v>
      </c>
      <c r="AU108" s="82" t="s">
        <v>3301</v>
      </c>
      <c r="AV108" s="78" t="b">
        <v>0</v>
      </c>
      <c r="AW108" s="78" t="s">
        <v>3383</v>
      </c>
      <c r="AX108" s="82" t="s">
        <v>3489</v>
      </c>
      <c r="AY108" s="78" t="s">
        <v>66</v>
      </c>
      <c r="AZ108" s="78" t="str">
        <f>REPLACE(INDEX(GroupVertices[Group],MATCH(Vertices[[#This Row],[Vertex]],GroupVertices[Vertex],0)),1,1,"")</f>
        <v>1</v>
      </c>
      <c r="BA108" s="48"/>
      <c r="BB108" s="48"/>
      <c r="BC108" s="48"/>
      <c r="BD108" s="48"/>
      <c r="BE108" s="48"/>
      <c r="BF108" s="48"/>
      <c r="BG108" s="120" t="s">
        <v>4677</v>
      </c>
      <c r="BH108" s="120" t="s">
        <v>4677</v>
      </c>
      <c r="BI108" s="120" t="s">
        <v>4822</v>
      </c>
      <c r="BJ108" s="120" t="s">
        <v>4822</v>
      </c>
      <c r="BK108" s="120">
        <v>0</v>
      </c>
      <c r="BL108" s="123">
        <v>0</v>
      </c>
      <c r="BM108" s="120">
        <v>0</v>
      </c>
      <c r="BN108" s="123">
        <v>0</v>
      </c>
      <c r="BO108" s="120">
        <v>0</v>
      </c>
      <c r="BP108" s="123">
        <v>0</v>
      </c>
      <c r="BQ108" s="120">
        <v>20</v>
      </c>
      <c r="BR108" s="123">
        <v>100</v>
      </c>
      <c r="BS108" s="120">
        <v>20</v>
      </c>
      <c r="BT108" s="2"/>
      <c r="BU108" s="3"/>
      <c r="BV108" s="3"/>
      <c r="BW108" s="3"/>
      <c r="BX108" s="3"/>
    </row>
    <row r="109" spans="1:76" ht="15">
      <c r="A109" s="64" t="s">
        <v>303</v>
      </c>
      <c r="B109" s="65"/>
      <c r="C109" s="65" t="s">
        <v>64</v>
      </c>
      <c r="D109" s="66">
        <v>162.11235813267504</v>
      </c>
      <c r="E109" s="68"/>
      <c r="F109" s="100" t="s">
        <v>1069</v>
      </c>
      <c r="G109" s="65"/>
      <c r="H109" s="69" t="s">
        <v>303</v>
      </c>
      <c r="I109" s="70"/>
      <c r="J109" s="70"/>
      <c r="K109" s="69" t="s">
        <v>3822</v>
      </c>
      <c r="L109" s="73">
        <v>1</v>
      </c>
      <c r="M109" s="74">
        <v>288.1396789550781</v>
      </c>
      <c r="N109" s="74">
        <v>5568.212890625</v>
      </c>
      <c r="O109" s="75"/>
      <c r="P109" s="76"/>
      <c r="Q109" s="76"/>
      <c r="R109" s="86"/>
      <c r="S109" s="48">
        <v>0</v>
      </c>
      <c r="T109" s="48">
        <v>1</v>
      </c>
      <c r="U109" s="49">
        <v>0</v>
      </c>
      <c r="V109" s="49">
        <v>0.007752</v>
      </c>
      <c r="W109" s="49">
        <v>0.013591</v>
      </c>
      <c r="X109" s="49">
        <v>0.544329</v>
      </c>
      <c r="Y109" s="49">
        <v>0</v>
      </c>
      <c r="Z109" s="49">
        <v>0</v>
      </c>
      <c r="AA109" s="71">
        <v>109</v>
      </c>
      <c r="AB109" s="71"/>
      <c r="AC109" s="72"/>
      <c r="AD109" s="78" t="s">
        <v>2184</v>
      </c>
      <c r="AE109" s="78">
        <v>293</v>
      </c>
      <c r="AF109" s="78">
        <v>460</v>
      </c>
      <c r="AG109" s="78">
        <v>88357</v>
      </c>
      <c r="AH109" s="78">
        <v>27786</v>
      </c>
      <c r="AI109" s="78"/>
      <c r="AJ109" s="78" t="s">
        <v>2485</v>
      </c>
      <c r="AK109" s="78" t="s">
        <v>2739</v>
      </c>
      <c r="AL109" s="78"/>
      <c r="AM109" s="78"/>
      <c r="AN109" s="80">
        <v>42615.68011574074</v>
      </c>
      <c r="AO109" s="82" t="s">
        <v>3109</v>
      </c>
      <c r="AP109" s="78" t="b">
        <v>1</v>
      </c>
      <c r="AQ109" s="78" t="b">
        <v>0</v>
      </c>
      <c r="AR109" s="78" t="b">
        <v>0</v>
      </c>
      <c r="AS109" s="78" t="s">
        <v>1973</v>
      </c>
      <c r="AT109" s="78">
        <v>13</v>
      </c>
      <c r="AU109" s="78"/>
      <c r="AV109" s="78" t="b">
        <v>0</v>
      </c>
      <c r="AW109" s="78" t="s">
        <v>3383</v>
      </c>
      <c r="AX109" s="82" t="s">
        <v>3490</v>
      </c>
      <c r="AY109" s="78" t="s">
        <v>66</v>
      </c>
      <c r="AZ109" s="78" t="str">
        <f>REPLACE(INDEX(GroupVertices[Group],MATCH(Vertices[[#This Row],[Vertex]],GroupVertices[Vertex],0)),1,1,"")</f>
        <v>1</v>
      </c>
      <c r="BA109" s="48"/>
      <c r="BB109" s="48"/>
      <c r="BC109" s="48"/>
      <c r="BD109" s="48"/>
      <c r="BE109" s="48"/>
      <c r="BF109" s="48"/>
      <c r="BG109" s="120" t="s">
        <v>4677</v>
      </c>
      <c r="BH109" s="120" t="s">
        <v>4677</v>
      </c>
      <c r="BI109" s="120" t="s">
        <v>4822</v>
      </c>
      <c r="BJ109" s="120" t="s">
        <v>4822</v>
      </c>
      <c r="BK109" s="120">
        <v>0</v>
      </c>
      <c r="BL109" s="123">
        <v>0</v>
      </c>
      <c r="BM109" s="120">
        <v>0</v>
      </c>
      <c r="BN109" s="123">
        <v>0</v>
      </c>
      <c r="BO109" s="120">
        <v>0</v>
      </c>
      <c r="BP109" s="123">
        <v>0</v>
      </c>
      <c r="BQ109" s="120">
        <v>20</v>
      </c>
      <c r="BR109" s="123">
        <v>100</v>
      </c>
      <c r="BS109" s="120">
        <v>20</v>
      </c>
      <c r="BT109" s="2"/>
      <c r="BU109" s="3"/>
      <c r="BV109" s="3"/>
      <c r="BW109" s="3"/>
      <c r="BX109" s="3"/>
    </row>
    <row r="110" spans="1:76" ht="15">
      <c r="A110" s="64" t="s">
        <v>304</v>
      </c>
      <c r="B110" s="65"/>
      <c r="C110" s="65" t="s">
        <v>64</v>
      </c>
      <c r="D110" s="66">
        <v>162.01150508112357</v>
      </c>
      <c r="E110" s="68"/>
      <c r="F110" s="100" t="s">
        <v>1070</v>
      </c>
      <c r="G110" s="65"/>
      <c r="H110" s="69" t="s">
        <v>304</v>
      </c>
      <c r="I110" s="70"/>
      <c r="J110" s="70"/>
      <c r="K110" s="69" t="s">
        <v>3823</v>
      </c>
      <c r="L110" s="73">
        <v>1</v>
      </c>
      <c r="M110" s="74">
        <v>1595.4346923828125</v>
      </c>
      <c r="N110" s="74">
        <v>9646.09375</v>
      </c>
      <c r="O110" s="75"/>
      <c r="P110" s="76"/>
      <c r="Q110" s="76"/>
      <c r="R110" s="86"/>
      <c r="S110" s="48">
        <v>0</v>
      </c>
      <c r="T110" s="48">
        <v>1</v>
      </c>
      <c r="U110" s="49">
        <v>0</v>
      </c>
      <c r="V110" s="49">
        <v>0.007752</v>
      </c>
      <c r="W110" s="49">
        <v>0.013591</v>
      </c>
      <c r="X110" s="49">
        <v>0.544329</v>
      </c>
      <c r="Y110" s="49">
        <v>0</v>
      </c>
      <c r="Z110" s="49">
        <v>0</v>
      </c>
      <c r="AA110" s="71">
        <v>110</v>
      </c>
      <c r="AB110" s="71"/>
      <c r="AC110" s="72"/>
      <c r="AD110" s="78" t="s">
        <v>2185</v>
      </c>
      <c r="AE110" s="78">
        <v>338</v>
      </c>
      <c r="AF110" s="78">
        <v>48</v>
      </c>
      <c r="AG110" s="78">
        <v>12619</v>
      </c>
      <c r="AH110" s="78">
        <v>44039</v>
      </c>
      <c r="AI110" s="78"/>
      <c r="AJ110" s="78"/>
      <c r="AK110" s="78"/>
      <c r="AL110" s="78"/>
      <c r="AM110" s="78"/>
      <c r="AN110" s="80">
        <v>40609.673680555556</v>
      </c>
      <c r="AO110" s="78"/>
      <c r="AP110" s="78" t="b">
        <v>1</v>
      </c>
      <c r="AQ110" s="78" t="b">
        <v>0</v>
      </c>
      <c r="AR110" s="78" t="b">
        <v>0</v>
      </c>
      <c r="AS110" s="78" t="s">
        <v>1973</v>
      </c>
      <c r="AT110" s="78">
        <v>1</v>
      </c>
      <c r="AU110" s="82" t="s">
        <v>3289</v>
      </c>
      <c r="AV110" s="78" t="b">
        <v>0</v>
      </c>
      <c r="AW110" s="78" t="s">
        <v>3383</v>
      </c>
      <c r="AX110" s="82" t="s">
        <v>3491</v>
      </c>
      <c r="AY110" s="78" t="s">
        <v>66</v>
      </c>
      <c r="AZ110" s="78" t="str">
        <f>REPLACE(INDEX(GroupVertices[Group],MATCH(Vertices[[#This Row],[Vertex]],GroupVertices[Vertex],0)),1,1,"")</f>
        <v>1</v>
      </c>
      <c r="BA110" s="48"/>
      <c r="BB110" s="48"/>
      <c r="BC110" s="48"/>
      <c r="BD110" s="48"/>
      <c r="BE110" s="48"/>
      <c r="BF110" s="48"/>
      <c r="BG110" s="120" t="s">
        <v>4677</v>
      </c>
      <c r="BH110" s="120" t="s">
        <v>4677</v>
      </c>
      <c r="BI110" s="120" t="s">
        <v>4822</v>
      </c>
      <c r="BJ110" s="120" t="s">
        <v>4822</v>
      </c>
      <c r="BK110" s="120">
        <v>0</v>
      </c>
      <c r="BL110" s="123">
        <v>0</v>
      </c>
      <c r="BM110" s="120">
        <v>0</v>
      </c>
      <c r="BN110" s="123">
        <v>0</v>
      </c>
      <c r="BO110" s="120">
        <v>0</v>
      </c>
      <c r="BP110" s="123">
        <v>0</v>
      </c>
      <c r="BQ110" s="120">
        <v>20</v>
      </c>
      <c r="BR110" s="123">
        <v>100</v>
      </c>
      <c r="BS110" s="120">
        <v>20</v>
      </c>
      <c r="BT110" s="2"/>
      <c r="BU110" s="3"/>
      <c r="BV110" s="3"/>
      <c r="BW110" s="3"/>
      <c r="BX110" s="3"/>
    </row>
    <row r="111" spans="1:76" ht="15">
      <c r="A111" s="64" t="s">
        <v>305</v>
      </c>
      <c r="B111" s="65"/>
      <c r="C111" s="65" t="s">
        <v>64</v>
      </c>
      <c r="D111" s="66">
        <v>162.0124842369639</v>
      </c>
      <c r="E111" s="68"/>
      <c r="F111" s="100" t="s">
        <v>999</v>
      </c>
      <c r="G111" s="65"/>
      <c r="H111" s="69" t="s">
        <v>305</v>
      </c>
      <c r="I111" s="70"/>
      <c r="J111" s="70"/>
      <c r="K111" s="69" t="s">
        <v>3824</v>
      </c>
      <c r="L111" s="73">
        <v>1</v>
      </c>
      <c r="M111" s="74">
        <v>1476.2598876953125</v>
      </c>
      <c r="N111" s="74">
        <v>7739.21630859375</v>
      </c>
      <c r="O111" s="75"/>
      <c r="P111" s="76"/>
      <c r="Q111" s="76"/>
      <c r="R111" s="86"/>
      <c r="S111" s="48">
        <v>0</v>
      </c>
      <c r="T111" s="48">
        <v>1</v>
      </c>
      <c r="U111" s="49">
        <v>0</v>
      </c>
      <c r="V111" s="49">
        <v>0.007752</v>
      </c>
      <c r="W111" s="49">
        <v>0.013591</v>
      </c>
      <c r="X111" s="49">
        <v>0.544329</v>
      </c>
      <c r="Y111" s="49">
        <v>0</v>
      </c>
      <c r="Z111" s="49">
        <v>0</v>
      </c>
      <c r="AA111" s="71">
        <v>111</v>
      </c>
      <c r="AB111" s="71"/>
      <c r="AC111" s="72"/>
      <c r="AD111" s="78" t="s">
        <v>2186</v>
      </c>
      <c r="AE111" s="78">
        <v>46</v>
      </c>
      <c r="AF111" s="78">
        <v>52</v>
      </c>
      <c r="AG111" s="78">
        <v>37582</v>
      </c>
      <c r="AH111" s="78">
        <v>9062</v>
      </c>
      <c r="AI111" s="78"/>
      <c r="AJ111" s="78"/>
      <c r="AK111" s="78"/>
      <c r="AL111" s="78"/>
      <c r="AM111" s="78"/>
      <c r="AN111" s="80">
        <v>42432.73179398148</v>
      </c>
      <c r="AO111" s="78"/>
      <c r="AP111" s="78" t="b">
        <v>1</v>
      </c>
      <c r="AQ111" s="78" t="b">
        <v>0</v>
      </c>
      <c r="AR111" s="78" t="b">
        <v>1</v>
      </c>
      <c r="AS111" s="78" t="s">
        <v>1973</v>
      </c>
      <c r="AT111" s="78">
        <v>2</v>
      </c>
      <c r="AU111" s="78"/>
      <c r="AV111" s="78" t="b">
        <v>0</v>
      </c>
      <c r="AW111" s="78" t="s">
        <v>3383</v>
      </c>
      <c r="AX111" s="82" t="s">
        <v>3492</v>
      </c>
      <c r="AY111" s="78" t="s">
        <v>66</v>
      </c>
      <c r="AZ111" s="78" t="str">
        <f>REPLACE(INDEX(GroupVertices[Group],MATCH(Vertices[[#This Row],[Vertex]],GroupVertices[Vertex],0)),1,1,"")</f>
        <v>1</v>
      </c>
      <c r="BA111" s="48"/>
      <c r="BB111" s="48"/>
      <c r="BC111" s="48"/>
      <c r="BD111" s="48"/>
      <c r="BE111" s="48"/>
      <c r="BF111" s="48"/>
      <c r="BG111" s="120" t="s">
        <v>4677</v>
      </c>
      <c r="BH111" s="120" t="s">
        <v>4677</v>
      </c>
      <c r="BI111" s="120" t="s">
        <v>4822</v>
      </c>
      <c r="BJ111" s="120" t="s">
        <v>4822</v>
      </c>
      <c r="BK111" s="120">
        <v>0</v>
      </c>
      <c r="BL111" s="123">
        <v>0</v>
      </c>
      <c r="BM111" s="120">
        <v>0</v>
      </c>
      <c r="BN111" s="123">
        <v>0</v>
      </c>
      <c r="BO111" s="120">
        <v>0</v>
      </c>
      <c r="BP111" s="123">
        <v>0</v>
      </c>
      <c r="BQ111" s="120">
        <v>20</v>
      </c>
      <c r="BR111" s="123">
        <v>100</v>
      </c>
      <c r="BS111" s="120">
        <v>20</v>
      </c>
      <c r="BT111" s="2"/>
      <c r="BU111" s="3"/>
      <c r="BV111" s="3"/>
      <c r="BW111" s="3"/>
      <c r="BX111" s="3"/>
    </row>
    <row r="112" spans="1:76" ht="15">
      <c r="A112" s="64" t="s">
        <v>306</v>
      </c>
      <c r="B112" s="65"/>
      <c r="C112" s="65" t="s">
        <v>64</v>
      </c>
      <c r="D112" s="66">
        <v>162.02325495120726</v>
      </c>
      <c r="E112" s="68"/>
      <c r="F112" s="100" t="s">
        <v>1071</v>
      </c>
      <c r="G112" s="65"/>
      <c r="H112" s="69" t="s">
        <v>306</v>
      </c>
      <c r="I112" s="70"/>
      <c r="J112" s="70"/>
      <c r="K112" s="69" t="s">
        <v>3825</v>
      </c>
      <c r="L112" s="73">
        <v>1</v>
      </c>
      <c r="M112" s="74">
        <v>6157.7919921875</v>
      </c>
      <c r="N112" s="74">
        <v>3367.511474609375</v>
      </c>
      <c r="O112" s="75"/>
      <c r="P112" s="76"/>
      <c r="Q112" s="76"/>
      <c r="R112" s="86"/>
      <c r="S112" s="48">
        <v>0</v>
      </c>
      <c r="T112" s="48">
        <v>1</v>
      </c>
      <c r="U112" s="49">
        <v>0</v>
      </c>
      <c r="V112" s="49">
        <v>0.007353</v>
      </c>
      <c r="W112" s="49">
        <v>0</v>
      </c>
      <c r="X112" s="49">
        <v>0.479008</v>
      </c>
      <c r="Y112" s="49">
        <v>0</v>
      </c>
      <c r="Z112" s="49">
        <v>0</v>
      </c>
      <c r="AA112" s="71">
        <v>112</v>
      </c>
      <c r="AB112" s="71"/>
      <c r="AC112" s="72"/>
      <c r="AD112" s="78" t="s">
        <v>2187</v>
      </c>
      <c r="AE112" s="78">
        <v>1017</v>
      </c>
      <c r="AF112" s="78">
        <v>96</v>
      </c>
      <c r="AG112" s="78">
        <v>648</v>
      </c>
      <c r="AH112" s="78">
        <v>415</v>
      </c>
      <c r="AI112" s="78"/>
      <c r="AJ112" s="78" t="s">
        <v>2486</v>
      </c>
      <c r="AK112" s="78" t="s">
        <v>2740</v>
      </c>
      <c r="AL112" s="78"/>
      <c r="AM112" s="78"/>
      <c r="AN112" s="80">
        <v>42042.394791666666</v>
      </c>
      <c r="AO112" s="78"/>
      <c r="AP112" s="78" t="b">
        <v>0</v>
      </c>
      <c r="AQ112" s="78" t="b">
        <v>0</v>
      </c>
      <c r="AR112" s="78" t="b">
        <v>0</v>
      </c>
      <c r="AS112" s="78" t="s">
        <v>1973</v>
      </c>
      <c r="AT112" s="78">
        <v>3</v>
      </c>
      <c r="AU112" s="82" t="s">
        <v>3289</v>
      </c>
      <c r="AV112" s="78" t="b">
        <v>0</v>
      </c>
      <c r="AW112" s="78" t="s">
        <v>3383</v>
      </c>
      <c r="AX112" s="82" t="s">
        <v>3493</v>
      </c>
      <c r="AY112" s="78" t="s">
        <v>66</v>
      </c>
      <c r="AZ112" s="78" t="str">
        <f>REPLACE(INDEX(GroupVertices[Group],MATCH(Vertices[[#This Row],[Vertex]],GroupVertices[Vertex],0)),1,1,"")</f>
        <v>10</v>
      </c>
      <c r="BA112" s="48"/>
      <c r="BB112" s="48"/>
      <c r="BC112" s="48"/>
      <c r="BD112" s="48"/>
      <c r="BE112" s="48" t="s">
        <v>844</v>
      </c>
      <c r="BF112" s="48" t="s">
        <v>844</v>
      </c>
      <c r="BG112" s="120" t="s">
        <v>4686</v>
      </c>
      <c r="BH112" s="120" t="s">
        <v>4686</v>
      </c>
      <c r="BI112" s="120" t="s">
        <v>4832</v>
      </c>
      <c r="BJ112" s="120" t="s">
        <v>4832</v>
      </c>
      <c r="BK112" s="120">
        <v>0</v>
      </c>
      <c r="BL112" s="123">
        <v>0</v>
      </c>
      <c r="BM112" s="120">
        <v>0</v>
      </c>
      <c r="BN112" s="123">
        <v>0</v>
      </c>
      <c r="BO112" s="120">
        <v>0</v>
      </c>
      <c r="BP112" s="123">
        <v>0</v>
      </c>
      <c r="BQ112" s="120">
        <v>16</v>
      </c>
      <c r="BR112" s="123">
        <v>100</v>
      </c>
      <c r="BS112" s="120">
        <v>16</v>
      </c>
      <c r="BT112" s="2"/>
      <c r="BU112" s="3"/>
      <c r="BV112" s="3"/>
      <c r="BW112" s="3"/>
      <c r="BX112" s="3"/>
    </row>
    <row r="113" spans="1:76" ht="15">
      <c r="A113" s="64" t="s">
        <v>307</v>
      </c>
      <c r="B113" s="65"/>
      <c r="C113" s="65" t="s">
        <v>64</v>
      </c>
      <c r="D113" s="66">
        <v>162.16914917141273</v>
      </c>
      <c r="E113" s="68"/>
      <c r="F113" s="100" t="s">
        <v>1072</v>
      </c>
      <c r="G113" s="65"/>
      <c r="H113" s="69" t="s">
        <v>307</v>
      </c>
      <c r="I113" s="70"/>
      <c r="J113" s="70"/>
      <c r="K113" s="69" t="s">
        <v>3826</v>
      </c>
      <c r="L113" s="73">
        <v>1</v>
      </c>
      <c r="M113" s="74">
        <v>3343.39501953125</v>
      </c>
      <c r="N113" s="74">
        <v>7538.0693359375</v>
      </c>
      <c r="O113" s="75"/>
      <c r="P113" s="76"/>
      <c r="Q113" s="76"/>
      <c r="R113" s="86"/>
      <c r="S113" s="48">
        <v>1</v>
      </c>
      <c r="T113" s="48">
        <v>1</v>
      </c>
      <c r="U113" s="49">
        <v>0</v>
      </c>
      <c r="V113" s="49">
        <v>0</v>
      </c>
      <c r="W113" s="49">
        <v>0</v>
      </c>
      <c r="X113" s="49">
        <v>0.999998</v>
      </c>
      <c r="Y113" s="49">
        <v>0</v>
      </c>
      <c r="Z113" s="49" t="s">
        <v>5595</v>
      </c>
      <c r="AA113" s="71">
        <v>113</v>
      </c>
      <c r="AB113" s="71"/>
      <c r="AC113" s="72"/>
      <c r="AD113" s="78" t="s">
        <v>2188</v>
      </c>
      <c r="AE113" s="78">
        <v>1107</v>
      </c>
      <c r="AF113" s="78">
        <v>692</v>
      </c>
      <c r="AG113" s="78">
        <v>6943</v>
      </c>
      <c r="AH113" s="78">
        <v>1260</v>
      </c>
      <c r="AI113" s="78"/>
      <c r="AJ113" s="78" t="s">
        <v>2487</v>
      </c>
      <c r="AK113" s="78" t="s">
        <v>2741</v>
      </c>
      <c r="AL113" s="82" t="s">
        <v>2920</v>
      </c>
      <c r="AM113" s="78"/>
      <c r="AN113" s="80">
        <v>40009.28839120371</v>
      </c>
      <c r="AO113" s="82" t="s">
        <v>3110</v>
      </c>
      <c r="AP113" s="78" t="b">
        <v>0</v>
      </c>
      <c r="AQ113" s="78" t="b">
        <v>0</v>
      </c>
      <c r="AR113" s="78" t="b">
        <v>0</v>
      </c>
      <c r="AS113" s="78" t="s">
        <v>1973</v>
      </c>
      <c r="AT113" s="78">
        <v>3</v>
      </c>
      <c r="AU113" s="82" t="s">
        <v>3297</v>
      </c>
      <c r="AV113" s="78" t="b">
        <v>0</v>
      </c>
      <c r="AW113" s="78" t="s">
        <v>3383</v>
      </c>
      <c r="AX113" s="82" t="s">
        <v>3494</v>
      </c>
      <c r="AY113" s="78" t="s">
        <v>66</v>
      </c>
      <c r="AZ113" s="78" t="str">
        <f>REPLACE(INDEX(GroupVertices[Group],MATCH(Vertices[[#This Row],[Vertex]],GroupVertices[Vertex],0)),1,1,"")</f>
        <v>3</v>
      </c>
      <c r="BA113" s="48" t="s">
        <v>753</v>
      </c>
      <c r="BB113" s="48" t="s">
        <v>753</v>
      </c>
      <c r="BC113" s="48" t="s">
        <v>812</v>
      </c>
      <c r="BD113" s="48" t="s">
        <v>812</v>
      </c>
      <c r="BE113" s="48" t="s">
        <v>4630</v>
      </c>
      <c r="BF113" s="48" t="s">
        <v>4630</v>
      </c>
      <c r="BG113" s="120" t="s">
        <v>4687</v>
      </c>
      <c r="BH113" s="120" t="s">
        <v>4687</v>
      </c>
      <c r="BI113" s="120" t="s">
        <v>4833</v>
      </c>
      <c r="BJ113" s="120" t="s">
        <v>4833</v>
      </c>
      <c r="BK113" s="120">
        <v>0</v>
      </c>
      <c r="BL113" s="123">
        <v>0</v>
      </c>
      <c r="BM113" s="120">
        <v>0</v>
      </c>
      <c r="BN113" s="123">
        <v>0</v>
      </c>
      <c r="BO113" s="120">
        <v>0</v>
      </c>
      <c r="BP113" s="123">
        <v>0</v>
      </c>
      <c r="BQ113" s="120">
        <v>31</v>
      </c>
      <c r="BR113" s="123">
        <v>100</v>
      </c>
      <c r="BS113" s="120">
        <v>31</v>
      </c>
      <c r="BT113" s="2"/>
      <c r="BU113" s="3"/>
      <c r="BV113" s="3"/>
      <c r="BW113" s="3"/>
      <c r="BX113" s="3"/>
    </row>
    <row r="114" spans="1:76" ht="15">
      <c r="A114" s="64" t="s">
        <v>308</v>
      </c>
      <c r="B114" s="65"/>
      <c r="C114" s="65" t="s">
        <v>64</v>
      </c>
      <c r="D114" s="66">
        <v>162.12166011315793</v>
      </c>
      <c r="E114" s="68"/>
      <c r="F114" s="100" t="s">
        <v>1073</v>
      </c>
      <c r="G114" s="65"/>
      <c r="H114" s="69" t="s">
        <v>308</v>
      </c>
      <c r="I114" s="70"/>
      <c r="J114" s="70"/>
      <c r="K114" s="69" t="s">
        <v>3827</v>
      </c>
      <c r="L114" s="73">
        <v>1</v>
      </c>
      <c r="M114" s="74">
        <v>6445.099609375</v>
      </c>
      <c r="N114" s="74">
        <v>3679.753173828125</v>
      </c>
      <c r="O114" s="75"/>
      <c r="P114" s="76"/>
      <c r="Q114" s="76"/>
      <c r="R114" s="86"/>
      <c r="S114" s="48">
        <v>1</v>
      </c>
      <c r="T114" s="48">
        <v>2</v>
      </c>
      <c r="U114" s="49">
        <v>0</v>
      </c>
      <c r="V114" s="49">
        <v>0.111111</v>
      </c>
      <c r="W114" s="49">
        <v>0</v>
      </c>
      <c r="X114" s="49">
        <v>0.821051</v>
      </c>
      <c r="Y114" s="49">
        <v>0</v>
      </c>
      <c r="Z114" s="49">
        <v>0</v>
      </c>
      <c r="AA114" s="71">
        <v>114</v>
      </c>
      <c r="AB114" s="71"/>
      <c r="AC114" s="72"/>
      <c r="AD114" s="78" t="s">
        <v>2189</v>
      </c>
      <c r="AE114" s="78">
        <v>413</v>
      </c>
      <c r="AF114" s="78">
        <v>498</v>
      </c>
      <c r="AG114" s="78">
        <v>2257</v>
      </c>
      <c r="AH114" s="78">
        <v>1171</v>
      </c>
      <c r="AI114" s="78"/>
      <c r="AJ114" s="78" t="s">
        <v>2488</v>
      </c>
      <c r="AK114" s="78" t="s">
        <v>2742</v>
      </c>
      <c r="AL114" s="82" t="s">
        <v>2921</v>
      </c>
      <c r="AM114" s="78"/>
      <c r="AN114" s="80">
        <v>42974.10917824074</v>
      </c>
      <c r="AO114" s="82" t="s">
        <v>3111</v>
      </c>
      <c r="AP114" s="78" t="b">
        <v>0</v>
      </c>
      <c r="AQ114" s="78" t="b">
        <v>0</v>
      </c>
      <c r="AR114" s="78" t="b">
        <v>0</v>
      </c>
      <c r="AS114" s="78" t="s">
        <v>1973</v>
      </c>
      <c r="AT114" s="78">
        <v>2</v>
      </c>
      <c r="AU114" s="82" t="s">
        <v>3289</v>
      </c>
      <c r="AV114" s="78" t="b">
        <v>0</v>
      </c>
      <c r="AW114" s="78" t="s">
        <v>3383</v>
      </c>
      <c r="AX114" s="82" t="s">
        <v>3495</v>
      </c>
      <c r="AY114" s="78" t="s">
        <v>66</v>
      </c>
      <c r="AZ114" s="78" t="str">
        <f>REPLACE(INDEX(GroupVertices[Group],MATCH(Vertices[[#This Row],[Vertex]],GroupVertices[Vertex],0)),1,1,"")</f>
        <v>14</v>
      </c>
      <c r="BA114" s="48" t="s">
        <v>4611</v>
      </c>
      <c r="BB114" s="48" t="s">
        <v>4618</v>
      </c>
      <c r="BC114" s="48" t="s">
        <v>809</v>
      </c>
      <c r="BD114" s="48" t="s">
        <v>809</v>
      </c>
      <c r="BE114" s="48" t="s">
        <v>4631</v>
      </c>
      <c r="BF114" s="48" t="s">
        <v>4654</v>
      </c>
      <c r="BG114" s="120" t="s">
        <v>4688</v>
      </c>
      <c r="BH114" s="120" t="s">
        <v>4790</v>
      </c>
      <c r="BI114" s="120" t="s">
        <v>4834</v>
      </c>
      <c r="BJ114" s="120" t="s">
        <v>4834</v>
      </c>
      <c r="BK114" s="120">
        <v>1</v>
      </c>
      <c r="BL114" s="123">
        <v>2.7027027027027026</v>
      </c>
      <c r="BM114" s="120">
        <v>1</v>
      </c>
      <c r="BN114" s="123">
        <v>2.7027027027027026</v>
      </c>
      <c r="BO114" s="120">
        <v>0</v>
      </c>
      <c r="BP114" s="123">
        <v>0</v>
      </c>
      <c r="BQ114" s="120">
        <v>35</v>
      </c>
      <c r="BR114" s="123">
        <v>94.5945945945946</v>
      </c>
      <c r="BS114" s="120">
        <v>37</v>
      </c>
      <c r="BT114" s="2"/>
      <c r="BU114" s="3"/>
      <c r="BV114" s="3"/>
      <c r="BW114" s="3"/>
      <c r="BX114" s="3"/>
    </row>
    <row r="115" spans="1:76" ht="15">
      <c r="A115" s="64" t="s">
        <v>309</v>
      </c>
      <c r="B115" s="65"/>
      <c r="C115" s="65" t="s">
        <v>64</v>
      </c>
      <c r="D115" s="66">
        <v>162.3444180668274</v>
      </c>
      <c r="E115" s="68"/>
      <c r="F115" s="100" t="s">
        <v>3319</v>
      </c>
      <c r="G115" s="65"/>
      <c r="H115" s="69" t="s">
        <v>309</v>
      </c>
      <c r="I115" s="70"/>
      <c r="J115" s="70"/>
      <c r="K115" s="69" t="s">
        <v>3828</v>
      </c>
      <c r="L115" s="73">
        <v>1</v>
      </c>
      <c r="M115" s="74">
        <v>8644.3603515625</v>
      </c>
      <c r="N115" s="74">
        <v>3487.886474609375</v>
      </c>
      <c r="O115" s="75"/>
      <c r="P115" s="76"/>
      <c r="Q115" s="76"/>
      <c r="R115" s="86"/>
      <c r="S115" s="48">
        <v>2</v>
      </c>
      <c r="T115" s="48">
        <v>1</v>
      </c>
      <c r="U115" s="49">
        <v>0</v>
      </c>
      <c r="V115" s="49">
        <v>1</v>
      </c>
      <c r="W115" s="49">
        <v>0</v>
      </c>
      <c r="X115" s="49">
        <v>1.298243</v>
      </c>
      <c r="Y115" s="49">
        <v>0</v>
      </c>
      <c r="Z115" s="49">
        <v>0</v>
      </c>
      <c r="AA115" s="71">
        <v>115</v>
      </c>
      <c r="AB115" s="71"/>
      <c r="AC115" s="72"/>
      <c r="AD115" s="78" t="s">
        <v>2190</v>
      </c>
      <c r="AE115" s="78">
        <v>157</v>
      </c>
      <c r="AF115" s="78">
        <v>1408</v>
      </c>
      <c r="AG115" s="78">
        <v>6453</v>
      </c>
      <c r="AH115" s="78">
        <v>1286</v>
      </c>
      <c r="AI115" s="78"/>
      <c r="AJ115" s="78" t="s">
        <v>2489</v>
      </c>
      <c r="AK115" s="78" t="s">
        <v>2743</v>
      </c>
      <c r="AL115" s="82" t="s">
        <v>2922</v>
      </c>
      <c r="AM115" s="78"/>
      <c r="AN115" s="80">
        <v>40775.115902777776</v>
      </c>
      <c r="AO115" s="82" t="s">
        <v>3112</v>
      </c>
      <c r="AP115" s="78" t="b">
        <v>0</v>
      </c>
      <c r="AQ115" s="78" t="b">
        <v>0</v>
      </c>
      <c r="AR115" s="78" t="b">
        <v>1</v>
      </c>
      <c r="AS115" s="78" t="s">
        <v>1975</v>
      </c>
      <c r="AT115" s="78">
        <v>11</v>
      </c>
      <c r="AU115" s="82" t="s">
        <v>3297</v>
      </c>
      <c r="AV115" s="78" t="b">
        <v>0</v>
      </c>
      <c r="AW115" s="78" t="s">
        <v>3383</v>
      </c>
      <c r="AX115" s="82" t="s">
        <v>3496</v>
      </c>
      <c r="AY115" s="78" t="s">
        <v>66</v>
      </c>
      <c r="AZ115" s="78" t="str">
        <f>REPLACE(INDEX(GroupVertices[Group],MATCH(Vertices[[#This Row],[Vertex]],GroupVertices[Vertex],0)),1,1,"")</f>
        <v>33</v>
      </c>
      <c r="BA115" s="48" t="s">
        <v>756</v>
      </c>
      <c r="BB115" s="48" t="s">
        <v>756</v>
      </c>
      <c r="BC115" s="48" t="s">
        <v>813</v>
      </c>
      <c r="BD115" s="48" t="s">
        <v>813</v>
      </c>
      <c r="BE115" s="48" t="s">
        <v>850</v>
      </c>
      <c r="BF115" s="48" t="s">
        <v>850</v>
      </c>
      <c r="BG115" s="120" t="s">
        <v>4373</v>
      </c>
      <c r="BH115" s="120" t="s">
        <v>4373</v>
      </c>
      <c r="BI115" s="120" t="s">
        <v>4512</v>
      </c>
      <c r="BJ115" s="120" t="s">
        <v>4512</v>
      </c>
      <c r="BK115" s="120">
        <v>0</v>
      </c>
      <c r="BL115" s="123">
        <v>0</v>
      </c>
      <c r="BM115" s="120">
        <v>0</v>
      </c>
      <c r="BN115" s="123">
        <v>0</v>
      </c>
      <c r="BO115" s="120">
        <v>0</v>
      </c>
      <c r="BP115" s="123">
        <v>0</v>
      </c>
      <c r="BQ115" s="120">
        <v>6</v>
      </c>
      <c r="BR115" s="123">
        <v>100</v>
      </c>
      <c r="BS115" s="120">
        <v>6</v>
      </c>
      <c r="BT115" s="2"/>
      <c r="BU115" s="3"/>
      <c r="BV115" s="3"/>
      <c r="BW115" s="3"/>
      <c r="BX115" s="3"/>
    </row>
    <row r="116" spans="1:76" ht="15">
      <c r="A116" s="64" t="s">
        <v>310</v>
      </c>
      <c r="B116" s="65"/>
      <c r="C116" s="65" t="s">
        <v>64</v>
      </c>
      <c r="D116" s="66">
        <v>163.40876046523923</v>
      </c>
      <c r="E116" s="68"/>
      <c r="F116" s="100" t="s">
        <v>1074</v>
      </c>
      <c r="G116" s="65"/>
      <c r="H116" s="69" t="s">
        <v>310</v>
      </c>
      <c r="I116" s="70"/>
      <c r="J116" s="70"/>
      <c r="K116" s="69" t="s">
        <v>3829</v>
      </c>
      <c r="L116" s="73">
        <v>1</v>
      </c>
      <c r="M116" s="74">
        <v>8644.3603515625</v>
      </c>
      <c r="N116" s="74">
        <v>3099.68994140625</v>
      </c>
      <c r="O116" s="75"/>
      <c r="P116" s="76"/>
      <c r="Q116" s="76"/>
      <c r="R116" s="86"/>
      <c r="S116" s="48">
        <v>0</v>
      </c>
      <c r="T116" s="48">
        <v>1</v>
      </c>
      <c r="U116" s="49">
        <v>0</v>
      </c>
      <c r="V116" s="49">
        <v>1</v>
      </c>
      <c r="W116" s="49">
        <v>0</v>
      </c>
      <c r="X116" s="49">
        <v>0.701753</v>
      </c>
      <c r="Y116" s="49">
        <v>0</v>
      </c>
      <c r="Z116" s="49">
        <v>0</v>
      </c>
      <c r="AA116" s="71">
        <v>116</v>
      </c>
      <c r="AB116" s="71"/>
      <c r="AC116" s="72"/>
      <c r="AD116" s="78" t="s">
        <v>2191</v>
      </c>
      <c r="AE116" s="78">
        <v>6062</v>
      </c>
      <c r="AF116" s="78">
        <v>5756</v>
      </c>
      <c r="AG116" s="78">
        <v>39800</v>
      </c>
      <c r="AH116" s="78">
        <v>24103</v>
      </c>
      <c r="AI116" s="78"/>
      <c r="AJ116" s="78" t="s">
        <v>2490</v>
      </c>
      <c r="AK116" s="78" t="s">
        <v>2744</v>
      </c>
      <c r="AL116" s="82" t="s">
        <v>2923</v>
      </c>
      <c r="AM116" s="78"/>
      <c r="AN116" s="80">
        <v>40184.480671296296</v>
      </c>
      <c r="AO116" s="82" t="s">
        <v>3113</v>
      </c>
      <c r="AP116" s="78" t="b">
        <v>0</v>
      </c>
      <c r="AQ116" s="78" t="b">
        <v>0</v>
      </c>
      <c r="AR116" s="78" t="b">
        <v>1</v>
      </c>
      <c r="AS116" s="78" t="s">
        <v>1975</v>
      </c>
      <c r="AT116" s="78">
        <v>58</v>
      </c>
      <c r="AU116" s="82" t="s">
        <v>3297</v>
      </c>
      <c r="AV116" s="78" t="b">
        <v>0</v>
      </c>
      <c r="AW116" s="78" t="s">
        <v>3383</v>
      </c>
      <c r="AX116" s="82" t="s">
        <v>3497</v>
      </c>
      <c r="AY116" s="78" t="s">
        <v>66</v>
      </c>
      <c r="AZ116" s="78" t="str">
        <f>REPLACE(INDEX(GroupVertices[Group],MATCH(Vertices[[#This Row],[Vertex]],GroupVertices[Vertex],0)),1,1,"")</f>
        <v>33</v>
      </c>
      <c r="BA116" s="48" t="s">
        <v>756</v>
      </c>
      <c r="BB116" s="48" t="s">
        <v>756</v>
      </c>
      <c r="BC116" s="48" t="s">
        <v>813</v>
      </c>
      <c r="BD116" s="48" t="s">
        <v>813</v>
      </c>
      <c r="BE116" s="48" t="s">
        <v>850</v>
      </c>
      <c r="BF116" s="48" t="s">
        <v>850</v>
      </c>
      <c r="BG116" s="120" t="s">
        <v>4689</v>
      </c>
      <c r="BH116" s="120" t="s">
        <v>4689</v>
      </c>
      <c r="BI116" s="120" t="s">
        <v>4835</v>
      </c>
      <c r="BJ116" s="120" t="s">
        <v>4835</v>
      </c>
      <c r="BK116" s="120">
        <v>0</v>
      </c>
      <c r="BL116" s="123">
        <v>0</v>
      </c>
      <c r="BM116" s="120">
        <v>0</v>
      </c>
      <c r="BN116" s="123">
        <v>0</v>
      </c>
      <c r="BO116" s="120">
        <v>0</v>
      </c>
      <c r="BP116" s="123">
        <v>0</v>
      </c>
      <c r="BQ116" s="120">
        <v>8</v>
      </c>
      <c r="BR116" s="123">
        <v>100</v>
      </c>
      <c r="BS116" s="120">
        <v>8</v>
      </c>
      <c r="BT116" s="2"/>
      <c r="BU116" s="3"/>
      <c r="BV116" s="3"/>
      <c r="BW116" s="3"/>
      <c r="BX116" s="3"/>
    </row>
    <row r="117" spans="1:76" ht="15">
      <c r="A117" s="64" t="s">
        <v>311</v>
      </c>
      <c r="B117" s="65"/>
      <c r="C117" s="65" t="s">
        <v>64</v>
      </c>
      <c r="D117" s="66">
        <v>162.05140568161602</v>
      </c>
      <c r="E117" s="68"/>
      <c r="F117" s="100" t="s">
        <v>1075</v>
      </c>
      <c r="G117" s="65"/>
      <c r="H117" s="69" t="s">
        <v>311</v>
      </c>
      <c r="I117" s="70"/>
      <c r="J117" s="70"/>
      <c r="K117" s="69" t="s">
        <v>3830</v>
      </c>
      <c r="L117" s="73">
        <v>1</v>
      </c>
      <c r="M117" s="74">
        <v>6445.099609375</v>
      </c>
      <c r="N117" s="74">
        <v>3023.22705078125</v>
      </c>
      <c r="O117" s="75"/>
      <c r="P117" s="76"/>
      <c r="Q117" s="76"/>
      <c r="R117" s="86"/>
      <c r="S117" s="48">
        <v>2</v>
      </c>
      <c r="T117" s="48">
        <v>1</v>
      </c>
      <c r="U117" s="49">
        <v>0</v>
      </c>
      <c r="V117" s="49">
        <v>0.111111</v>
      </c>
      <c r="W117" s="49">
        <v>0</v>
      </c>
      <c r="X117" s="49">
        <v>0.982507</v>
      </c>
      <c r="Y117" s="49">
        <v>0</v>
      </c>
      <c r="Z117" s="49">
        <v>0</v>
      </c>
      <c r="AA117" s="71">
        <v>117</v>
      </c>
      <c r="AB117" s="71"/>
      <c r="AC117" s="72"/>
      <c r="AD117" s="78" t="s">
        <v>2192</v>
      </c>
      <c r="AE117" s="78">
        <v>410</v>
      </c>
      <c r="AF117" s="78">
        <v>211</v>
      </c>
      <c r="AG117" s="78">
        <v>789</v>
      </c>
      <c r="AH117" s="78">
        <v>520</v>
      </c>
      <c r="AI117" s="78"/>
      <c r="AJ117" s="78" t="s">
        <v>2491</v>
      </c>
      <c r="AK117" s="78" t="s">
        <v>2030</v>
      </c>
      <c r="AL117" s="78"/>
      <c r="AM117" s="78"/>
      <c r="AN117" s="80">
        <v>42081.36418981481</v>
      </c>
      <c r="AO117" s="82" t="s">
        <v>3114</v>
      </c>
      <c r="AP117" s="78" t="b">
        <v>1</v>
      </c>
      <c r="AQ117" s="78" t="b">
        <v>0</v>
      </c>
      <c r="AR117" s="78" t="b">
        <v>0</v>
      </c>
      <c r="AS117" s="78" t="s">
        <v>3284</v>
      </c>
      <c r="AT117" s="78">
        <v>17</v>
      </c>
      <c r="AU117" s="82" t="s">
        <v>3289</v>
      </c>
      <c r="AV117" s="78" t="b">
        <v>0</v>
      </c>
      <c r="AW117" s="78" t="s">
        <v>3383</v>
      </c>
      <c r="AX117" s="82" t="s">
        <v>3498</v>
      </c>
      <c r="AY117" s="78" t="s">
        <v>66</v>
      </c>
      <c r="AZ117" s="78" t="str">
        <f>REPLACE(INDEX(GroupVertices[Group],MATCH(Vertices[[#This Row],[Vertex]],GroupVertices[Vertex],0)),1,1,"")</f>
        <v>16</v>
      </c>
      <c r="BA117" s="48" t="s">
        <v>757</v>
      </c>
      <c r="BB117" s="48" t="s">
        <v>757</v>
      </c>
      <c r="BC117" s="48" t="s">
        <v>814</v>
      </c>
      <c r="BD117" s="48" t="s">
        <v>814</v>
      </c>
      <c r="BE117" s="48" t="s">
        <v>851</v>
      </c>
      <c r="BF117" s="48" t="s">
        <v>851</v>
      </c>
      <c r="BG117" s="120" t="s">
        <v>4690</v>
      </c>
      <c r="BH117" s="120" t="s">
        <v>4690</v>
      </c>
      <c r="BI117" s="120" t="s">
        <v>4836</v>
      </c>
      <c r="BJ117" s="120" t="s">
        <v>4836</v>
      </c>
      <c r="BK117" s="120">
        <v>0</v>
      </c>
      <c r="BL117" s="123">
        <v>0</v>
      </c>
      <c r="BM117" s="120">
        <v>1</v>
      </c>
      <c r="BN117" s="123">
        <v>12.5</v>
      </c>
      <c r="BO117" s="120">
        <v>0</v>
      </c>
      <c r="BP117" s="123">
        <v>0</v>
      </c>
      <c r="BQ117" s="120">
        <v>7</v>
      </c>
      <c r="BR117" s="123">
        <v>87.5</v>
      </c>
      <c r="BS117" s="120">
        <v>8</v>
      </c>
      <c r="BT117" s="2"/>
      <c r="BU117" s="3"/>
      <c r="BV117" s="3"/>
      <c r="BW117" s="3"/>
      <c r="BX117" s="3"/>
    </row>
    <row r="118" spans="1:76" ht="15">
      <c r="A118" s="64" t="s">
        <v>312</v>
      </c>
      <c r="B118" s="65"/>
      <c r="C118" s="65" t="s">
        <v>64</v>
      </c>
      <c r="D118" s="66">
        <v>162.11970180147733</v>
      </c>
      <c r="E118" s="68"/>
      <c r="F118" s="100" t="s">
        <v>1076</v>
      </c>
      <c r="G118" s="65"/>
      <c r="H118" s="69" t="s">
        <v>312</v>
      </c>
      <c r="I118" s="70"/>
      <c r="J118" s="70"/>
      <c r="K118" s="69" t="s">
        <v>3831</v>
      </c>
      <c r="L118" s="73">
        <v>15.420192307692307</v>
      </c>
      <c r="M118" s="74">
        <v>6683.0498046875</v>
      </c>
      <c r="N118" s="74">
        <v>2727.527099609375</v>
      </c>
      <c r="O118" s="75"/>
      <c r="P118" s="76"/>
      <c r="Q118" s="76"/>
      <c r="R118" s="86"/>
      <c r="S118" s="48">
        <v>0</v>
      </c>
      <c r="T118" s="48">
        <v>2</v>
      </c>
      <c r="U118" s="49">
        <v>6</v>
      </c>
      <c r="V118" s="49">
        <v>0.166667</v>
      </c>
      <c r="W118" s="49">
        <v>0</v>
      </c>
      <c r="X118" s="49">
        <v>0.976333</v>
      </c>
      <c r="Y118" s="49">
        <v>0</v>
      </c>
      <c r="Z118" s="49">
        <v>0</v>
      </c>
      <c r="AA118" s="71">
        <v>118</v>
      </c>
      <c r="AB118" s="71"/>
      <c r="AC118" s="72"/>
      <c r="AD118" s="78" t="s">
        <v>2193</v>
      </c>
      <c r="AE118" s="78">
        <v>1142</v>
      </c>
      <c r="AF118" s="78">
        <v>490</v>
      </c>
      <c r="AG118" s="78">
        <v>3908</v>
      </c>
      <c r="AH118" s="78">
        <v>3220</v>
      </c>
      <c r="AI118" s="78"/>
      <c r="AJ118" s="78" t="s">
        <v>2492</v>
      </c>
      <c r="AK118" s="78" t="s">
        <v>2745</v>
      </c>
      <c r="AL118" s="78"/>
      <c r="AM118" s="78"/>
      <c r="AN118" s="80">
        <v>40728.50871527778</v>
      </c>
      <c r="AO118" s="82" t="s">
        <v>3115</v>
      </c>
      <c r="AP118" s="78" t="b">
        <v>1</v>
      </c>
      <c r="AQ118" s="78" t="b">
        <v>0</v>
      </c>
      <c r="AR118" s="78" t="b">
        <v>1</v>
      </c>
      <c r="AS118" s="78" t="s">
        <v>1974</v>
      </c>
      <c r="AT118" s="78">
        <v>80</v>
      </c>
      <c r="AU118" s="82" t="s">
        <v>3289</v>
      </c>
      <c r="AV118" s="78" t="b">
        <v>0</v>
      </c>
      <c r="AW118" s="78" t="s">
        <v>3383</v>
      </c>
      <c r="AX118" s="82" t="s">
        <v>3499</v>
      </c>
      <c r="AY118" s="78" t="s">
        <v>66</v>
      </c>
      <c r="AZ118" s="78" t="str">
        <f>REPLACE(INDEX(GroupVertices[Group],MATCH(Vertices[[#This Row],[Vertex]],GroupVertices[Vertex],0)),1,1,"")</f>
        <v>16</v>
      </c>
      <c r="BA118" s="48" t="s">
        <v>757</v>
      </c>
      <c r="BB118" s="48" t="s">
        <v>757</v>
      </c>
      <c r="BC118" s="48" t="s">
        <v>814</v>
      </c>
      <c r="BD118" s="48" t="s">
        <v>814</v>
      </c>
      <c r="BE118" s="48" t="s">
        <v>851</v>
      </c>
      <c r="BF118" s="48" t="s">
        <v>851</v>
      </c>
      <c r="BG118" s="120" t="s">
        <v>4691</v>
      </c>
      <c r="BH118" s="120" t="s">
        <v>4691</v>
      </c>
      <c r="BI118" s="120" t="s">
        <v>4837</v>
      </c>
      <c r="BJ118" s="120" t="s">
        <v>4837</v>
      </c>
      <c r="BK118" s="120">
        <v>0</v>
      </c>
      <c r="BL118" s="123">
        <v>0</v>
      </c>
      <c r="BM118" s="120">
        <v>2</v>
      </c>
      <c r="BN118" s="123">
        <v>5.714285714285714</v>
      </c>
      <c r="BO118" s="120">
        <v>1</v>
      </c>
      <c r="BP118" s="123">
        <v>2.857142857142857</v>
      </c>
      <c r="BQ118" s="120">
        <v>33</v>
      </c>
      <c r="BR118" s="123">
        <v>94.28571428571429</v>
      </c>
      <c r="BS118" s="120">
        <v>35</v>
      </c>
      <c r="BT118" s="2"/>
      <c r="BU118" s="3"/>
      <c r="BV118" s="3"/>
      <c r="BW118" s="3"/>
      <c r="BX118" s="3"/>
    </row>
    <row r="119" spans="1:76" ht="15">
      <c r="A119" s="64" t="s">
        <v>339</v>
      </c>
      <c r="B119" s="65"/>
      <c r="C119" s="65" t="s">
        <v>64</v>
      </c>
      <c r="D119" s="66">
        <v>162.10476967491266</v>
      </c>
      <c r="E119" s="68"/>
      <c r="F119" s="100" t="s">
        <v>3320</v>
      </c>
      <c r="G119" s="65"/>
      <c r="H119" s="69" t="s">
        <v>339</v>
      </c>
      <c r="I119" s="70"/>
      <c r="J119" s="70"/>
      <c r="K119" s="69" t="s">
        <v>3832</v>
      </c>
      <c r="L119" s="73">
        <v>25.033653846153847</v>
      </c>
      <c r="M119" s="74">
        <v>6930.75390625</v>
      </c>
      <c r="N119" s="74">
        <v>2426.18701171875</v>
      </c>
      <c r="O119" s="75"/>
      <c r="P119" s="76"/>
      <c r="Q119" s="76"/>
      <c r="R119" s="86"/>
      <c r="S119" s="48">
        <v>4</v>
      </c>
      <c r="T119" s="48">
        <v>1</v>
      </c>
      <c r="U119" s="49">
        <v>10</v>
      </c>
      <c r="V119" s="49">
        <v>0.2</v>
      </c>
      <c r="W119" s="49">
        <v>0</v>
      </c>
      <c r="X119" s="49">
        <v>1.923615</v>
      </c>
      <c r="Y119" s="49">
        <v>0</v>
      </c>
      <c r="Z119" s="49">
        <v>0</v>
      </c>
      <c r="AA119" s="71">
        <v>119</v>
      </c>
      <c r="AB119" s="71"/>
      <c r="AC119" s="72"/>
      <c r="AD119" s="78" t="s">
        <v>2194</v>
      </c>
      <c r="AE119" s="78">
        <v>932</v>
      </c>
      <c r="AF119" s="78">
        <v>429</v>
      </c>
      <c r="AG119" s="78">
        <v>2597</v>
      </c>
      <c r="AH119" s="78">
        <v>296</v>
      </c>
      <c r="AI119" s="78"/>
      <c r="AJ119" s="78" t="s">
        <v>2493</v>
      </c>
      <c r="AK119" s="78" t="s">
        <v>2746</v>
      </c>
      <c r="AL119" s="82" t="s">
        <v>2924</v>
      </c>
      <c r="AM119" s="78"/>
      <c r="AN119" s="80">
        <v>39545.521944444445</v>
      </c>
      <c r="AO119" s="82" t="s">
        <v>3116</v>
      </c>
      <c r="AP119" s="78" t="b">
        <v>0</v>
      </c>
      <c r="AQ119" s="78" t="b">
        <v>0</v>
      </c>
      <c r="AR119" s="78" t="b">
        <v>1</v>
      </c>
      <c r="AS119" s="78" t="s">
        <v>1973</v>
      </c>
      <c r="AT119" s="78">
        <v>55</v>
      </c>
      <c r="AU119" s="82" t="s">
        <v>3292</v>
      </c>
      <c r="AV119" s="78" t="b">
        <v>0</v>
      </c>
      <c r="AW119" s="78" t="s">
        <v>3383</v>
      </c>
      <c r="AX119" s="82" t="s">
        <v>3500</v>
      </c>
      <c r="AY119" s="78" t="s">
        <v>66</v>
      </c>
      <c r="AZ119" s="78" t="str">
        <f>REPLACE(INDEX(GroupVertices[Group],MATCH(Vertices[[#This Row],[Vertex]],GroupVertices[Vertex],0)),1,1,"")</f>
        <v>16</v>
      </c>
      <c r="BA119" s="48"/>
      <c r="BB119" s="48"/>
      <c r="BC119" s="48"/>
      <c r="BD119" s="48"/>
      <c r="BE119" s="48" t="s">
        <v>4632</v>
      </c>
      <c r="BF119" s="48" t="s">
        <v>4632</v>
      </c>
      <c r="BG119" s="120" t="s">
        <v>4364</v>
      </c>
      <c r="BH119" s="120" t="s">
        <v>4364</v>
      </c>
      <c r="BI119" s="120" t="s">
        <v>4503</v>
      </c>
      <c r="BJ119" s="120" t="s">
        <v>4503</v>
      </c>
      <c r="BK119" s="120">
        <v>0</v>
      </c>
      <c r="BL119" s="123">
        <v>0</v>
      </c>
      <c r="BM119" s="120">
        <v>1</v>
      </c>
      <c r="BN119" s="123">
        <v>2.5</v>
      </c>
      <c r="BO119" s="120">
        <v>1</v>
      </c>
      <c r="BP119" s="123">
        <v>2.5</v>
      </c>
      <c r="BQ119" s="120">
        <v>39</v>
      </c>
      <c r="BR119" s="123">
        <v>97.5</v>
      </c>
      <c r="BS119" s="120">
        <v>40</v>
      </c>
      <c r="BT119" s="2"/>
      <c r="BU119" s="3"/>
      <c r="BV119" s="3"/>
      <c r="BW119" s="3"/>
      <c r="BX119" s="3"/>
    </row>
    <row r="120" spans="1:76" ht="15">
      <c r="A120" s="64" t="s">
        <v>313</v>
      </c>
      <c r="B120" s="65"/>
      <c r="C120" s="65" t="s">
        <v>64</v>
      </c>
      <c r="D120" s="66">
        <v>162.22740894391092</v>
      </c>
      <c r="E120" s="68"/>
      <c r="F120" s="100" t="s">
        <v>1077</v>
      </c>
      <c r="G120" s="65"/>
      <c r="H120" s="69" t="s">
        <v>313</v>
      </c>
      <c r="I120" s="70"/>
      <c r="J120" s="70"/>
      <c r="K120" s="69" t="s">
        <v>3833</v>
      </c>
      <c r="L120" s="73">
        <v>1</v>
      </c>
      <c r="M120" s="74">
        <v>4341.34619140625</v>
      </c>
      <c r="N120" s="74">
        <v>8140.3623046875</v>
      </c>
      <c r="O120" s="75"/>
      <c r="P120" s="76"/>
      <c r="Q120" s="76"/>
      <c r="R120" s="86"/>
      <c r="S120" s="48">
        <v>1</v>
      </c>
      <c r="T120" s="48">
        <v>1</v>
      </c>
      <c r="U120" s="49">
        <v>0</v>
      </c>
      <c r="V120" s="49">
        <v>0</v>
      </c>
      <c r="W120" s="49">
        <v>0</v>
      </c>
      <c r="X120" s="49">
        <v>0.999998</v>
      </c>
      <c r="Y120" s="49">
        <v>0</v>
      </c>
      <c r="Z120" s="49" t="s">
        <v>5595</v>
      </c>
      <c r="AA120" s="71">
        <v>120</v>
      </c>
      <c r="AB120" s="71"/>
      <c r="AC120" s="72"/>
      <c r="AD120" s="78" t="s">
        <v>2195</v>
      </c>
      <c r="AE120" s="78">
        <v>725</v>
      </c>
      <c r="AF120" s="78">
        <v>930</v>
      </c>
      <c r="AG120" s="78">
        <v>2236</v>
      </c>
      <c r="AH120" s="78">
        <v>384</v>
      </c>
      <c r="AI120" s="78"/>
      <c r="AJ120" s="78" t="s">
        <v>2494</v>
      </c>
      <c r="AK120" s="78"/>
      <c r="AL120" s="82" t="s">
        <v>2925</v>
      </c>
      <c r="AM120" s="78"/>
      <c r="AN120" s="80">
        <v>40947.662141203706</v>
      </c>
      <c r="AO120" s="78"/>
      <c r="AP120" s="78" t="b">
        <v>0</v>
      </c>
      <c r="AQ120" s="78" t="b">
        <v>0</v>
      </c>
      <c r="AR120" s="78" t="b">
        <v>0</v>
      </c>
      <c r="AS120" s="78" t="s">
        <v>1973</v>
      </c>
      <c r="AT120" s="78">
        <v>18</v>
      </c>
      <c r="AU120" s="82" t="s">
        <v>3293</v>
      </c>
      <c r="AV120" s="78" t="b">
        <v>0</v>
      </c>
      <c r="AW120" s="78" t="s">
        <v>3383</v>
      </c>
      <c r="AX120" s="82" t="s">
        <v>3501</v>
      </c>
      <c r="AY120" s="78" t="s">
        <v>66</v>
      </c>
      <c r="AZ120" s="78" t="str">
        <f>REPLACE(INDEX(GroupVertices[Group],MATCH(Vertices[[#This Row],[Vertex]],GroupVertices[Vertex],0)),1,1,"")</f>
        <v>3</v>
      </c>
      <c r="BA120" s="48" t="s">
        <v>758</v>
      </c>
      <c r="BB120" s="48" t="s">
        <v>758</v>
      </c>
      <c r="BC120" s="48" t="s">
        <v>815</v>
      </c>
      <c r="BD120" s="48" t="s">
        <v>815</v>
      </c>
      <c r="BE120" s="48" t="s">
        <v>833</v>
      </c>
      <c r="BF120" s="48" t="s">
        <v>833</v>
      </c>
      <c r="BG120" s="120" t="s">
        <v>4692</v>
      </c>
      <c r="BH120" s="120" t="s">
        <v>4692</v>
      </c>
      <c r="BI120" s="120" t="s">
        <v>4838</v>
      </c>
      <c r="BJ120" s="120" t="s">
        <v>4838</v>
      </c>
      <c r="BK120" s="120">
        <v>0</v>
      </c>
      <c r="BL120" s="123">
        <v>0</v>
      </c>
      <c r="BM120" s="120">
        <v>0</v>
      </c>
      <c r="BN120" s="123">
        <v>0</v>
      </c>
      <c r="BO120" s="120">
        <v>0</v>
      </c>
      <c r="BP120" s="123">
        <v>0</v>
      </c>
      <c r="BQ120" s="120">
        <v>40</v>
      </c>
      <c r="BR120" s="123">
        <v>100</v>
      </c>
      <c r="BS120" s="120">
        <v>40</v>
      </c>
      <c r="BT120" s="2"/>
      <c r="BU120" s="3"/>
      <c r="BV120" s="3"/>
      <c r="BW120" s="3"/>
      <c r="BX120" s="3"/>
    </row>
    <row r="121" spans="1:76" ht="15">
      <c r="A121" s="64" t="s">
        <v>314</v>
      </c>
      <c r="B121" s="65"/>
      <c r="C121" s="65" t="s">
        <v>64</v>
      </c>
      <c r="D121" s="66">
        <v>162.31210592409732</v>
      </c>
      <c r="E121" s="68"/>
      <c r="F121" s="100" t="s">
        <v>1078</v>
      </c>
      <c r="G121" s="65"/>
      <c r="H121" s="69" t="s">
        <v>314</v>
      </c>
      <c r="I121" s="70"/>
      <c r="J121" s="70"/>
      <c r="K121" s="69" t="s">
        <v>3834</v>
      </c>
      <c r="L121" s="73">
        <v>1</v>
      </c>
      <c r="M121" s="74">
        <v>7094.80712890625</v>
      </c>
      <c r="N121" s="74">
        <v>1693.9482421875</v>
      </c>
      <c r="O121" s="75"/>
      <c r="P121" s="76"/>
      <c r="Q121" s="76"/>
      <c r="R121" s="86"/>
      <c r="S121" s="48">
        <v>0</v>
      </c>
      <c r="T121" s="48">
        <v>1</v>
      </c>
      <c r="U121" s="49">
        <v>0</v>
      </c>
      <c r="V121" s="49">
        <v>0.125</v>
      </c>
      <c r="W121" s="49">
        <v>0</v>
      </c>
      <c r="X121" s="49">
        <v>0.558768</v>
      </c>
      <c r="Y121" s="49">
        <v>0</v>
      </c>
      <c r="Z121" s="49">
        <v>0</v>
      </c>
      <c r="AA121" s="71">
        <v>121</v>
      </c>
      <c r="AB121" s="71"/>
      <c r="AC121" s="72"/>
      <c r="AD121" s="78" t="s">
        <v>2196</v>
      </c>
      <c r="AE121" s="78">
        <v>165</v>
      </c>
      <c r="AF121" s="78">
        <v>1276</v>
      </c>
      <c r="AG121" s="78">
        <v>7258</v>
      </c>
      <c r="AH121" s="78">
        <v>7960</v>
      </c>
      <c r="AI121" s="78"/>
      <c r="AJ121" s="78" t="s">
        <v>2495</v>
      </c>
      <c r="AK121" s="78" t="s">
        <v>2747</v>
      </c>
      <c r="AL121" s="82" t="s">
        <v>2926</v>
      </c>
      <c r="AM121" s="78"/>
      <c r="AN121" s="80">
        <v>41689.17769675926</v>
      </c>
      <c r="AO121" s="82" t="s">
        <v>3117</v>
      </c>
      <c r="AP121" s="78" t="b">
        <v>1</v>
      </c>
      <c r="AQ121" s="78" t="b">
        <v>0</v>
      </c>
      <c r="AR121" s="78" t="b">
        <v>1</v>
      </c>
      <c r="AS121" s="78" t="s">
        <v>1973</v>
      </c>
      <c r="AT121" s="78">
        <v>57</v>
      </c>
      <c r="AU121" s="82" t="s">
        <v>3289</v>
      </c>
      <c r="AV121" s="78" t="b">
        <v>0</v>
      </c>
      <c r="AW121" s="78" t="s">
        <v>3383</v>
      </c>
      <c r="AX121" s="82" t="s">
        <v>3502</v>
      </c>
      <c r="AY121" s="78" t="s">
        <v>66</v>
      </c>
      <c r="AZ121" s="78" t="str">
        <f>REPLACE(INDEX(GroupVertices[Group],MATCH(Vertices[[#This Row],[Vertex]],GroupVertices[Vertex],0)),1,1,"")</f>
        <v>16</v>
      </c>
      <c r="BA121" s="48"/>
      <c r="BB121" s="48"/>
      <c r="BC121" s="48"/>
      <c r="BD121" s="48"/>
      <c r="BE121" s="48"/>
      <c r="BF121" s="48"/>
      <c r="BG121" s="120" t="s">
        <v>4691</v>
      </c>
      <c r="BH121" s="120" t="s">
        <v>4691</v>
      </c>
      <c r="BI121" s="120" t="s">
        <v>4837</v>
      </c>
      <c r="BJ121" s="120" t="s">
        <v>4837</v>
      </c>
      <c r="BK121" s="120">
        <v>0</v>
      </c>
      <c r="BL121" s="123">
        <v>0</v>
      </c>
      <c r="BM121" s="120">
        <v>1</v>
      </c>
      <c r="BN121" s="123">
        <v>4</v>
      </c>
      <c r="BO121" s="120">
        <v>1</v>
      </c>
      <c r="BP121" s="123">
        <v>4</v>
      </c>
      <c r="BQ121" s="120">
        <v>24</v>
      </c>
      <c r="BR121" s="123">
        <v>96</v>
      </c>
      <c r="BS121" s="120">
        <v>25</v>
      </c>
      <c r="BT121" s="2"/>
      <c r="BU121" s="3"/>
      <c r="BV121" s="3"/>
      <c r="BW121" s="3"/>
      <c r="BX121" s="3"/>
    </row>
    <row r="122" spans="1:76" ht="15">
      <c r="A122" s="64" t="s">
        <v>315</v>
      </c>
      <c r="B122" s="65"/>
      <c r="C122" s="65" t="s">
        <v>64</v>
      </c>
      <c r="D122" s="66">
        <v>162.02154142848673</v>
      </c>
      <c r="E122" s="68"/>
      <c r="F122" s="100" t="s">
        <v>1079</v>
      </c>
      <c r="G122" s="65"/>
      <c r="H122" s="69" t="s">
        <v>315</v>
      </c>
      <c r="I122" s="70"/>
      <c r="J122" s="70"/>
      <c r="K122" s="69" t="s">
        <v>3835</v>
      </c>
      <c r="L122" s="73">
        <v>1</v>
      </c>
      <c r="M122" s="74">
        <v>8875.005859375</v>
      </c>
      <c r="N122" s="74">
        <v>6307.03271484375</v>
      </c>
      <c r="O122" s="75"/>
      <c r="P122" s="76"/>
      <c r="Q122" s="76"/>
      <c r="R122" s="86"/>
      <c r="S122" s="48">
        <v>0</v>
      </c>
      <c r="T122" s="48">
        <v>1</v>
      </c>
      <c r="U122" s="49">
        <v>0</v>
      </c>
      <c r="V122" s="49">
        <v>0.076923</v>
      </c>
      <c r="W122" s="49">
        <v>0</v>
      </c>
      <c r="X122" s="49">
        <v>0.573476</v>
      </c>
      <c r="Y122" s="49">
        <v>0</v>
      </c>
      <c r="Z122" s="49">
        <v>0</v>
      </c>
      <c r="AA122" s="71">
        <v>122</v>
      </c>
      <c r="AB122" s="71"/>
      <c r="AC122" s="72"/>
      <c r="AD122" s="78" t="s">
        <v>2197</v>
      </c>
      <c r="AE122" s="78">
        <v>149</v>
      </c>
      <c r="AF122" s="78">
        <v>89</v>
      </c>
      <c r="AG122" s="78">
        <v>23065</v>
      </c>
      <c r="AH122" s="78">
        <v>479</v>
      </c>
      <c r="AI122" s="78"/>
      <c r="AJ122" s="78" t="s">
        <v>2496</v>
      </c>
      <c r="AK122" s="78" t="s">
        <v>2033</v>
      </c>
      <c r="AL122" s="78"/>
      <c r="AM122" s="78"/>
      <c r="AN122" s="80">
        <v>41397.65101851852</v>
      </c>
      <c r="AO122" s="82" t="s">
        <v>3118</v>
      </c>
      <c r="AP122" s="78" t="b">
        <v>0</v>
      </c>
      <c r="AQ122" s="78" t="b">
        <v>0</v>
      </c>
      <c r="AR122" s="78" t="b">
        <v>0</v>
      </c>
      <c r="AS122" s="78" t="s">
        <v>1973</v>
      </c>
      <c r="AT122" s="78">
        <v>0</v>
      </c>
      <c r="AU122" s="82" t="s">
        <v>3289</v>
      </c>
      <c r="AV122" s="78" t="b">
        <v>0</v>
      </c>
      <c r="AW122" s="78" t="s">
        <v>3383</v>
      </c>
      <c r="AX122" s="82" t="s">
        <v>3503</v>
      </c>
      <c r="AY122" s="78" t="s">
        <v>66</v>
      </c>
      <c r="AZ122" s="78" t="str">
        <f>REPLACE(INDEX(GroupVertices[Group],MATCH(Vertices[[#This Row],[Vertex]],GroupVertices[Vertex],0)),1,1,"")</f>
        <v>13</v>
      </c>
      <c r="BA122" s="48"/>
      <c r="BB122" s="48"/>
      <c r="BC122" s="48"/>
      <c r="BD122" s="48"/>
      <c r="BE122" s="48" t="s">
        <v>852</v>
      </c>
      <c r="BF122" s="48" t="s">
        <v>852</v>
      </c>
      <c r="BG122" s="120" t="s">
        <v>4693</v>
      </c>
      <c r="BH122" s="120" t="s">
        <v>4693</v>
      </c>
      <c r="BI122" s="120" t="s">
        <v>4839</v>
      </c>
      <c r="BJ122" s="120" t="s">
        <v>4839</v>
      </c>
      <c r="BK122" s="120">
        <v>0</v>
      </c>
      <c r="BL122" s="123">
        <v>0</v>
      </c>
      <c r="BM122" s="120">
        <v>0</v>
      </c>
      <c r="BN122" s="123">
        <v>0</v>
      </c>
      <c r="BO122" s="120">
        <v>0</v>
      </c>
      <c r="BP122" s="123">
        <v>0</v>
      </c>
      <c r="BQ122" s="120">
        <v>22</v>
      </c>
      <c r="BR122" s="123">
        <v>100</v>
      </c>
      <c r="BS122" s="120">
        <v>22</v>
      </c>
      <c r="BT122" s="2"/>
      <c r="BU122" s="3"/>
      <c r="BV122" s="3"/>
      <c r="BW122" s="3"/>
      <c r="BX122" s="3"/>
    </row>
    <row r="123" spans="1:76" ht="15">
      <c r="A123" s="64" t="s">
        <v>334</v>
      </c>
      <c r="B123" s="65"/>
      <c r="C123" s="65" t="s">
        <v>64</v>
      </c>
      <c r="D123" s="66">
        <v>165.43830573323203</v>
      </c>
      <c r="E123" s="68"/>
      <c r="F123" s="100" t="s">
        <v>1097</v>
      </c>
      <c r="G123" s="65"/>
      <c r="H123" s="69" t="s">
        <v>334</v>
      </c>
      <c r="I123" s="70"/>
      <c r="J123" s="70"/>
      <c r="K123" s="69" t="s">
        <v>3836</v>
      </c>
      <c r="L123" s="73">
        <v>101.94134615384615</v>
      </c>
      <c r="M123" s="74">
        <v>8348.755859375</v>
      </c>
      <c r="N123" s="74">
        <v>6175.67431640625</v>
      </c>
      <c r="O123" s="75"/>
      <c r="P123" s="76"/>
      <c r="Q123" s="76"/>
      <c r="R123" s="86"/>
      <c r="S123" s="48">
        <v>8</v>
      </c>
      <c r="T123" s="48">
        <v>1</v>
      </c>
      <c r="U123" s="49">
        <v>42</v>
      </c>
      <c r="V123" s="49">
        <v>0.142857</v>
      </c>
      <c r="W123" s="49">
        <v>0</v>
      </c>
      <c r="X123" s="49">
        <v>3.985656</v>
      </c>
      <c r="Y123" s="49">
        <v>0</v>
      </c>
      <c r="Z123" s="49">
        <v>0</v>
      </c>
      <c r="AA123" s="71">
        <v>123</v>
      </c>
      <c r="AB123" s="71"/>
      <c r="AC123" s="72"/>
      <c r="AD123" s="78" t="s">
        <v>2198</v>
      </c>
      <c r="AE123" s="78">
        <v>8612</v>
      </c>
      <c r="AF123" s="78">
        <v>14047</v>
      </c>
      <c r="AG123" s="78">
        <v>15936</v>
      </c>
      <c r="AH123" s="78">
        <v>4223</v>
      </c>
      <c r="AI123" s="78"/>
      <c r="AJ123" s="78" t="s">
        <v>2497</v>
      </c>
      <c r="AK123" s="78" t="s">
        <v>2748</v>
      </c>
      <c r="AL123" s="82" t="s">
        <v>2927</v>
      </c>
      <c r="AM123" s="78"/>
      <c r="AN123" s="80">
        <v>39165.80535879629</v>
      </c>
      <c r="AO123" s="82" t="s">
        <v>3119</v>
      </c>
      <c r="AP123" s="78" t="b">
        <v>0</v>
      </c>
      <c r="AQ123" s="78" t="b">
        <v>0</v>
      </c>
      <c r="AR123" s="78" t="b">
        <v>1</v>
      </c>
      <c r="AS123" s="78" t="s">
        <v>1973</v>
      </c>
      <c r="AT123" s="78">
        <v>489</v>
      </c>
      <c r="AU123" s="82" t="s">
        <v>3289</v>
      </c>
      <c r="AV123" s="78" t="b">
        <v>1</v>
      </c>
      <c r="AW123" s="78" t="s">
        <v>3383</v>
      </c>
      <c r="AX123" s="82" t="s">
        <v>3504</v>
      </c>
      <c r="AY123" s="78" t="s">
        <v>66</v>
      </c>
      <c r="AZ123" s="78" t="str">
        <f>REPLACE(INDEX(GroupVertices[Group],MATCH(Vertices[[#This Row],[Vertex]],GroupVertices[Vertex],0)),1,1,"")</f>
        <v>13</v>
      </c>
      <c r="BA123" s="48" t="s">
        <v>761</v>
      </c>
      <c r="BB123" s="48" t="s">
        <v>761</v>
      </c>
      <c r="BC123" s="48" t="s">
        <v>807</v>
      </c>
      <c r="BD123" s="48" t="s">
        <v>807</v>
      </c>
      <c r="BE123" s="48" t="s">
        <v>861</v>
      </c>
      <c r="BF123" s="48" t="s">
        <v>861</v>
      </c>
      <c r="BG123" s="120" t="s">
        <v>4694</v>
      </c>
      <c r="BH123" s="120" t="s">
        <v>4694</v>
      </c>
      <c r="BI123" s="120" t="s">
        <v>4840</v>
      </c>
      <c r="BJ123" s="120" t="s">
        <v>4840</v>
      </c>
      <c r="BK123" s="120">
        <v>0</v>
      </c>
      <c r="BL123" s="123">
        <v>0</v>
      </c>
      <c r="BM123" s="120">
        <v>0</v>
      </c>
      <c r="BN123" s="123">
        <v>0</v>
      </c>
      <c r="BO123" s="120">
        <v>0</v>
      </c>
      <c r="BP123" s="123">
        <v>0</v>
      </c>
      <c r="BQ123" s="120">
        <v>25</v>
      </c>
      <c r="BR123" s="123">
        <v>100</v>
      </c>
      <c r="BS123" s="120">
        <v>25</v>
      </c>
      <c r="BT123" s="2"/>
      <c r="BU123" s="3"/>
      <c r="BV123" s="3"/>
      <c r="BW123" s="3"/>
      <c r="BX123" s="3"/>
    </row>
    <row r="124" spans="1:76" ht="15">
      <c r="A124" s="64" t="s">
        <v>316</v>
      </c>
      <c r="B124" s="65"/>
      <c r="C124" s="65" t="s">
        <v>64</v>
      </c>
      <c r="D124" s="66">
        <v>162.86263629530896</v>
      </c>
      <c r="E124" s="68"/>
      <c r="F124" s="100" t="s">
        <v>1080</v>
      </c>
      <c r="G124" s="65"/>
      <c r="H124" s="69" t="s">
        <v>316</v>
      </c>
      <c r="I124" s="70"/>
      <c r="J124" s="70"/>
      <c r="K124" s="69" t="s">
        <v>3837</v>
      </c>
      <c r="L124" s="73">
        <v>1</v>
      </c>
      <c r="M124" s="74">
        <v>7835.4736328125</v>
      </c>
      <c r="N124" s="74">
        <v>6389.763671875</v>
      </c>
      <c r="O124" s="75"/>
      <c r="P124" s="76"/>
      <c r="Q124" s="76"/>
      <c r="R124" s="86"/>
      <c r="S124" s="48">
        <v>0</v>
      </c>
      <c r="T124" s="48">
        <v>1</v>
      </c>
      <c r="U124" s="49">
        <v>0</v>
      </c>
      <c r="V124" s="49">
        <v>0.076923</v>
      </c>
      <c r="W124" s="49">
        <v>0</v>
      </c>
      <c r="X124" s="49">
        <v>0.573476</v>
      </c>
      <c r="Y124" s="49">
        <v>0</v>
      </c>
      <c r="Z124" s="49">
        <v>0</v>
      </c>
      <c r="AA124" s="71">
        <v>124</v>
      </c>
      <c r="AB124" s="71"/>
      <c r="AC124" s="72"/>
      <c r="AD124" s="78" t="s">
        <v>2199</v>
      </c>
      <c r="AE124" s="78">
        <v>4406</v>
      </c>
      <c r="AF124" s="78">
        <v>3525</v>
      </c>
      <c r="AG124" s="78">
        <v>104085</v>
      </c>
      <c r="AH124" s="78">
        <v>13891</v>
      </c>
      <c r="AI124" s="78"/>
      <c r="AJ124" s="78" t="s">
        <v>2498</v>
      </c>
      <c r="AK124" s="78" t="s">
        <v>2749</v>
      </c>
      <c r="AL124" s="78"/>
      <c r="AM124" s="78"/>
      <c r="AN124" s="80">
        <v>42766.17998842592</v>
      </c>
      <c r="AO124" s="82" t="s">
        <v>3120</v>
      </c>
      <c r="AP124" s="78" t="b">
        <v>0</v>
      </c>
      <c r="AQ124" s="78" t="b">
        <v>0</v>
      </c>
      <c r="AR124" s="78" t="b">
        <v>1</v>
      </c>
      <c r="AS124" s="78" t="s">
        <v>1973</v>
      </c>
      <c r="AT124" s="78">
        <v>9</v>
      </c>
      <c r="AU124" s="82" t="s">
        <v>3289</v>
      </c>
      <c r="AV124" s="78" t="b">
        <v>0</v>
      </c>
      <c r="AW124" s="78" t="s">
        <v>3383</v>
      </c>
      <c r="AX124" s="82" t="s">
        <v>3505</v>
      </c>
      <c r="AY124" s="78" t="s">
        <v>66</v>
      </c>
      <c r="AZ124" s="78" t="str">
        <f>REPLACE(INDEX(GroupVertices[Group],MATCH(Vertices[[#This Row],[Vertex]],GroupVertices[Vertex],0)),1,1,"")</f>
        <v>13</v>
      </c>
      <c r="BA124" s="48"/>
      <c r="BB124" s="48"/>
      <c r="BC124" s="48"/>
      <c r="BD124" s="48"/>
      <c r="BE124" s="48" t="s">
        <v>852</v>
      </c>
      <c r="BF124" s="48" t="s">
        <v>852</v>
      </c>
      <c r="BG124" s="120" t="s">
        <v>4693</v>
      </c>
      <c r="BH124" s="120" t="s">
        <v>4693</v>
      </c>
      <c r="BI124" s="120" t="s">
        <v>4839</v>
      </c>
      <c r="BJ124" s="120" t="s">
        <v>4839</v>
      </c>
      <c r="BK124" s="120">
        <v>0</v>
      </c>
      <c r="BL124" s="123">
        <v>0</v>
      </c>
      <c r="BM124" s="120">
        <v>0</v>
      </c>
      <c r="BN124" s="123">
        <v>0</v>
      </c>
      <c r="BO124" s="120">
        <v>0</v>
      </c>
      <c r="BP124" s="123">
        <v>0</v>
      </c>
      <c r="BQ124" s="120">
        <v>22</v>
      </c>
      <c r="BR124" s="123">
        <v>100</v>
      </c>
      <c r="BS124" s="120">
        <v>22</v>
      </c>
      <c r="BT124" s="2"/>
      <c r="BU124" s="3"/>
      <c r="BV124" s="3"/>
      <c r="BW124" s="3"/>
      <c r="BX124" s="3"/>
    </row>
    <row r="125" spans="1:76" ht="15">
      <c r="A125" s="64" t="s">
        <v>317</v>
      </c>
      <c r="B125" s="65"/>
      <c r="C125" s="65" t="s">
        <v>64</v>
      </c>
      <c r="D125" s="66">
        <v>162.04895779201527</v>
      </c>
      <c r="E125" s="68"/>
      <c r="F125" s="100" t="s">
        <v>1081</v>
      </c>
      <c r="G125" s="65"/>
      <c r="H125" s="69" t="s">
        <v>317</v>
      </c>
      <c r="I125" s="70"/>
      <c r="J125" s="70"/>
      <c r="K125" s="69" t="s">
        <v>3838</v>
      </c>
      <c r="L125" s="73">
        <v>1</v>
      </c>
      <c r="M125" s="74">
        <v>8319.61328125</v>
      </c>
      <c r="N125" s="74">
        <v>5399.4599609375</v>
      </c>
      <c r="O125" s="75"/>
      <c r="P125" s="76"/>
      <c r="Q125" s="76"/>
      <c r="R125" s="86"/>
      <c r="S125" s="48">
        <v>0</v>
      </c>
      <c r="T125" s="48">
        <v>1</v>
      </c>
      <c r="U125" s="49">
        <v>0</v>
      </c>
      <c r="V125" s="49">
        <v>0.076923</v>
      </c>
      <c r="W125" s="49">
        <v>0</v>
      </c>
      <c r="X125" s="49">
        <v>0.573476</v>
      </c>
      <c r="Y125" s="49">
        <v>0</v>
      </c>
      <c r="Z125" s="49">
        <v>0</v>
      </c>
      <c r="AA125" s="71">
        <v>125</v>
      </c>
      <c r="AB125" s="71"/>
      <c r="AC125" s="72"/>
      <c r="AD125" s="78" t="s">
        <v>2200</v>
      </c>
      <c r="AE125" s="78">
        <v>930</v>
      </c>
      <c r="AF125" s="78">
        <v>201</v>
      </c>
      <c r="AG125" s="78">
        <v>717</v>
      </c>
      <c r="AH125" s="78">
        <v>102</v>
      </c>
      <c r="AI125" s="78"/>
      <c r="AJ125" s="78" t="s">
        <v>2499</v>
      </c>
      <c r="AK125" s="78"/>
      <c r="AL125" s="82" t="s">
        <v>2928</v>
      </c>
      <c r="AM125" s="78"/>
      <c r="AN125" s="80">
        <v>40239.63545138889</v>
      </c>
      <c r="AO125" s="82" t="s">
        <v>3121</v>
      </c>
      <c r="AP125" s="78" t="b">
        <v>1</v>
      </c>
      <c r="AQ125" s="78" t="b">
        <v>0</v>
      </c>
      <c r="AR125" s="78" t="b">
        <v>0</v>
      </c>
      <c r="AS125" s="78" t="s">
        <v>1973</v>
      </c>
      <c r="AT125" s="78">
        <v>3</v>
      </c>
      <c r="AU125" s="82" t="s">
        <v>3289</v>
      </c>
      <c r="AV125" s="78" t="b">
        <v>0</v>
      </c>
      <c r="AW125" s="78" t="s">
        <v>3383</v>
      </c>
      <c r="AX125" s="82" t="s">
        <v>3506</v>
      </c>
      <c r="AY125" s="78" t="s">
        <v>66</v>
      </c>
      <c r="AZ125" s="78" t="str">
        <f>REPLACE(INDEX(GroupVertices[Group],MATCH(Vertices[[#This Row],[Vertex]],GroupVertices[Vertex],0)),1,1,"")</f>
        <v>13</v>
      </c>
      <c r="BA125" s="48"/>
      <c r="BB125" s="48"/>
      <c r="BC125" s="48"/>
      <c r="BD125" s="48"/>
      <c r="BE125" s="48" t="s">
        <v>852</v>
      </c>
      <c r="BF125" s="48" t="s">
        <v>852</v>
      </c>
      <c r="BG125" s="120" t="s">
        <v>4693</v>
      </c>
      <c r="BH125" s="120" t="s">
        <v>4693</v>
      </c>
      <c r="BI125" s="120" t="s">
        <v>4839</v>
      </c>
      <c r="BJ125" s="120" t="s">
        <v>4839</v>
      </c>
      <c r="BK125" s="120">
        <v>0</v>
      </c>
      <c r="BL125" s="123">
        <v>0</v>
      </c>
      <c r="BM125" s="120">
        <v>0</v>
      </c>
      <c r="BN125" s="123">
        <v>0</v>
      </c>
      <c r="BO125" s="120">
        <v>0</v>
      </c>
      <c r="BP125" s="123">
        <v>0</v>
      </c>
      <c r="BQ125" s="120">
        <v>22</v>
      </c>
      <c r="BR125" s="123">
        <v>100</v>
      </c>
      <c r="BS125" s="120">
        <v>22</v>
      </c>
      <c r="BT125" s="2"/>
      <c r="BU125" s="3"/>
      <c r="BV125" s="3"/>
      <c r="BW125" s="3"/>
      <c r="BX125" s="3"/>
    </row>
    <row r="126" spans="1:76" ht="15">
      <c r="A126" s="64" t="s">
        <v>318</v>
      </c>
      <c r="B126" s="65"/>
      <c r="C126" s="65" t="s">
        <v>64</v>
      </c>
      <c r="D126" s="66">
        <v>162.08616571394685</v>
      </c>
      <c r="E126" s="68"/>
      <c r="F126" s="100" t="s">
        <v>1082</v>
      </c>
      <c r="G126" s="65"/>
      <c r="H126" s="69" t="s">
        <v>318</v>
      </c>
      <c r="I126" s="70"/>
      <c r="J126" s="70"/>
      <c r="K126" s="69" t="s">
        <v>3839</v>
      </c>
      <c r="L126" s="73">
        <v>1</v>
      </c>
      <c r="M126" s="74">
        <v>3676.04541015625</v>
      </c>
      <c r="N126" s="74">
        <v>8140.3623046875</v>
      </c>
      <c r="O126" s="75"/>
      <c r="P126" s="76"/>
      <c r="Q126" s="76"/>
      <c r="R126" s="86"/>
      <c r="S126" s="48">
        <v>1</v>
      </c>
      <c r="T126" s="48">
        <v>1</v>
      </c>
      <c r="U126" s="49">
        <v>0</v>
      </c>
      <c r="V126" s="49">
        <v>0</v>
      </c>
      <c r="W126" s="49">
        <v>0</v>
      </c>
      <c r="X126" s="49">
        <v>0.999998</v>
      </c>
      <c r="Y126" s="49">
        <v>0</v>
      </c>
      <c r="Z126" s="49" t="s">
        <v>5595</v>
      </c>
      <c r="AA126" s="71">
        <v>126</v>
      </c>
      <c r="AB126" s="71"/>
      <c r="AC126" s="72"/>
      <c r="AD126" s="78" t="s">
        <v>2201</v>
      </c>
      <c r="AE126" s="78">
        <v>516</v>
      </c>
      <c r="AF126" s="78">
        <v>353</v>
      </c>
      <c r="AG126" s="78">
        <v>18224</v>
      </c>
      <c r="AH126" s="78">
        <v>15520</v>
      </c>
      <c r="AI126" s="78"/>
      <c r="AJ126" s="78"/>
      <c r="AK126" s="78"/>
      <c r="AL126" s="78"/>
      <c r="AM126" s="78"/>
      <c r="AN126" s="80">
        <v>42963.92519675926</v>
      </c>
      <c r="AO126" s="82" t="s">
        <v>3122</v>
      </c>
      <c r="AP126" s="78" t="b">
        <v>1</v>
      </c>
      <c r="AQ126" s="78" t="b">
        <v>0</v>
      </c>
      <c r="AR126" s="78" t="b">
        <v>0</v>
      </c>
      <c r="AS126" s="78" t="s">
        <v>1973</v>
      </c>
      <c r="AT126" s="78">
        <v>0</v>
      </c>
      <c r="AU126" s="78"/>
      <c r="AV126" s="78" t="b">
        <v>0</v>
      </c>
      <c r="AW126" s="78" t="s">
        <v>3383</v>
      </c>
      <c r="AX126" s="82" t="s">
        <v>3507</v>
      </c>
      <c r="AY126" s="78" t="s">
        <v>66</v>
      </c>
      <c r="AZ126" s="78" t="str">
        <f>REPLACE(INDEX(GroupVertices[Group],MATCH(Vertices[[#This Row],[Vertex]],GroupVertices[Vertex],0)),1,1,"")</f>
        <v>3</v>
      </c>
      <c r="BA126" s="48"/>
      <c r="BB126" s="48"/>
      <c r="BC126" s="48"/>
      <c r="BD126" s="48"/>
      <c r="BE126" s="48" t="s">
        <v>853</v>
      </c>
      <c r="BF126" s="48" t="s">
        <v>853</v>
      </c>
      <c r="BG126" s="120" t="s">
        <v>4695</v>
      </c>
      <c r="BH126" s="120" t="s">
        <v>4695</v>
      </c>
      <c r="BI126" s="120" t="s">
        <v>4841</v>
      </c>
      <c r="BJ126" s="120" t="s">
        <v>4841</v>
      </c>
      <c r="BK126" s="120">
        <v>0</v>
      </c>
      <c r="BL126" s="123">
        <v>0</v>
      </c>
      <c r="BM126" s="120">
        <v>3</v>
      </c>
      <c r="BN126" s="123">
        <v>18.75</v>
      </c>
      <c r="BO126" s="120">
        <v>0</v>
      </c>
      <c r="BP126" s="123">
        <v>0</v>
      </c>
      <c r="BQ126" s="120">
        <v>13</v>
      </c>
      <c r="BR126" s="123">
        <v>81.25</v>
      </c>
      <c r="BS126" s="120">
        <v>16</v>
      </c>
      <c r="BT126" s="2"/>
      <c r="BU126" s="3"/>
      <c r="BV126" s="3"/>
      <c r="BW126" s="3"/>
      <c r="BX126" s="3"/>
    </row>
    <row r="127" spans="1:76" ht="15">
      <c r="A127" s="64" t="s">
        <v>319</v>
      </c>
      <c r="B127" s="65"/>
      <c r="C127" s="65" t="s">
        <v>64</v>
      </c>
      <c r="D127" s="66">
        <v>162.0093019804829</v>
      </c>
      <c r="E127" s="68"/>
      <c r="F127" s="100" t="s">
        <v>1083</v>
      </c>
      <c r="G127" s="65"/>
      <c r="H127" s="69" t="s">
        <v>319</v>
      </c>
      <c r="I127" s="70"/>
      <c r="J127" s="70"/>
      <c r="K127" s="69" t="s">
        <v>3840</v>
      </c>
      <c r="L127" s="73">
        <v>1</v>
      </c>
      <c r="M127" s="74">
        <v>8143.693359375</v>
      </c>
      <c r="N127" s="74">
        <v>6893.42822265625</v>
      </c>
      <c r="O127" s="75"/>
      <c r="P127" s="76"/>
      <c r="Q127" s="76"/>
      <c r="R127" s="86"/>
      <c r="S127" s="48">
        <v>0</v>
      </c>
      <c r="T127" s="48">
        <v>1</v>
      </c>
      <c r="U127" s="49">
        <v>0</v>
      </c>
      <c r="V127" s="49">
        <v>0.076923</v>
      </c>
      <c r="W127" s="49">
        <v>0</v>
      </c>
      <c r="X127" s="49">
        <v>0.573476</v>
      </c>
      <c r="Y127" s="49">
        <v>0</v>
      </c>
      <c r="Z127" s="49">
        <v>0</v>
      </c>
      <c r="AA127" s="71">
        <v>127</v>
      </c>
      <c r="AB127" s="71"/>
      <c r="AC127" s="72"/>
      <c r="AD127" s="78" t="s">
        <v>2202</v>
      </c>
      <c r="AE127" s="78">
        <v>134</v>
      </c>
      <c r="AF127" s="78">
        <v>39</v>
      </c>
      <c r="AG127" s="78">
        <v>40</v>
      </c>
      <c r="AH127" s="78">
        <v>15</v>
      </c>
      <c r="AI127" s="78"/>
      <c r="AJ127" s="78" t="s">
        <v>2500</v>
      </c>
      <c r="AK127" s="78" t="s">
        <v>2687</v>
      </c>
      <c r="AL127" s="78"/>
      <c r="AM127" s="78"/>
      <c r="AN127" s="80">
        <v>43503.90804398148</v>
      </c>
      <c r="AO127" s="82" t="s">
        <v>3123</v>
      </c>
      <c r="AP127" s="78" t="b">
        <v>0</v>
      </c>
      <c r="AQ127" s="78" t="b">
        <v>0</v>
      </c>
      <c r="AR127" s="78" t="b">
        <v>0</v>
      </c>
      <c r="AS127" s="78" t="s">
        <v>1973</v>
      </c>
      <c r="AT127" s="78">
        <v>1</v>
      </c>
      <c r="AU127" s="82" t="s">
        <v>3289</v>
      </c>
      <c r="AV127" s="78" t="b">
        <v>0</v>
      </c>
      <c r="AW127" s="78" t="s">
        <v>3383</v>
      </c>
      <c r="AX127" s="82" t="s">
        <v>3508</v>
      </c>
      <c r="AY127" s="78" t="s">
        <v>66</v>
      </c>
      <c r="AZ127" s="78" t="str">
        <f>REPLACE(INDEX(GroupVertices[Group],MATCH(Vertices[[#This Row],[Vertex]],GroupVertices[Vertex],0)),1,1,"")</f>
        <v>13</v>
      </c>
      <c r="BA127" s="48"/>
      <c r="BB127" s="48"/>
      <c r="BC127" s="48"/>
      <c r="BD127" s="48"/>
      <c r="BE127" s="48" t="s">
        <v>852</v>
      </c>
      <c r="BF127" s="48" t="s">
        <v>852</v>
      </c>
      <c r="BG127" s="120" t="s">
        <v>4693</v>
      </c>
      <c r="BH127" s="120" t="s">
        <v>4693</v>
      </c>
      <c r="BI127" s="120" t="s">
        <v>4839</v>
      </c>
      <c r="BJ127" s="120" t="s">
        <v>4839</v>
      </c>
      <c r="BK127" s="120">
        <v>0</v>
      </c>
      <c r="BL127" s="123">
        <v>0</v>
      </c>
      <c r="BM127" s="120">
        <v>0</v>
      </c>
      <c r="BN127" s="123">
        <v>0</v>
      </c>
      <c r="BO127" s="120">
        <v>0</v>
      </c>
      <c r="BP127" s="123">
        <v>0</v>
      </c>
      <c r="BQ127" s="120">
        <v>22</v>
      </c>
      <c r="BR127" s="123">
        <v>100</v>
      </c>
      <c r="BS127" s="120">
        <v>22</v>
      </c>
      <c r="BT127" s="2"/>
      <c r="BU127" s="3"/>
      <c r="BV127" s="3"/>
      <c r="BW127" s="3"/>
      <c r="BX127" s="3"/>
    </row>
    <row r="128" spans="1:76" ht="15">
      <c r="A128" s="64" t="s">
        <v>320</v>
      </c>
      <c r="B128" s="65"/>
      <c r="C128" s="65" t="s">
        <v>64</v>
      </c>
      <c r="D128" s="66">
        <v>162.01689043824527</v>
      </c>
      <c r="E128" s="68"/>
      <c r="F128" s="100" t="s">
        <v>1084</v>
      </c>
      <c r="G128" s="65"/>
      <c r="H128" s="69" t="s">
        <v>320</v>
      </c>
      <c r="I128" s="70"/>
      <c r="J128" s="70"/>
      <c r="K128" s="69" t="s">
        <v>3841</v>
      </c>
      <c r="L128" s="73">
        <v>1</v>
      </c>
      <c r="M128" s="74">
        <v>8606.3291015625</v>
      </c>
      <c r="N128" s="74">
        <v>6856.60986328125</v>
      </c>
      <c r="O128" s="75"/>
      <c r="P128" s="76"/>
      <c r="Q128" s="76"/>
      <c r="R128" s="86"/>
      <c r="S128" s="48">
        <v>0</v>
      </c>
      <c r="T128" s="48">
        <v>1</v>
      </c>
      <c r="U128" s="49">
        <v>0</v>
      </c>
      <c r="V128" s="49">
        <v>0.076923</v>
      </c>
      <c r="W128" s="49">
        <v>0</v>
      </c>
      <c r="X128" s="49">
        <v>0.573476</v>
      </c>
      <c r="Y128" s="49">
        <v>0</v>
      </c>
      <c r="Z128" s="49">
        <v>0</v>
      </c>
      <c r="AA128" s="71">
        <v>128</v>
      </c>
      <c r="AB128" s="71"/>
      <c r="AC128" s="72"/>
      <c r="AD128" s="78" t="s">
        <v>2203</v>
      </c>
      <c r="AE128" s="78">
        <v>121</v>
      </c>
      <c r="AF128" s="78">
        <v>70</v>
      </c>
      <c r="AG128" s="78">
        <v>123</v>
      </c>
      <c r="AH128" s="78">
        <v>226</v>
      </c>
      <c r="AI128" s="78"/>
      <c r="AJ128" s="78" t="s">
        <v>2501</v>
      </c>
      <c r="AK128" s="78" t="s">
        <v>2687</v>
      </c>
      <c r="AL128" s="78"/>
      <c r="AM128" s="78"/>
      <c r="AN128" s="80">
        <v>40906.160532407404</v>
      </c>
      <c r="AO128" s="78"/>
      <c r="AP128" s="78" t="b">
        <v>0</v>
      </c>
      <c r="AQ128" s="78" t="b">
        <v>0</v>
      </c>
      <c r="AR128" s="78" t="b">
        <v>1</v>
      </c>
      <c r="AS128" s="78" t="s">
        <v>1973</v>
      </c>
      <c r="AT128" s="78">
        <v>1</v>
      </c>
      <c r="AU128" s="82" t="s">
        <v>3289</v>
      </c>
      <c r="AV128" s="78" t="b">
        <v>0</v>
      </c>
      <c r="AW128" s="78" t="s">
        <v>3383</v>
      </c>
      <c r="AX128" s="82" t="s">
        <v>3509</v>
      </c>
      <c r="AY128" s="78" t="s">
        <v>66</v>
      </c>
      <c r="AZ128" s="78" t="str">
        <f>REPLACE(INDEX(GroupVertices[Group],MATCH(Vertices[[#This Row],[Vertex]],GroupVertices[Vertex],0)),1,1,"")</f>
        <v>13</v>
      </c>
      <c r="BA128" s="48"/>
      <c r="BB128" s="48"/>
      <c r="BC128" s="48"/>
      <c r="BD128" s="48"/>
      <c r="BE128" s="48" t="s">
        <v>852</v>
      </c>
      <c r="BF128" s="48" t="s">
        <v>852</v>
      </c>
      <c r="BG128" s="120" t="s">
        <v>4693</v>
      </c>
      <c r="BH128" s="120" t="s">
        <v>4693</v>
      </c>
      <c r="BI128" s="120" t="s">
        <v>4839</v>
      </c>
      <c r="BJ128" s="120" t="s">
        <v>4839</v>
      </c>
      <c r="BK128" s="120">
        <v>0</v>
      </c>
      <c r="BL128" s="123">
        <v>0</v>
      </c>
      <c r="BM128" s="120">
        <v>0</v>
      </c>
      <c r="BN128" s="123">
        <v>0</v>
      </c>
      <c r="BO128" s="120">
        <v>0</v>
      </c>
      <c r="BP128" s="123">
        <v>0</v>
      </c>
      <c r="BQ128" s="120">
        <v>22</v>
      </c>
      <c r="BR128" s="123">
        <v>100</v>
      </c>
      <c r="BS128" s="120">
        <v>22</v>
      </c>
      <c r="BT128" s="2"/>
      <c r="BU128" s="3"/>
      <c r="BV128" s="3"/>
      <c r="BW128" s="3"/>
      <c r="BX128" s="3"/>
    </row>
    <row r="129" spans="1:76" ht="15">
      <c r="A129" s="64" t="s">
        <v>321</v>
      </c>
      <c r="B129" s="65"/>
      <c r="C129" s="65" t="s">
        <v>64</v>
      </c>
      <c r="D129" s="66">
        <v>162.28811660600982</v>
      </c>
      <c r="E129" s="68"/>
      <c r="F129" s="100" t="s">
        <v>1085</v>
      </c>
      <c r="G129" s="65"/>
      <c r="H129" s="69" t="s">
        <v>321</v>
      </c>
      <c r="I129" s="70"/>
      <c r="J129" s="70"/>
      <c r="K129" s="69" t="s">
        <v>3842</v>
      </c>
      <c r="L129" s="73">
        <v>1</v>
      </c>
      <c r="M129" s="74">
        <v>5495.86376953125</v>
      </c>
      <c r="N129" s="74">
        <v>8497.94140625</v>
      </c>
      <c r="O129" s="75"/>
      <c r="P129" s="76"/>
      <c r="Q129" s="76"/>
      <c r="R129" s="86"/>
      <c r="S129" s="48">
        <v>0</v>
      </c>
      <c r="T129" s="48">
        <v>1</v>
      </c>
      <c r="U129" s="49">
        <v>0</v>
      </c>
      <c r="V129" s="49">
        <v>0.028571</v>
      </c>
      <c r="W129" s="49">
        <v>0</v>
      </c>
      <c r="X129" s="49">
        <v>0.53436</v>
      </c>
      <c r="Y129" s="49">
        <v>0</v>
      </c>
      <c r="Z129" s="49">
        <v>0</v>
      </c>
      <c r="AA129" s="71">
        <v>129</v>
      </c>
      <c r="AB129" s="71"/>
      <c r="AC129" s="72"/>
      <c r="AD129" s="78" t="s">
        <v>2204</v>
      </c>
      <c r="AE129" s="78">
        <v>555</v>
      </c>
      <c r="AF129" s="78">
        <v>1178</v>
      </c>
      <c r="AG129" s="78">
        <v>64396</v>
      </c>
      <c r="AH129" s="78">
        <v>3801</v>
      </c>
      <c r="AI129" s="78"/>
      <c r="AJ129" s="78" t="s">
        <v>2502</v>
      </c>
      <c r="AK129" s="78" t="s">
        <v>2750</v>
      </c>
      <c r="AL129" s="82" t="s">
        <v>2929</v>
      </c>
      <c r="AM129" s="78"/>
      <c r="AN129" s="80">
        <v>40840.580879629626</v>
      </c>
      <c r="AO129" s="82" t="s">
        <v>3124</v>
      </c>
      <c r="AP129" s="78" t="b">
        <v>1</v>
      </c>
      <c r="AQ129" s="78" t="b">
        <v>0</v>
      </c>
      <c r="AR129" s="78" t="b">
        <v>1</v>
      </c>
      <c r="AS129" s="78" t="s">
        <v>1974</v>
      </c>
      <c r="AT129" s="78">
        <v>67</v>
      </c>
      <c r="AU129" s="82" t="s">
        <v>3289</v>
      </c>
      <c r="AV129" s="78" t="b">
        <v>0</v>
      </c>
      <c r="AW129" s="78" t="s">
        <v>3383</v>
      </c>
      <c r="AX129" s="82" t="s">
        <v>3510</v>
      </c>
      <c r="AY129" s="78" t="s">
        <v>66</v>
      </c>
      <c r="AZ129" s="78" t="str">
        <f>REPLACE(INDEX(GroupVertices[Group],MATCH(Vertices[[#This Row],[Vertex]],GroupVertices[Vertex],0)),1,1,"")</f>
        <v>6</v>
      </c>
      <c r="BA129" s="48"/>
      <c r="BB129" s="48"/>
      <c r="BC129" s="48"/>
      <c r="BD129" s="48"/>
      <c r="BE129" s="48" t="s">
        <v>854</v>
      </c>
      <c r="BF129" s="48" t="s">
        <v>854</v>
      </c>
      <c r="BG129" s="120" t="s">
        <v>4696</v>
      </c>
      <c r="BH129" s="120" t="s">
        <v>4696</v>
      </c>
      <c r="BI129" s="120" t="s">
        <v>4842</v>
      </c>
      <c r="BJ129" s="120" t="s">
        <v>4842</v>
      </c>
      <c r="BK129" s="120">
        <v>0</v>
      </c>
      <c r="BL129" s="123">
        <v>0</v>
      </c>
      <c r="BM129" s="120">
        <v>1</v>
      </c>
      <c r="BN129" s="123">
        <v>4.3478260869565215</v>
      </c>
      <c r="BO129" s="120">
        <v>0</v>
      </c>
      <c r="BP129" s="123">
        <v>0</v>
      </c>
      <c r="BQ129" s="120">
        <v>22</v>
      </c>
      <c r="BR129" s="123">
        <v>95.65217391304348</v>
      </c>
      <c r="BS129" s="120">
        <v>23</v>
      </c>
      <c r="BT129" s="2"/>
      <c r="BU129" s="3"/>
      <c r="BV129" s="3"/>
      <c r="BW129" s="3"/>
      <c r="BX129" s="3"/>
    </row>
    <row r="130" spans="1:76" ht="15">
      <c r="A130" s="64" t="s">
        <v>322</v>
      </c>
      <c r="B130" s="65"/>
      <c r="C130" s="65" t="s">
        <v>64</v>
      </c>
      <c r="D130" s="66">
        <v>162.00954676944298</v>
      </c>
      <c r="E130" s="68"/>
      <c r="F130" s="100" t="s">
        <v>999</v>
      </c>
      <c r="G130" s="65"/>
      <c r="H130" s="69" t="s">
        <v>322</v>
      </c>
      <c r="I130" s="70"/>
      <c r="J130" s="70"/>
      <c r="K130" s="69" t="s">
        <v>3843</v>
      </c>
      <c r="L130" s="73">
        <v>1</v>
      </c>
      <c r="M130" s="74">
        <v>6767.68798828125</v>
      </c>
      <c r="N130" s="74">
        <v>8637.8603515625</v>
      </c>
      <c r="O130" s="75"/>
      <c r="P130" s="76"/>
      <c r="Q130" s="76"/>
      <c r="R130" s="86"/>
      <c r="S130" s="48">
        <v>0</v>
      </c>
      <c r="T130" s="48">
        <v>1</v>
      </c>
      <c r="U130" s="49">
        <v>0</v>
      </c>
      <c r="V130" s="49">
        <v>0.028571</v>
      </c>
      <c r="W130" s="49">
        <v>0</v>
      </c>
      <c r="X130" s="49">
        <v>0.53436</v>
      </c>
      <c r="Y130" s="49">
        <v>0</v>
      </c>
      <c r="Z130" s="49">
        <v>0</v>
      </c>
      <c r="AA130" s="71">
        <v>130</v>
      </c>
      <c r="AB130" s="71"/>
      <c r="AC130" s="72"/>
      <c r="AD130" s="78" t="s">
        <v>2205</v>
      </c>
      <c r="AE130" s="78">
        <v>1554</v>
      </c>
      <c r="AF130" s="78">
        <v>40</v>
      </c>
      <c r="AG130" s="78">
        <v>1157</v>
      </c>
      <c r="AH130" s="78">
        <v>1764</v>
      </c>
      <c r="AI130" s="78"/>
      <c r="AJ130" s="78" t="s">
        <v>2503</v>
      </c>
      <c r="AK130" s="78" t="s">
        <v>2751</v>
      </c>
      <c r="AL130" s="78"/>
      <c r="AM130" s="78"/>
      <c r="AN130" s="80">
        <v>40043.64842592592</v>
      </c>
      <c r="AO130" s="78"/>
      <c r="AP130" s="78" t="b">
        <v>0</v>
      </c>
      <c r="AQ130" s="78" t="b">
        <v>1</v>
      </c>
      <c r="AR130" s="78" t="b">
        <v>0</v>
      </c>
      <c r="AS130" s="78" t="s">
        <v>1973</v>
      </c>
      <c r="AT130" s="78">
        <v>0</v>
      </c>
      <c r="AU130" s="82" t="s">
        <v>3289</v>
      </c>
      <c r="AV130" s="78" t="b">
        <v>0</v>
      </c>
      <c r="AW130" s="78" t="s">
        <v>3383</v>
      </c>
      <c r="AX130" s="82" t="s">
        <v>3511</v>
      </c>
      <c r="AY130" s="78" t="s">
        <v>66</v>
      </c>
      <c r="AZ130" s="78" t="str">
        <f>REPLACE(INDEX(GroupVertices[Group],MATCH(Vertices[[#This Row],[Vertex]],GroupVertices[Vertex],0)),1,1,"")</f>
        <v>6</v>
      </c>
      <c r="BA130" s="48"/>
      <c r="BB130" s="48"/>
      <c r="BC130" s="48"/>
      <c r="BD130" s="48"/>
      <c r="BE130" s="48" t="s">
        <v>855</v>
      </c>
      <c r="BF130" s="48" t="s">
        <v>855</v>
      </c>
      <c r="BG130" s="120" t="s">
        <v>4697</v>
      </c>
      <c r="BH130" s="120" t="s">
        <v>4697</v>
      </c>
      <c r="BI130" s="120" t="s">
        <v>4843</v>
      </c>
      <c r="BJ130" s="120" t="s">
        <v>4843</v>
      </c>
      <c r="BK130" s="120">
        <v>0</v>
      </c>
      <c r="BL130" s="123">
        <v>0</v>
      </c>
      <c r="BM130" s="120">
        <v>0</v>
      </c>
      <c r="BN130" s="123">
        <v>0</v>
      </c>
      <c r="BO130" s="120">
        <v>0</v>
      </c>
      <c r="BP130" s="123">
        <v>0</v>
      </c>
      <c r="BQ130" s="120">
        <v>26</v>
      </c>
      <c r="BR130" s="123">
        <v>100</v>
      </c>
      <c r="BS130" s="120">
        <v>26</v>
      </c>
      <c r="BT130" s="2"/>
      <c r="BU130" s="3"/>
      <c r="BV130" s="3"/>
      <c r="BW130" s="3"/>
      <c r="BX130" s="3"/>
    </row>
    <row r="131" spans="1:76" ht="15">
      <c r="A131" s="64" t="s">
        <v>323</v>
      </c>
      <c r="B131" s="65"/>
      <c r="C131" s="65" t="s">
        <v>64</v>
      </c>
      <c r="D131" s="66">
        <v>162.0122394480038</v>
      </c>
      <c r="E131" s="68"/>
      <c r="F131" s="100" t="s">
        <v>1086</v>
      </c>
      <c r="G131" s="65"/>
      <c r="H131" s="69" t="s">
        <v>323</v>
      </c>
      <c r="I131" s="70"/>
      <c r="J131" s="70"/>
      <c r="K131" s="69" t="s">
        <v>3844</v>
      </c>
      <c r="L131" s="73">
        <v>1</v>
      </c>
      <c r="M131" s="74">
        <v>5208.0908203125</v>
      </c>
      <c r="N131" s="74">
        <v>2859.79345703125</v>
      </c>
      <c r="O131" s="75"/>
      <c r="P131" s="76"/>
      <c r="Q131" s="76"/>
      <c r="R131" s="86"/>
      <c r="S131" s="48">
        <v>0</v>
      </c>
      <c r="T131" s="48">
        <v>1</v>
      </c>
      <c r="U131" s="49">
        <v>0</v>
      </c>
      <c r="V131" s="49">
        <v>0.007353</v>
      </c>
      <c r="W131" s="49">
        <v>0</v>
      </c>
      <c r="X131" s="49">
        <v>0.479008</v>
      </c>
      <c r="Y131" s="49">
        <v>0</v>
      </c>
      <c r="Z131" s="49">
        <v>0</v>
      </c>
      <c r="AA131" s="71">
        <v>131</v>
      </c>
      <c r="AB131" s="71"/>
      <c r="AC131" s="72"/>
      <c r="AD131" s="78" t="s">
        <v>2206</v>
      </c>
      <c r="AE131" s="78">
        <v>384</v>
      </c>
      <c r="AF131" s="78">
        <v>51</v>
      </c>
      <c r="AG131" s="78">
        <v>495</v>
      </c>
      <c r="AH131" s="78">
        <v>777</v>
      </c>
      <c r="AI131" s="78"/>
      <c r="AJ131" s="78" t="s">
        <v>2504</v>
      </c>
      <c r="AK131" s="78" t="s">
        <v>2752</v>
      </c>
      <c r="AL131" s="78"/>
      <c r="AM131" s="78"/>
      <c r="AN131" s="80">
        <v>40788.329618055555</v>
      </c>
      <c r="AO131" s="82" t="s">
        <v>3125</v>
      </c>
      <c r="AP131" s="78" t="b">
        <v>0</v>
      </c>
      <c r="AQ131" s="78" t="b">
        <v>0</v>
      </c>
      <c r="AR131" s="78" t="b">
        <v>1</v>
      </c>
      <c r="AS131" s="78" t="s">
        <v>1973</v>
      </c>
      <c r="AT131" s="78">
        <v>1</v>
      </c>
      <c r="AU131" s="82" t="s">
        <v>3290</v>
      </c>
      <c r="AV131" s="78" t="b">
        <v>0</v>
      </c>
      <c r="AW131" s="78" t="s">
        <v>3383</v>
      </c>
      <c r="AX131" s="82" t="s">
        <v>3512</v>
      </c>
      <c r="AY131" s="78" t="s">
        <v>66</v>
      </c>
      <c r="AZ131" s="78" t="str">
        <f>REPLACE(INDEX(GroupVertices[Group],MATCH(Vertices[[#This Row],[Vertex]],GroupVertices[Vertex],0)),1,1,"")</f>
        <v>10</v>
      </c>
      <c r="BA131" s="48"/>
      <c r="BB131" s="48"/>
      <c r="BC131" s="48"/>
      <c r="BD131" s="48"/>
      <c r="BE131" s="48" t="s">
        <v>844</v>
      </c>
      <c r="BF131" s="48" t="s">
        <v>844</v>
      </c>
      <c r="BG131" s="120" t="s">
        <v>4686</v>
      </c>
      <c r="BH131" s="120" t="s">
        <v>4686</v>
      </c>
      <c r="BI131" s="120" t="s">
        <v>4832</v>
      </c>
      <c r="BJ131" s="120" t="s">
        <v>4832</v>
      </c>
      <c r="BK131" s="120">
        <v>0</v>
      </c>
      <c r="BL131" s="123">
        <v>0</v>
      </c>
      <c r="BM131" s="120">
        <v>0</v>
      </c>
      <c r="BN131" s="123">
        <v>0</v>
      </c>
      <c r="BO131" s="120">
        <v>0</v>
      </c>
      <c r="BP131" s="123">
        <v>0</v>
      </c>
      <c r="BQ131" s="120">
        <v>16</v>
      </c>
      <c r="BR131" s="123">
        <v>100</v>
      </c>
      <c r="BS131" s="120">
        <v>16</v>
      </c>
      <c r="BT131" s="2"/>
      <c r="BU131" s="3"/>
      <c r="BV131" s="3"/>
      <c r="BW131" s="3"/>
      <c r="BX131" s="3"/>
    </row>
    <row r="132" spans="1:76" ht="15">
      <c r="A132" s="64" t="s">
        <v>324</v>
      </c>
      <c r="B132" s="65"/>
      <c r="C132" s="65" t="s">
        <v>64</v>
      </c>
      <c r="D132" s="66">
        <v>162.08836881458754</v>
      </c>
      <c r="E132" s="68"/>
      <c r="F132" s="100" t="s">
        <v>1087</v>
      </c>
      <c r="G132" s="65"/>
      <c r="H132" s="69" t="s">
        <v>324</v>
      </c>
      <c r="I132" s="70"/>
      <c r="J132" s="70"/>
      <c r="K132" s="69" t="s">
        <v>3845</v>
      </c>
      <c r="L132" s="73">
        <v>1</v>
      </c>
      <c r="M132" s="74">
        <v>4008.69580078125</v>
      </c>
      <c r="N132" s="74">
        <v>8140.3623046875</v>
      </c>
      <c r="O132" s="75"/>
      <c r="P132" s="76"/>
      <c r="Q132" s="76"/>
      <c r="R132" s="86"/>
      <c r="S132" s="48">
        <v>1</v>
      </c>
      <c r="T132" s="48">
        <v>1</v>
      </c>
      <c r="U132" s="49">
        <v>0</v>
      </c>
      <c r="V132" s="49">
        <v>0</v>
      </c>
      <c r="W132" s="49">
        <v>0</v>
      </c>
      <c r="X132" s="49">
        <v>0.999998</v>
      </c>
      <c r="Y132" s="49">
        <v>0</v>
      </c>
      <c r="Z132" s="49" t="s">
        <v>5595</v>
      </c>
      <c r="AA132" s="71">
        <v>132</v>
      </c>
      <c r="AB132" s="71"/>
      <c r="AC132" s="72"/>
      <c r="AD132" s="78" t="s">
        <v>2207</v>
      </c>
      <c r="AE132" s="78">
        <v>815</v>
      </c>
      <c r="AF132" s="78">
        <v>362</v>
      </c>
      <c r="AG132" s="78">
        <v>16160</v>
      </c>
      <c r="AH132" s="78">
        <v>2915</v>
      </c>
      <c r="AI132" s="78"/>
      <c r="AJ132" s="78" t="s">
        <v>2505</v>
      </c>
      <c r="AK132" s="78" t="s">
        <v>2753</v>
      </c>
      <c r="AL132" s="78"/>
      <c r="AM132" s="78"/>
      <c r="AN132" s="80">
        <v>41211.73716435185</v>
      </c>
      <c r="AO132" s="82" t="s">
        <v>3126</v>
      </c>
      <c r="AP132" s="78" t="b">
        <v>1</v>
      </c>
      <c r="AQ132" s="78" t="b">
        <v>0</v>
      </c>
      <c r="AR132" s="78" t="b">
        <v>1</v>
      </c>
      <c r="AS132" s="78" t="s">
        <v>1973</v>
      </c>
      <c r="AT132" s="78">
        <v>10</v>
      </c>
      <c r="AU132" s="82" t="s">
        <v>3289</v>
      </c>
      <c r="AV132" s="78" t="b">
        <v>0</v>
      </c>
      <c r="AW132" s="78" t="s">
        <v>3383</v>
      </c>
      <c r="AX132" s="82" t="s">
        <v>3513</v>
      </c>
      <c r="AY132" s="78" t="s">
        <v>66</v>
      </c>
      <c r="AZ132" s="78" t="str">
        <f>REPLACE(INDEX(GroupVertices[Group],MATCH(Vertices[[#This Row],[Vertex]],GroupVertices[Vertex],0)),1,1,"")</f>
        <v>3</v>
      </c>
      <c r="BA132" s="48"/>
      <c r="BB132" s="48"/>
      <c r="BC132" s="48"/>
      <c r="BD132" s="48"/>
      <c r="BE132" s="48" t="s">
        <v>856</v>
      </c>
      <c r="BF132" s="48" t="s">
        <v>856</v>
      </c>
      <c r="BG132" s="120" t="s">
        <v>4698</v>
      </c>
      <c r="BH132" s="120" t="s">
        <v>4698</v>
      </c>
      <c r="BI132" s="120" t="s">
        <v>4844</v>
      </c>
      <c r="BJ132" s="120" t="s">
        <v>4844</v>
      </c>
      <c r="BK132" s="120">
        <v>0</v>
      </c>
      <c r="BL132" s="123">
        <v>0</v>
      </c>
      <c r="BM132" s="120">
        <v>0</v>
      </c>
      <c r="BN132" s="123">
        <v>0</v>
      </c>
      <c r="BO132" s="120">
        <v>0</v>
      </c>
      <c r="BP132" s="123">
        <v>0</v>
      </c>
      <c r="BQ132" s="120">
        <v>7</v>
      </c>
      <c r="BR132" s="123">
        <v>100</v>
      </c>
      <c r="BS132" s="120">
        <v>7</v>
      </c>
      <c r="BT132" s="2"/>
      <c r="BU132" s="3"/>
      <c r="BV132" s="3"/>
      <c r="BW132" s="3"/>
      <c r="BX132" s="3"/>
    </row>
    <row r="133" spans="1:76" ht="15">
      <c r="A133" s="64" t="s">
        <v>325</v>
      </c>
      <c r="B133" s="65"/>
      <c r="C133" s="65" t="s">
        <v>64</v>
      </c>
      <c r="D133" s="66">
        <v>162.00881240256274</v>
      </c>
      <c r="E133" s="68"/>
      <c r="F133" s="100" t="s">
        <v>1088</v>
      </c>
      <c r="G133" s="65"/>
      <c r="H133" s="69" t="s">
        <v>325</v>
      </c>
      <c r="I133" s="70"/>
      <c r="J133" s="70"/>
      <c r="K133" s="69" t="s">
        <v>3846</v>
      </c>
      <c r="L133" s="73">
        <v>1</v>
      </c>
      <c r="M133" s="74">
        <v>5724.62451171875</v>
      </c>
      <c r="N133" s="74">
        <v>2376.23291015625</v>
      </c>
      <c r="O133" s="75"/>
      <c r="P133" s="76"/>
      <c r="Q133" s="76"/>
      <c r="R133" s="86"/>
      <c r="S133" s="48">
        <v>0</v>
      </c>
      <c r="T133" s="48">
        <v>1</v>
      </c>
      <c r="U133" s="49">
        <v>0</v>
      </c>
      <c r="V133" s="49">
        <v>0.007353</v>
      </c>
      <c r="W133" s="49">
        <v>0</v>
      </c>
      <c r="X133" s="49">
        <v>0.479008</v>
      </c>
      <c r="Y133" s="49">
        <v>0</v>
      </c>
      <c r="Z133" s="49">
        <v>0</v>
      </c>
      <c r="AA133" s="71">
        <v>133</v>
      </c>
      <c r="AB133" s="71"/>
      <c r="AC133" s="72"/>
      <c r="AD133" s="78" t="s">
        <v>2208</v>
      </c>
      <c r="AE133" s="78">
        <v>201</v>
      </c>
      <c r="AF133" s="78">
        <v>37</v>
      </c>
      <c r="AG133" s="78">
        <v>178</v>
      </c>
      <c r="AH133" s="78">
        <v>613</v>
      </c>
      <c r="AI133" s="78"/>
      <c r="AJ133" s="78"/>
      <c r="AK133" s="78"/>
      <c r="AL133" s="78"/>
      <c r="AM133" s="78"/>
      <c r="AN133" s="80">
        <v>40794.735625</v>
      </c>
      <c r="AO133" s="78"/>
      <c r="AP133" s="78" t="b">
        <v>1</v>
      </c>
      <c r="AQ133" s="78" t="b">
        <v>0</v>
      </c>
      <c r="AR133" s="78" t="b">
        <v>0</v>
      </c>
      <c r="AS133" s="78" t="s">
        <v>1973</v>
      </c>
      <c r="AT133" s="78">
        <v>0</v>
      </c>
      <c r="AU133" s="82" t="s">
        <v>3289</v>
      </c>
      <c r="AV133" s="78" t="b">
        <v>0</v>
      </c>
      <c r="AW133" s="78" t="s">
        <v>3383</v>
      </c>
      <c r="AX133" s="82" t="s">
        <v>3514</v>
      </c>
      <c r="AY133" s="78" t="s">
        <v>66</v>
      </c>
      <c r="AZ133" s="78" t="str">
        <f>REPLACE(INDEX(GroupVertices[Group],MATCH(Vertices[[#This Row],[Vertex]],GroupVertices[Vertex],0)),1,1,"")</f>
        <v>10</v>
      </c>
      <c r="BA133" s="48"/>
      <c r="BB133" s="48"/>
      <c r="BC133" s="48"/>
      <c r="BD133" s="48"/>
      <c r="BE133" s="48" t="s">
        <v>844</v>
      </c>
      <c r="BF133" s="48" t="s">
        <v>844</v>
      </c>
      <c r="BG133" s="120" t="s">
        <v>4686</v>
      </c>
      <c r="BH133" s="120" t="s">
        <v>4686</v>
      </c>
      <c r="BI133" s="120" t="s">
        <v>4832</v>
      </c>
      <c r="BJ133" s="120" t="s">
        <v>4832</v>
      </c>
      <c r="BK133" s="120">
        <v>0</v>
      </c>
      <c r="BL133" s="123">
        <v>0</v>
      </c>
      <c r="BM133" s="120">
        <v>0</v>
      </c>
      <c r="BN133" s="123">
        <v>0</v>
      </c>
      <c r="BO133" s="120">
        <v>0</v>
      </c>
      <c r="BP133" s="123">
        <v>0</v>
      </c>
      <c r="BQ133" s="120">
        <v>16</v>
      </c>
      <c r="BR133" s="123">
        <v>100</v>
      </c>
      <c r="BS133" s="120">
        <v>16</v>
      </c>
      <c r="BT133" s="2"/>
      <c r="BU133" s="3"/>
      <c r="BV133" s="3"/>
      <c r="BW133" s="3"/>
      <c r="BX133" s="3"/>
    </row>
    <row r="134" spans="1:76" ht="15">
      <c r="A134" s="64" t="s">
        <v>326</v>
      </c>
      <c r="B134" s="65"/>
      <c r="C134" s="65" t="s">
        <v>64</v>
      </c>
      <c r="D134" s="66">
        <v>162.0670721750609</v>
      </c>
      <c r="E134" s="68"/>
      <c r="F134" s="100" t="s">
        <v>1089</v>
      </c>
      <c r="G134" s="65"/>
      <c r="H134" s="69" t="s">
        <v>326</v>
      </c>
      <c r="I134" s="70"/>
      <c r="J134" s="70"/>
      <c r="K134" s="69" t="s">
        <v>3847</v>
      </c>
      <c r="L134" s="73">
        <v>15.420192307692307</v>
      </c>
      <c r="M134" s="74">
        <v>6932.3798828125</v>
      </c>
      <c r="N134" s="74">
        <v>599.9400024414062</v>
      </c>
      <c r="O134" s="75"/>
      <c r="P134" s="76"/>
      <c r="Q134" s="76"/>
      <c r="R134" s="86"/>
      <c r="S134" s="48">
        <v>0</v>
      </c>
      <c r="T134" s="48">
        <v>3</v>
      </c>
      <c r="U134" s="49">
        <v>6</v>
      </c>
      <c r="V134" s="49">
        <v>0.333333</v>
      </c>
      <c r="W134" s="49">
        <v>0</v>
      </c>
      <c r="X134" s="49">
        <v>1.918916</v>
      </c>
      <c r="Y134" s="49">
        <v>0</v>
      </c>
      <c r="Z134" s="49">
        <v>0</v>
      </c>
      <c r="AA134" s="71">
        <v>134</v>
      </c>
      <c r="AB134" s="71"/>
      <c r="AC134" s="72"/>
      <c r="AD134" s="78" t="s">
        <v>2209</v>
      </c>
      <c r="AE134" s="78">
        <v>203</v>
      </c>
      <c r="AF134" s="78">
        <v>275</v>
      </c>
      <c r="AG134" s="78">
        <v>6533</v>
      </c>
      <c r="AH134" s="78">
        <v>1456</v>
      </c>
      <c r="AI134" s="78"/>
      <c r="AJ134" s="78" t="s">
        <v>2506</v>
      </c>
      <c r="AK134" s="78" t="s">
        <v>2754</v>
      </c>
      <c r="AL134" s="78"/>
      <c r="AM134" s="78"/>
      <c r="AN134" s="80">
        <v>40845.425358796296</v>
      </c>
      <c r="AO134" s="82" t="s">
        <v>3127</v>
      </c>
      <c r="AP134" s="78" t="b">
        <v>0</v>
      </c>
      <c r="AQ134" s="78" t="b">
        <v>0</v>
      </c>
      <c r="AR134" s="78" t="b">
        <v>0</v>
      </c>
      <c r="AS134" s="78" t="s">
        <v>1973</v>
      </c>
      <c r="AT134" s="78">
        <v>12</v>
      </c>
      <c r="AU134" s="82" t="s">
        <v>3289</v>
      </c>
      <c r="AV134" s="78" t="b">
        <v>0</v>
      </c>
      <c r="AW134" s="78" t="s">
        <v>3383</v>
      </c>
      <c r="AX134" s="82" t="s">
        <v>3515</v>
      </c>
      <c r="AY134" s="78" t="s">
        <v>66</v>
      </c>
      <c r="AZ134" s="78" t="str">
        <f>REPLACE(INDEX(GroupVertices[Group],MATCH(Vertices[[#This Row],[Vertex]],GroupVertices[Vertex],0)),1,1,"")</f>
        <v>18</v>
      </c>
      <c r="BA134" s="48" t="s">
        <v>759</v>
      </c>
      <c r="BB134" s="48" t="s">
        <v>759</v>
      </c>
      <c r="BC134" s="48" t="s">
        <v>807</v>
      </c>
      <c r="BD134" s="48" t="s">
        <v>807</v>
      </c>
      <c r="BE134" s="48" t="s">
        <v>857</v>
      </c>
      <c r="BF134" s="48" t="s">
        <v>857</v>
      </c>
      <c r="BG134" s="120" t="s">
        <v>4699</v>
      </c>
      <c r="BH134" s="120" t="s">
        <v>4699</v>
      </c>
      <c r="BI134" s="120" t="s">
        <v>4845</v>
      </c>
      <c r="BJ134" s="120" t="s">
        <v>4845</v>
      </c>
      <c r="BK134" s="120">
        <v>0</v>
      </c>
      <c r="BL134" s="123">
        <v>0</v>
      </c>
      <c r="BM134" s="120">
        <v>0</v>
      </c>
      <c r="BN134" s="123">
        <v>0</v>
      </c>
      <c r="BO134" s="120">
        <v>0</v>
      </c>
      <c r="BP134" s="123">
        <v>0</v>
      </c>
      <c r="BQ134" s="120">
        <v>22</v>
      </c>
      <c r="BR134" s="123">
        <v>100</v>
      </c>
      <c r="BS134" s="120">
        <v>22</v>
      </c>
      <c r="BT134" s="2"/>
      <c r="BU134" s="3"/>
      <c r="BV134" s="3"/>
      <c r="BW134" s="3"/>
      <c r="BX134" s="3"/>
    </row>
    <row r="135" spans="1:76" ht="15">
      <c r="A135" s="64" t="s">
        <v>499</v>
      </c>
      <c r="B135" s="65"/>
      <c r="C135" s="65" t="s">
        <v>64</v>
      </c>
      <c r="D135" s="66">
        <v>171.8887396202032</v>
      </c>
      <c r="E135" s="68"/>
      <c r="F135" s="100" t="s">
        <v>3321</v>
      </c>
      <c r="G135" s="65"/>
      <c r="H135" s="69" t="s">
        <v>499</v>
      </c>
      <c r="I135" s="70"/>
      <c r="J135" s="70"/>
      <c r="K135" s="69" t="s">
        <v>3848</v>
      </c>
      <c r="L135" s="73">
        <v>1</v>
      </c>
      <c r="M135" s="74">
        <v>6932.3798828125</v>
      </c>
      <c r="N135" s="74">
        <v>1094.0081787109375</v>
      </c>
      <c r="O135" s="75"/>
      <c r="P135" s="76"/>
      <c r="Q135" s="76"/>
      <c r="R135" s="86"/>
      <c r="S135" s="48">
        <v>1</v>
      </c>
      <c r="T135" s="48">
        <v>0</v>
      </c>
      <c r="U135" s="49">
        <v>0</v>
      </c>
      <c r="V135" s="49">
        <v>0.2</v>
      </c>
      <c r="W135" s="49">
        <v>0</v>
      </c>
      <c r="X135" s="49">
        <v>0.693693</v>
      </c>
      <c r="Y135" s="49">
        <v>0</v>
      </c>
      <c r="Z135" s="49">
        <v>0</v>
      </c>
      <c r="AA135" s="71">
        <v>135</v>
      </c>
      <c r="AB135" s="71"/>
      <c r="AC135" s="72"/>
      <c r="AD135" s="78" t="s">
        <v>2210</v>
      </c>
      <c r="AE135" s="78">
        <v>899</v>
      </c>
      <c r="AF135" s="78">
        <v>40398</v>
      </c>
      <c r="AG135" s="78">
        <v>2373</v>
      </c>
      <c r="AH135" s="78">
        <v>35</v>
      </c>
      <c r="AI135" s="78"/>
      <c r="AJ135" s="78" t="s">
        <v>2507</v>
      </c>
      <c r="AK135" s="78" t="s">
        <v>2685</v>
      </c>
      <c r="AL135" s="82" t="s">
        <v>2930</v>
      </c>
      <c r="AM135" s="78"/>
      <c r="AN135" s="80">
        <v>40582.900034722225</v>
      </c>
      <c r="AO135" s="82" t="s">
        <v>3128</v>
      </c>
      <c r="AP135" s="78" t="b">
        <v>0</v>
      </c>
      <c r="AQ135" s="78" t="b">
        <v>0</v>
      </c>
      <c r="AR135" s="78" t="b">
        <v>1</v>
      </c>
      <c r="AS135" s="78" t="s">
        <v>1973</v>
      </c>
      <c r="AT135" s="78">
        <v>1171</v>
      </c>
      <c r="AU135" s="82" t="s">
        <v>3289</v>
      </c>
      <c r="AV135" s="78" t="b">
        <v>1</v>
      </c>
      <c r="AW135" s="78" t="s">
        <v>3383</v>
      </c>
      <c r="AX135" s="82" t="s">
        <v>3516</v>
      </c>
      <c r="AY135" s="78" t="s">
        <v>65</v>
      </c>
      <c r="AZ135" s="78" t="str">
        <f>REPLACE(INDEX(GroupVertices[Group],MATCH(Vertices[[#This Row],[Vertex]],GroupVertices[Vertex],0)),1,1,"")</f>
        <v>18</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500</v>
      </c>
      <c r="B136" s="65"/>
      <c r="C136" s="65" t="s">
        <v>64</v>
      </c>
      <c r="D136" s="66">
        <v>322.55438623549924</v>
      </c>
      <c r="E136" s="68"/>
      <c r="F136" s="100" t="s">
        <v>3322</v>
      </c>
      <c r="G136" s="65"/>
      <c r="H136" s="69" t="s">
        <v>500</v>
      </c>
      <c r="I136" s="70"/>
      <c r="J136" s="70"/>
      <c r="K136" s="69" t="s">
        <v>3849</v>
      </c>
      <c r="L136" s="73">
        <v>1</v>
      </c>
      <c r="M136" s="74">
        <v>6607.5263671875</v>
      </c>
      <c r="N136" s="74">
        <v>1094.0081787109375</v>
      </c>
      <c r="O136" s="75"/>
      <c r="P136" s="76"/>
      <c r="Q136" s="76"/>
      <c r="R136" s="86"/>
      <c r="S136" s="48">
        <v>1</v>
      </c>
      <c r="T136" s="48">
        <v>0</v>
      </c>
      <c r="U136" s="49">
        <v>0</v>
      </c>
      <c r="V136" s="49">
        <v>0.2</v>
      </c>
      <c r="W136" s="49">
        <v>0</v>
      </c>
      <c r="X136" s="49">
        <v>0.693693</v>
      </c>
      <c r="Y136" s="49">
        <v>0</v>
      </c>
      <c r="Z136" s="49">
        <v>0</v>
      </c>
      <c r="AA136" s="71">
        <v>136</v>
      </c>
      <c r="AB136" s="71"/>
      <c r="AC136" s="72"/>
      <c r="AD136" s="78" t="s">
        <v>2211</v>
      </c>
      <c r="AE136" s="78">
        <v>564</v>
      </c>
      <c r="AF136" s="78">
        <v>655890</v>
      </c>
      <c r="AG136" s="78">
        <v>2791</v>
      </c>
      <c r="AH136" s="78">
        <v>426</v>
      </c>
      <c r="AI136" s="78"/>
      <c r="AJ136" s="78" t="s">
        <v>2508</v>
      </c>
      <c r="AK136" s="78"/>
      <c r="AL136" s="82" t="s">
        <v>2931</v>
      </c>
      <c r="AM136" s="78"/>
      <c r="AN136" s="80">
        <v>42703.84489583333</v>
      </c>
      <c r="AO136" s="82" t="s">
        <v>3129</v>
      </c>
      <c r="AP136" s="78" t="b">
        <v>1</v>
      </c>
      <c r="AQ136" s="78" t="b">
        <v>0</v>
      </c>
      <c r="AR136" s="78" t="b">
        <v>1</v>
      </c>
      <c r="AS136" s="78" t="s">
        <v>1973</v>
      </c>
      <c r="AT136" s="78">
        <v>3818</v>
      </c>
      <c r="AU136" s="78"/>
      <c r="AV136" s="78" t="b">
        <v>1</v>
      </c>
      <c r="AW136" s="78" t="s">
        <v>3383</v>
      </c>
      <c r="AX136" s="82" t="s">
        <v>3517</v>
      </c>
      <c r="AY136" s="78" t="s">
        <v>65</v>
      </c>
      <c r="AZ136" s="78" t="str">
        <f>REPLACE(INDEX(GroupVertices[Group],MATCH(Vertices[[#This Row],[Vertex]],GroupVertices[Vertex],0)),1,1,"")</f>
        <v>18</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501</v>
      </c>
      <c r="B137" s="65"/>
      <c r="C137" s="65" t="s">
        <v>64</v>
      </c>
      <c r="D137" s="66">
        <v>479.1728107819313</v>
      </c>
      <c r="E137" s="68"/>
      <c r="F137" s="100" t="s">
        <v>3323</v>
      </c>
      <c r="G137" s="65"/>
      <c r="H137" s="69" t="s">
        <v>501</v>
      </c>
      <c r="I137" s="70"/>
      <c r="J137" s="70"/>
      <c r="K137" s="69" t="s">
        <v>3850</v>
      </c>
      <c r="L137" s="73">
        <v>1</v>
      </c>
      <c r="M137" s="74">
        <v>6607.5263671875</v>
      </c>
      <c r="N137" s="74">
        <v>599.9400024414062</v>
      </c>
      <c r="O137" s="75"/>
      <c r="P137" s="76"/>
      <c r="Q137" s="76"/>
      <c r="R137" s="86"/>
      <c r="S137" s="48">
        <v>1</v>
      </c>
      <c r="T137" s="48">
        <v>0</v>
      </c>
      <c r="U137" s="49">
        <v>0</v>
      </c>
      <c r="V137" s="49">
        <v>0.2</v>
      </c>
      <c r="W137" s="49">
        <v>0</v>
      </c>
      <c r="X137" s="49">
        <v>0.693693</v>
      </c>
      <c r="Y137" s="49">
        <v>0</v>
      </c>
      <c r="Z137" s="49">
        <v>0</v>
      </c>
      <c r="AA137" s="71">
        <v>137</v>
      </c>
      <c r="AB137" s="71"/>
      <c r="AC137" s="72"/>
      <c r="AD137" s="78" t="s">
        <v>2212</v>
      </c>
      <c r="AE137" s="78">
        <v>225</v>
      </c>
      <c r="AF137" s="78">
        <v>1295700</v>
      </c>
      <c r="AG137" s="78">
        <v>8340</v>
      </c>
      <c r="AH137" s="78">
        <v>0</v>
      </c>
      <c r="AI137" s="78"/>
      <c r="AJ137" s="78" t="s">
        <v>2509</v>
      </c>
      <c r="AK137" s="78" t="s">
        <v>2754</v>
      </c>
      <c r="AL137" s="82" t="s">
        <v>2932</v>
      </c>
      <c r="AM137" s="78"/>
      <c r="AN137" s="80">
        <v>40935.96318287037</v>
      </c>
      <c r="AO137" s="82" t="s">
        <v>3130</v>
      </c>
      <c r="AP137" s="78" t="b">
        <v>0</v>
      </c>
      <c r="AQ137" s="78" t="b">
        <v>0</v>
      </c>
      <c r="AR137" s="78" t="b">
        <v>0</v>
      </c>
      <c r="AS137" s="78" t="s">
        <v>1973</v>
      </c>
      <c r="AT137" s="78">
        <v>6566</v>
      </c>
      <c r="AU137" s="82" t="s">
        <v>3289</v>
      </c>
      <c r="AV137" s="78" t="b">
        <v>1</v>
      </c>
      <c r="AW137" s="78" t="s">
        <v>3383</v>
      </c>
      <c r="AX137" s="82" t="s">
        <v>3518</v>
      </c>
      <c r="AY137" s="78" t="s">
        <v>65</v>
      </c>
      <c r="AZ137" s="78" t="str">
        <f>REPLACE(INDEX(GroupVertices[Group],MATCH(Vertices[[#This Row],[Vertex]],GroupVertices[Vertex],0)),1,1,"")</f>
        <v>18</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327</v>
      </c>
      <c r="B138" s="65"/>
      <c r="C138" s="65" t="s">
        <v>64</v>
      </c>
      <c r="D138" s="66">
        <v>162.38750092380081</v>
      </c>
      <c r="E138" s="68"/>
      <c r="F138" s="100" t="s">
        <v>1090</v>
      </c>
      <c r="G138" s="65"/>
      <c r="H138" s="69" t="s">
        <v>327</v>
      </c>
      <c r="I138" s="70"/>
      <c r="J138" s="70"/>
      <c r="K138" s="69" t="s">
        <v>3851</v>
      </c>
      <c r="L138" s="73">
        <v>1</v>
      </c>
      <c r="M138" s="74">
        <v>5154.75</v>
      </c>
      <c r="N138" s="74">
        <v>7874.63134765625</v>
      </c>
      <c r="O138" s="75"/>
      <c r="P138" s="76"/>
      <c r="Q138" s="76"/>
      <c r="R138" s="86"/>
      <c r="S138" s="48">
        <v>0</v>
      </c>
      <c r="T138" s="48">
        <v>1</v>
      </c>
      <c r="U138" s="49">
        <v>0</v>
      </c>
      <c r="V138" s="49">
        <v>0.028571</v>
      </c>
      <c r="W138" s="49">
        <v>0</v>
      </c>
      <c r="X138" s="49">
        <v>0.53436</v>
      </c>
      <c r="Y138" s="49">
        <v>0</v>
      </c>
      <c r="Z138" s="49">
        <v>0</v>
      </c>
      <c r="AA138" s="71">
        <v>138</v>
      </c>
      <c r="AB138" s="71"/>
      <c r="AC138" s="72"/>
      <c r="AD138" s="78" t="s">
        <v>2213</v>
      </c>
      <c r="AE138" s="78">
        <v>3951</v>
      </c>
      <c r="AF138" s="78">
        <v>1584</v>
      </c>
      <c r="AG138" s="78">
        <v>2792</v>
      </c>
      <c r="AH138" s="78">
        <v>1477</v>
      </c>
      <c r="AI138" s="78"/>
      <c r="AJ138" s="78" t="s">
        <v>2510</v>
      </c>
      <c r="AK138" s="78" t="s">
        <v>2755</v>
      </c>
      <c r="AL138" s="78"/>
      <c r="AM138" s="78"/>
      <c r="AN138" s="80">
        <v>40599.448171296295</v>
      </c>
      <c r="AO138" s="78"/>
      <c r="AP138" s="78" t="b">
        <v>0</v>
      </c>
      <c r="AQ138" s="78" t="b">
        <v>0</v>
      </c>
      <c r="AR138" s="78" t="b">
        <v>1</v>
      </c>
      <c r="AS138" s="78" t="s">
        <v>1974</v>
      </c>
      <c r="AT138" s="78">
        <v>47</v>
      </c>
      <c r="AU138" s="82" t="s">
        <v>3289</v>
      </c>
      <c r="AV138" s="78" t="b">
        <v>0</v>
      </c>
      <c r="AW138" s="78" t="s">
        <v>3383</v>
      </c>
      <c r="AX138" s="82" t="s">
        <v>3519</v>
      </c>
      <c r="AY138" s="78" t="s">
        <v>66</v>
      </c>
      <c r="AZ138" s="78" t="str">
        <f>REPLACE(INDEX(GroupVertices[Group],MATCH(Vertices[[#This Row],[Vertex]],GroupVertices[Vertex],0)),1,1,"")</f>
        <v>6</v>
      </c>
      <c r="BA138" s="48"/>
      <c r="BB138" s="48"/>
      <c r="BC138" s="48"/>
      <c r="BD138" s="48"/>
      <c r="BE138" s="48" t="s">
        <v>855</v>
      </c>
      <c r="BF138" s="48" t="s">
        <v>855</v>
      </c>
      <c r="BG138" s="120" t="s">
        <v>4697</v>
      </c>
      <c r="BH138" s="120" t="s">
        <v>4697</v>
      </c>
      <c r="BI138" s="120" t="s">
        <v>4843</v>
      </c>
      <c r="BJ138" s="120" t="s">
        <v>4843</v>
      </c>
      <c r="BK138" s="120">
        <v>0</v>
      </c>
      <c r="BL138" s="123">
        <v>0</v>
      </c>
      <c r="BM138" s="120">
        <v>0</v>
      </c>
      <c r="BN138" s="123">
        <v>0</v>
      </c>
      <c r="BO138" s="120">
        <v>0</v>
      </c>
      <c r="BP138" s="123">
        <v>0</v>
      </c>
      <c r="BQ138" s="120">
        <v>26</v>
      </c>
      <c r="BR138" s="123">
        <v>100</v>
      </c>
      <c r="BS138" s="120">
        <v>26</v>
      </c>
      <c r="BT138" s="2"/>
      <c r="BU138" s="3"/>
      <c r="BV138" s="3"/>
      <c r="BW138" s="3"/>
      <c r="BX138" s="3"/>
    </row>
    <row r="139" spans="1:76" ht="15">
      <c r="A139" s="64" t="s">
        <v>328</v>
      </c>
      <c r="B139" s="65"/>
      <c r="C139" s="65" t="s">
        <v>64</v>
      </c>
      <c r="D139" s="66">
        <v>164.7313552165316</v>
      </c>
      <c r="E139" s="68"/>
      <c r="F139" s="100" t="s">
        <v>1091</v>
      </c>
      <c r="G139" s="65"/>
      <c r="H139" s="69" t="s">
        <v>328</v>
      </c>
      <c r="I139" s="70"/>
      <c r="J139" s="70"/>
      <c r="K139" s="69" t="s">
        <v>3852</v>
      </c>
      <c r="L139" s="73">
        <v>1</v>
      </c>
      <c r="M139" s="74">
        <v>7913.765625</v>
      </c>
      <c r="N139" s="74">
        <v>5724.88525390625</v>
      </c>
      <c r="O139" s="75"/>
      <c r="P139" s="76"/>
      <c r="Q139" s="76"/>
      <c r="R139" s="86"/>
      <c r="S139" s="48">
        <v>0</v>
      </c>
      <c r="T139" s="48">
        <v>1</v>
      </c>
      <c r="U139" s="49">
        <v>0</v>
      </c>
      <c r="V139" s="49">
        <v>0.076923</v>
      </c>
      <c r="W139" s="49">
        <v>0</v>
      </c>
      <c r="X139" s="49">
        <v>0.573476</v>
      </c>
      <c r="Y139" s="49">
        <v>0</v>
      </c>
      <c r="Z139" s="49">
        <v>0</v>
      </c>
      <c r="AA139" s="71">
        <v>139</v>
      </c>
      <c r="AB139" s="71"/>
      <c r="AC139" s="72"/>
      <c r="AD139" s="78" t="s">
        <v>2214</v>
      </c>
      <c r="AE139" s="78">
        <v>12244</v>
      </c>
      <c r="AF139" s="78">
        <v>11159</v>
      </c>
      <c r="AG139" s="78">
        <v>58973</v>
      </c>
      <c r="AH139" s="78">
        <v>80925</v>
      </c>
      <c r="AI139" s="78"/>
      <c r="AJ139" s="78" t="s">
        <v>2511</v>
      </c>
      <c r="AK139" s="78" t="s">
        <v>2756</v>
      </c>
      <c r="AL139" s="78"/>
      <c r="AM139" s="78"/>
      <c r="AN139" s="80">
        <v>39900.942141203705</v>
      </c>
      <c r="AO139" s="82" t="s">
        <v>3131</v>
      </c>
      <c r="AP139" s="78" t="b">
        <v>1</v>
      </c>
      <c r="AQ139" s="78" t="b">
        <v>0</v>
      </c>
      <c r="AR139" s="78" t="b">
        <v>0</v>
      </c>
      <c r="AS139" s="78" t="s">
        <v>1973</v>
      </c>
      <c r="AT139" s="78">
        <v>96</v>
      </c>
      <c r="AU139" s="82" t="s">
        <v>3289</v>
      </c>
      <c r="AV139" s="78" t="b">
        <v>0</v>
      </c>
      <c r="AW139" s="78" t="s">
        <v>3383</v>
      </c>
      <c r="AX139" s="82" t="s">
        <v>3520</v>
      </c>
      <c r="AY139" s="78" t="s">
        <v>66</v>
      </c>
      <c r="AZ139" s="78" t="str">
        <f>REPLACE(INDEX(GroupVertices[Group],MATCH(Vertices[[#This Row],[Vertex]],GroupVertices[Vertex],0)),1,1,"")</f>
        <v>13</v>
      </c>
      <c r="BA139" s="48"/>
      <c r="BB139" s="48"/>
      <c r="BC139" s="48"/>
      <c r="BD139" s="48"/>
      <c r="BE139" s="48" t="s">
        <v>852</v>
      </c>
      <c r="BF139" s="48" t="s">
        <v>852</v>
      </c>
      <c r="BG139" s="120" t="s">
        <v>4693</v>
      </c>
      <c r="BH139" s="120" t="s">
        <v>4693</v>
      </c>
      <c r="BI139" s="120" t="s">
        <v>4839</v>
      </c>
      <c r="BJ139" s="120" t="s">
        <v>4839</v>
      </c>
      <c r="BK139" s="120">
        <v>0</v>
      </c>
      <c r="BL139" s="123">
        <v>0</v>
      </c>
      <c r="BM139" s="120">
        <v>0</v>
      </c>
      <c r="BN139" s="123">
        <v>0</v>
      </c>
      <c r="BO139" s="120">
        <v>0</v>
      </c>
      <c r="BP139" s="123">
        <v>0</v>
      </c>
      <c r="BQ139" s="120">
        <v>22</v>
      </c>
      <c r="BR139" s="123">
        <v>100</v>
      </c>
      <c r="BS139" s="120">
        <v>22</v>
      </c>
      <c r="BT139" s="2"/>
      <c r="BU139" s="3"/>
      <c r="BV139" s="3"/>
      <c r="BW139" s="3"/>
      <c r="BX139" s="3"/>
    </row>
    <row r="140" spans="1:76" ht="15">
      <c r="A140" s="64" t="s">
        <v>329</v>
      </c>
      <c r="B140" s="65"/>
      <c r="C140" s="65" t="s">
        <v>64</v>
      </c>
      <c r="D140" s="66">
        <v>162.0051405681616</v>
      </c>
      <c r="E140" s="68"/>
      <c r="F140" s="100" t="s">
        <v>1092</v>
      </c>
      <c r="G140" s="65"/>
      <c r="H140" s="69" t="s">
        <v>329</v>
      </c>
      <c r="I140" s="70"/>
      <c r="J140" s="70"/>
      <c r="K140" s="69" t="s">
        <v>3853</v>
      </c>
      <c r="L140" s="73">
        <v>1</v>
      </c>
      <c r="M140" s="74">
        <v>3676.04541015625</v>
      </c>
      <c r="N140" s="74">
        <v>7538.0693359375</v>
      </c>
      <c r="O140" s="75"/>
      <c r="P140" s="76"/>
      <c r="Q140" s="76"/>
      <c r="R140" s="86"/>
      <c r="S140" s="48">
        <v>1</v>
      </c>
      <c r="T140" s="48">
        <v>1</v>
      </c>
      <c r="U140" s="49">
        <v>0</v>
      </c>
      <c r="V140" s="49">
        <v>0</v>
      </c>
      <c r="W140" s="49">
        <v>0</v>
      </c>
      <c r="X140" s="49">
        <v>0.999998</v>
      </c>
      <c r="Y140" s="49">
        <v>0</v>
      </c>
      <c r="Z140" s="49" t="s">
        <v>5595</v>
      </c>
      <c r="AA140" s="71">
        <v>140</v>
      </c>
      <c r="AB140" s="71"/>
      <c r="AC140" s="72"/>
      <c r="AD140" s="78" t="s">
        <v>2215</v>
      </c>
      <c r="AE140" s="78">
        <v>125</v>
      </c>
      <c r="AF140" s="78">
        <v>22</v>
      </c>
      <c r="AG140" s="78">
        <v>2651</v>
      </c>
      <c r="AH140" s="78">
        <v>0</v>
      </c>
      <c r="AI140" s="78"/>
      <c r="AJ140" s="78" t="s">
        <v>2512</v>
      </c>
      <c r="AK140" s="78"/>
      <c r="AL140" s="78"/>
      <c r="AM140" s="78"/>
      <c r="AN140" s="80">
        <v>43440.60152777778</v>
      </c>
      <c r="AO140" s="82" t="s">
        <v>3132</v>
      </c>
      <c r="AP140" s="78" t="b">
        <v>1</v>
      </c>
      <c r="AQ140" s="78" t="b">
        <v>0</v>
      </c>
      <c r="AR140" s="78" t="b">
        <v>0</v>
      </c>
      <c r="AS140" s="78" t="s">
        <v>1974</v>
      </c>
      <c r="AT140" s="78">
        <v>0</v>
      </c>
      <c r="AU140" s="78"/>
      <c r="AV140" s="78" t="b">
        <v>0</v>
      </c>
      <c r="AW140" s="78" t="s">
        <v>3383</v>
      </c>
      <c r="AX140" s="82" t="s">
        <v>3521</v>
      </c>
      <c r="AY140" s="78" t="s">
        <v>66</v>
      </c>
      <c r="AZ140" s="78" t="str">
        <f>REPLACE(INDEX(GroupVertices[Group],MATCH(Vertices[[#This Row],[Vertex]],GroupVertices[Vertex],0)),1,1,"")</f>
        <v>3</v>
      </c>
      <c r="BA140" s="48"/>
      <c r="BB140" s="48"/>
      <c r="BC140" s="48"/>
      <c r="BD140" s="48"/>
      <c r="BE140" s="48" t="s">
        <v>4633</v>
      </c>
      <c r="BF140" s="48" t="s">
        <v>4633</v>
      </c>
      <c r="BG140" s="120" t="s">
        <v>4700</v>
      </c>
      <c r="BH140" s="120" t="s">
        <v>4700</v>
      </c>
      <c r="BI140" s="120" t="s">
        <v>4846</v>
      </c>
      <c r="BJ140" s="120" t="s">
        <v>4846</v>
      </c>
      <c r="BK140" s="120">
        <v>0</v>
      </c>
      <c r="BL140" s="123">
        <v>0</v>
      </c>
      <c r="BM140" s="120">
        <v>0</v>
      </c>
      <c r="BN140" s="123">
        <v>0</v>
      </c>
      <c r="BO140" s="120">
        <v>0</v>
      </c>
      <c r="BP140" s="123">
        <v>0</v>
      </c>
      <c r="BQ140" s="120">
        <v>29</v>
      </c>
      <c r="BR140" s="123">
        <v>100</v>
      </c>
      <c r="BS140" s="120">
        <v>29</v>
      </c>
      <c r="BT140" s="2"/>
      <c r="BU140" s="3"/>
      <c r="BV140" s="3"/>
      <c r="BW140" s="3"/>
      <c r="BX140" s="3"/>
    </row>
    <row r="141" spans="1:76" ht="15">
      <c r="A141" s="64" t="s">
        <v>330</v>
      </c>
      <c r="B141" s="65"/>
      <c r="C141" s="65" t="s">
        <v>64</v>
      </c>
      <c r="D141" s="66">
        <v>162.48639566367166</v>
      </c>
      <c r="E141" s="68"/>
      <c r="F141" s="100" t="s">
        <v>1093</v>
      </c>
      <c r="G141" s="65"/>
      <c r="H141" s="69" t="s">
        <v>330</v>
      </c>
      <c r="I141" s="70"/>
      <c r="J141" s="70"/>
      <c r="K141" s="69" t="s">
        <v>3854</v>
      </c>
      <c r="L141" s="73">
        <v>1</v>
      </c>
      <c r="M141" s="74">
        <v>9147.8828125</v>
      </c>
      <c r="N141" s="74">
        <v>3099.68994140625</v>
      </c>
      <c r="O141" s="75"/>
      <c r="P141" s="76"/>
      <c r="Q141" s="76"/>
      <c r="R141" s="86"/>
      <c r="S141" s="48">
        <v>0</v>
      </c>
      <c r="T141" s="48">
        <v>1</v>
      </c>
      <c r="U141" s="49">
        <v>0</v>
      </c>
      <c r="V141" s="49">
        <v>1</v>
      </c>
      <c r="W141" s="49">
        <v>0</v>
      </c>
      <c r="X141" s="49">
        <v>0.999998</v>
      </c>
      <c r="Y141" s="49">
        <v>0</v>
      </c>
      <c r="Z141" s="49">
        <v>0</v>
      </c>
      <c r="AA141" s="71">
        <v>141</v>
      </c>
      <c r="AB141" s="71"/>
      <c r="AC141" s="72"/>
      <c r="AD141" s="78" t="s">
        <v>2216</v>
      </c>
      <c r="AE141" s="78">
        <v>3143</v>
      </c>
      <c r="AF141" s="78">
        <v>1988</v>
      </c>
      <c r="AG141" s="78">
        <v>150082</v>
      </c>
      <c r="AH141" s="78">
        <v>140309</v>
      </c>
      <c r="AI141" s="78"/>
      <c r="AJ141" s="78" t="s">
        <v>2513</v>
      </c>
      <c r="AK141" s="78" t="s">
        <v>2757</v>
      </c>
      <c r="AL141" s="78"/>
      <c r="AM141" s="78"/>
      <c r="AN141" s="80">
        <v>40052.8993287037</v>
      </c>
      <c r="AO141" s="82" t="s">
        <v>3133</v>
      </c>
      <c r="AP141" s="78" t="b">
        <v>0</v>
      </c>
      <c r="AQ141" s="78" t="b">
        <v>0</v>
      </c>
      <c r="AR141" s="78" t="b">
        <v>1</v>
      </c>
      <c r="AS141" s="78" t="s">
        <v>1973</v>
      </c>
      <c r="AT141" s="78">
        <v>317</v>
      </c>
      <c r="AU141" s="82" t="s">
        <v>3301</v>
      </c>
      <c r="AV141" s="78" t="b">
        <v>0</v>
      </c>
      <c r="AW141" s="78" t="s">
        <v>3383</v>
      </c>
      <c r="AX141" s="82" t="s">
        <v>3522</v>
      </c>
      <c r="AY141" s="78" t="s">
        <v>66</v>
      </c>
      <c r="AZ141" s="78" t="str">
        <f>REPLACE(INDEX(GroupVertices[Group],MATCH(Vertices[[#This Row],[Vertex]],GroupVertices[Vertex],0)),1,1,"")</f>
        <v>32</v>
      </c>
      <c r="BA141" s="48"/>
      <c r="BB141" s="48"/>
      <c r="BC141" s="48"/>
      <c r="BD141" s="48"/>
      <c r="BE141" s="48" t="s">
        <v>859</v>
      </c>
      <c r="BF141" s="48" t="s">
        <v>859</v>
      </c>
      <c r="BG141" s="120" t="s">
        <v>4701</v>
      </c>
      <c r="BH141" s="120" t="s">
        <v>4701</v>
      </c>
      <c r="BI141" s="120" t="s">
        <v>4847</v>
      </c>
      <c r="BJ141" s="120" t="s">
        <v>4847</v>
      </c>
      <c r="BK141" s="120">
        <v>0</v>
      </c>
      <c r="BL141" s="123">
        <v>0</v>
      </c>
      <c r="BM141" s="120">
        <v>0</v>
      </c>
      <c r="BN141" s="123">
        <v>0</v>
      </c>
      <c r="BO141" s="120">
        <v>0</v>
      </c>
      <c r="BP141" s="123">
        <v>0</v>
      </c>
      <c r="BQ141" s="120">
        <v>4</v>
      </c>
      <c r="BR141" s="123">
        <v>100</v>
      </c>
      <c r="BS141" s="120">
        <v>4</v>
      </c>
      <c r="BT141" s="2"/>
      <c r="BU141" s="3"/>
      <c r="BV141" s="3"/>
      <c r="BW141" s="3"/>
      <c r="BX141" s="3"/>
    </row>
    <row r="142" spans="1:76" ht="15">
      <c r="A142" s="64" t="s">
        <v>502</v>
      </c>
      <c r="B142" s="65"/>
      <c r="C142" s="65" t="s">
        <v>64</v>
      </c>
      <c r="D142" s="66">
        <v>237.97025375968678</v>
      </c>
      <c r="E142" s="68"/>
      <c r="F142" s="100" t="s">
        <v>3324</v>
      </c>
      <c r="G142" s="65"/>
      <c r="H142" s="69" t="s">
        <v>502</v>
      </c>
      <c r="I142" s="70"/>
      <c r="J142" s="70"/>
      <c r="K142" s="69" t="s">
        <v>3855</v>
      </c>
      <c r="L142" s="73">
        <v>1</v>
      </c>
      <c r="M142" s="74">
        <v>9147.8828125</v>
      </c>
      <c r="N142" s="74">
        <v>3487.886474609375</v>
      </c>
      <c r="O142" s="75"/>
      <c r="P142" s="76"/>
      <c r="Q142" s="76"/>
      <c r="R142" s="86"/>
      <c r="S142" s="48">
        <v>1</v>
      </c>
      <c r="T142" s="48">
        <v>0</v>
      </c>
      <c r="U142" s="49">
        <v>0</v>
      </c>
      <c r="V142" s="49">
        <v>1</v>
      </c>
      <c r="W142" s="49">
        <v>0</v>
      </c>
      <c r="X142" s="49">
        <v>0.999998</v>
      </c>
      <c r="Y142" s="49">
        <v>0</v>
      </c>
      <c r="Z142" s="49">
        <v>0</v>
      </c>
      <c r="AA142" s="71">
        <v>142</v>
      </c>
      <c r="AB142" s="71"/>
      <c r="AC142" s="72"/>
      <c r="AD142" s="78" t="s">
        <v>2217</v>
      </c>
      <c r="AE142" s="78">
        <v>1783</v>
      </c>
      <c r="AF142" s="78">
        <v>310351</v>
      </c>
      <c r="AG142" s="78">
        <v>10841</v>
      </c>
      <c r="AH142" s="78">
        <v>367</v>
      </c>
      <c r="AI142" s="78"/>
      <c r="AJ142" s="78" t="s">
        <v>2514</v>
      </c>
      <c r="AK142" s="78" t="s">
        <v>2758</v>
      </c>
      <c r="AL142" s="82" t="s">
        <v>2933</v>
      </c>
      <c r="AM142" s="78"/>
      <c r="AN142" s="80">
        <v>40568.0778125</v>
      </c>
      <c r="AO142" s="82" t="s">
        <v>3134</v>
      </c>
      <c r="AP142" s="78" t="b">
        <v>0</v>
      </c>
      <c r="AQ142" s="78" t="b">
        <v>0</v>
      </c>
      <c r="AR142" s="78" t="b">
        <v>0</v>
      </c>
      <c r="AS142" s="78" t="s">
        <v>1973</v>
      </c>
      <c r="AT142" s="78">
        <v>3213</v>
      </c>
      <c r="AU142" s="82" t="s">
        <v>3289</v>
      </c>
      <c r="AV142" s="78" t="b">
        <v>1</v>
      </c>
      <c r="AW142" s="78" t="s">
        <v>3383</v>
      </c>
      <c r="AX142" s="82" t="s">
        <v>3523</v>
      </c>
      <c r="AY142" s="78" t="s">
        <v>65</v>
      </c>
      <c r="AZ142" s="78" t="str">
        <f>REPLACE(INDEX(GroupVertices[Group],MATCH(Vertices[[#This Row],[Vertex]],GroupVertices[Vertex],0)),1,1,"")</f>
        <v>32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331</v>
      </c>
      <c r="B143" s="65"/>
      <c r="C143" s="65" t="s">
        <v>64</v>
      </c>
      <c r="D143" s="66">
        <v>162.1644981811713</v>
      </c>
      <c r="E143" s="68"/>
      <c r="F143" s="100" t="s">
        <v>1094</v>
      </c>
      <c r="G143" s="65"/>
      <c r="H143" s="69" t="s">
        <v>331</v>
      </c>
      <c r="I143" s="70"/>
      <c r="J143" s="70"/>
      <c r="K143" s="69" t="s">
        <v>3856</v>
      </c>
      <c r="L143" s="73">
        <v>1</v>
      </c>
      <c r="M143" s="74">
        <v>8225.2978515625</v>
      </c>
      <c r="N143" s="74">
        <v>723.45703125</v>
      </c>
      <c r="O143" s="75"/>
      <c r="P143" s="76"/>
      <c r="Q143" s="76"/>
      <c r="R143" s="86"/>
      <c r="S143" s="48">
        <v>2</v>
      </c>
      <c r="T143" s="48">
        <v>1</v>
      </c>
      <c r="U143" s="49">
        <v>0</v>
      </c>
      <c r="V143" s="49">
        <v>1</v>
      </c>
      <c r="W143" s="49">
        <v>0</v>
      </c>
      <c r="X143" s="49">
        <v>1.298243</v>
      </c>
      <c r="Y143" s="49">
        <v>0</v>
      </c>
      <c r="Z143" s="49">
        <v>0</v>
      </c>
      <c r="AA143" s="71">
        <v>143</v>
      </c>
      <c r="AB143" s="71"/>
      <c r="AC143" s="72"/>
      <c r="AD143" s="78" t="s">
        <v>2218</v>
      </c>
      <c r="AE143" s="78">
        <v>153</v>
      </c>
      <c r="AF143" s="78">
        <v>673</v>
      </c>
      <c r="AG143" s="78">
        <v>495</v>
      </c>
      <c r="AH143" s="78">
        <v>242</v>
      </c>
      <c r="AI143" s="78"/>
      <c r="AJ143" s="78" t="s">
        <v>2515</v>
      </c>
      <c r="AK143" s="78" t="s">
        <v>2759</v>
      </c>
      <c r="AL143" s="82" t="s">
        <v>2934</v>
      </c>
      <c r="AM143" s="78"/>
      <c r="AN143" s="80">
        <v>42476.462326388886</v>
      </c>
      <c r="AO143" s="82" t="s">
        <v>3135</v>
      </c>
      <c r="AP143" s="78" t="b">
        <v>1</v>
      </c>
      <c r="AQ143" s="78" t="b">
        <v>0</v>
      </c>
      <c r="AR143" s="78" t="b">
        <v>0</v>
      </c>
      <c r="AS143" s="78" t="s">
        <v>1973</v>
      </c>
      <c r="AT143" s="78">
        <v>1</v>
      </c>
      <c r="AU143" s="78"/>
      <c r="AV143" s="78" t="b">
        <v>0</v>
      </c>
      <c r="AW143" s="78" t="s">
        <v>3383</v>
      </c>
      <c r="AX143" s="82" t="s">
        <v>3524</v>
      </c>
      <c r="AY143" s="78" t="s">
        <v>66</v>
      </c>
      <c r="AZ143" s="78" t="str">
        <f>REPLACE(INDEX(GroupVertices[Group],MATCH(Vertices[[#This Row],[Vertex]],GroupVertices[Vertex],0)),1,1,"")</f>
        <v>31</v>
      </c>
      <c r="BA143" s="48" t="s">
        <v>760</v>
      </c>
      <c r="BB143" s="48" t="s">
        <v>760</v>
      </c>
      <c r="BC143" s="48" t="s">
        <v>807</v>
      </c>
      <c r="BD143" s="48" t="s">
        <v>807</v>
      </c>
      <c r="BE143" s="48" t="s">
        <v>860</v>
      </c>
      <c r="BF143" s="48" t="s">
        <v>860</v>
      </c>
      <c r="BG143" s="120" t="s">
        <v>4372</v>
      </c>
      <c r="BH143" s="120" t="s">
        <v>4372</v>
      </c>
      <c r="BI143" s="120" t="s">
        <v>4511</v>
      </c>
      <c r="BJ143" s="120" t="s">
        <v>4511</v>
      </c>
      <c r="BK143" s="120">
        <v>0</v>
      </c>
      <c r="BL143" s="123">
        <v>0</v>
      </c>
      <c r="BM143" s="120">
        <v>1</v>
      </c>
      <c r="BN143" s="123">
        <v>9.090909090909092</v>
      </c>
      <c r="BO143" s="120">
        <v>0</v>
      </c>
      <c r="BP143" s="123">
        <v>0</v>
      </c>
      <c r="BQ143" s="120">
        <v>10</v>
      </c>
      <c r="BR143" s="123">
        <v>90.9090909090909</v>
      </c>
      <c r="BS143" s="120">
        <v>11</v>
      </c>
      <c r="BT143" s="2"/>
      <c r="BU143" s="3"/>
      <c r="BV143" s="3"/>
      <c r="BW143" s="3"/>
      <c r="BX143" s="3"/>
    </row>
    <row r="144" spans="1:76" ht="15">
      <c r="A144" s="64" t="s">
        <v>332</v>
      </c>
      <c r="B144" s="65"/>
      <c r="C144" s="65" t="s">
        <v>64</v>
      </c>
      <c r="D144" s="66">
        <v>162.15372746692793</v>
      </c>
      <c r="E144" s="68"/>
      <c r="F144" s="100" t="s">
        <v>1095</v>
      </c>
      <c r="G144" s="65"/>
      <c r="H144" s="69" t="s">
        <v>332</v>
      </c>
      <c r="I144" s="70"/>
      <c r="J144" s="70"/>
      <c r="K144" s="69" t="s">
        <v>3857</v>
      </c>
      <c r="L144" s="73">
        <v>1</v>
      </c>
      <c r="M144" s="74">
        <v>8225.2978515625</v>
      </c>
      <c r="N144" s="74">
        <v>476.4229431152344</v>
      </c>
      <c r="O144" s="75"/>
      <c r="P144" s="76"/>
      <c r="Q144" s="76"/>
      <c r="R144" s="86"/>
      <c r="S144" s="48">
        <v>0</v>
      </c>
      <c r="T144" s="48">
        <v>1</v>
      </c>
      <c r="U144" s="49">
        <v>0</v>
      </c>
      <c r="V144" s="49">
        <v>1</v>
      </c>
      <c r="W144" s="49">
        <v>0</v>
      </c>
      <c r="X144" s="49">
        <v>0.701753</v>
      </c>
      <c r="Y144" s="49">
        <v>0</v>
      </c>
      <c r="Z144" s="49">
        <v>0</v>
      </c>
      <c r="AA144" s="71">
        <v>144</v>
      </c>
      <c r="AB144" s="71"/>
      <c r="AC144" s="72"/>
      <c r="AD144" s="78" t="s">
        <v>2219</v>
      </c>
      <c r="AE144" s="78">
        <v>616</v>
      </c>
      <c r="AF144" s="78">
        <v>629</v>
      </c>
      <c r="AG144" s="78">
        <v>5298</v>
      </c>
      <c r="AH144" s="78">
        <v>4159</v>
      </c>
      <c r="AI144" s="78"/>
      <c r="AJ144" s="78" t="s">
        <v>2516</v>
      </c>
      <c r="AK144" s="78" t="s">
        <v>2760</v>
      </c>
      <c r="AL144" s="82" t="s">
        <v>2935</v>
      </c>
      <c r="AM144" s="78"/>
      <c r="AN144" s="80">
        <v>41513.518645833334</v>
      </c>
      <c r="AO144" s="82" t="s">
        <v>3136</v>
      </c>
      <c r="AP144" s="78" t="b">
        <v>0</v>
      </c>
      <c r="AQ144" s="78" t="b">
        <v>0</v>
      </c>
      <c r="AR144" s="78" t="b">
        <v>1</v>
      </c>
      <c r="AS144" s="78" t="s">
        <v>1973</v>
      </c>
      <c r="AT144" s="78">
        <v>1</v>
      </c>
      <c r="AU144" s="82" t="s">
        <v>3292</v>
      </c>
      <c r="AV144" s="78" t="b">
        <v>0</v>
      </c>
      <c r="AW144" s="78" t="s">
        <v>3383</v>
      </c>
      <c r="AX144" s="82" t="s">
        <v>3525</v>
      </c>
      <c r="AY144" s="78" t="s">
        <v>66</v>
      </c>
      <c r="AZ144" s="78" t="str">
        <f>REPLACE(INDEX(GroupVertices[Group],MATCH(Vertices[[#This Row],[Vertex]],GroupVertices[Vertex],0)),1,1,"")</f>
        <v>31</v>
      </c>
      <c r="BA144" s="48" t="s">
        <v>760</v>
      </c>
      <c r="BB144" s="48" t="s">
        <v>760</v>
      </c>
      <c r="BC144" s="48" t="s">
        <v>807</v>
      </c>
      <c r="BD144" s="48" t="s">
        <v>807</v>
      </c>
      <c r="BE144" s="48" t="s">
        <v>860</v>
      </c>
      <c r="BF144" s="48" t="s">
        <v>860</v>
      </c>
      <c r="BG144" s="120" t="s">
        <v>4702</v>
      </c>
      <c r="BH144" s="120" t="s">
        <v>4702</v>
      </c>
      <c r="BI144" s="120" t="s">
        <v>4848</v>
      </c>
      <c r="BJ144" s="120" t="s">
        <v>4848</v>
      </c>
      <c r="BK144" s="120">
        <v>0</v>
      </c>
      <c r="BL144" s="123">
        <v>0</v>
      </c>
      <c r="BM144" s="120">
        <v>1</v>
      </c>
      <c r="BN144" s="123">
        <v>7.6923076923076925</v>
      </c>
      <c r="BO144" s="120">
        <v>0</v>
      </c>
      <c r="BP144" s="123">
        <v>0</v>
      </c>
      <c r="BQ144" s="120">
        <v>12</v>
      </c>
      <c r="BR144" s="123">
        <v>92.3076923076923</v>
      </c>
      <c r="BS144" s="120">
        <v>13</v>
      </c>
      <c r="BT144" s="2"/>
      <c r="BU144" s="3"/>
      <c r="BV144" s="3"/>
      <c r="BW144" s="3"/>
      <c r="BX144" s="3"/>
    </row>
    <row r="145" spans="1:76" ht="15">
      <c r="A145" s="64" t="s">
        <v>333</v>
      </c>
      <c r="B145" s="65"/>
      <c r="C145" s="65" t="s">
        <v>64</v>
      </c>
      <c r="D145" s="66">
        <v>162.11554038915602</v>
      </c>
      <c r="E145" s="68"/>
      <c r="F145" s="100" t="s">
        <v>1096</v>
      </c>
      <c r="G145" s="65"/>
      <c r="H145" s="69" t="s">
        <v>333</v>
      </c>
      <c r="I145" s="70"/>
      <c r="J145" s="70"/>
      <c r="K145" s="69" t="s">
        <v>3858</v>
      </c>
      <c r="L145" s="73">
        <v>1</v>
      </c>
      <c r="M145" s="74">
        <v>6442.15185546875</v>
      </c>
      <c r="N145" s="74">
        <v>7424.908203125</v>
      </c>
      <c r="O145" s="75"/>
      <c r="P145" s="76"/>
      <c r="Q145" s="76"/>
      <c r="R145" s="86"/>
      <c r="S145" s="48">
        <v>0</v>
      </c>
      <c r="T145" s="48">
        <v>1</v>
      </c>
      <c r="U145" s="49">
        <v>0</v>
      </c>
      <c r="V145" s="49">
        <v>0.028571</v>
      </c>
      <c r="W145" s="49">
        <v>0</v>
      </c>
      <c r="X145" s="49">
        <v>0.53436</v>
      </c>
      <c r="Y145" s="49">
        <v>0</v>
      </c>
      <c r="Z145" s="49">
        <v>0</v>
      </c>
      <c r="AA145" s="71">
        <v>145</v>
      </c>
      <c r="AB145" s="71"/>
      <c r="AC145" s="72"/>
      <c r="AD145" s="78" t="s">
        <v>2220</v>
      </c>
      <c r="AE145" s="78">
        <v>440</v>
      </c>
      <c r="AF145" s="78">
        <v>473</v>
      </c>
      <c r="AG145" s="78">
        <v>22497</v>
      </c>
      <c r="AH145" s="78">
        <v>957</v>
      </c>
      <c r="AI145" s="78"/>
      <c r="AJ145" s="78" t="s">
        <v>2517</v>
      </c>
      <c r="AK145" s="78" t="s">
        <v>2761</v>
      </c>
      <c r="AL145" s="78"/>
      <c r="AM145" s="78"/>
      <c r="AN145" s="80">
        <v>41332.87269675926</v>
      </c>
      <c r="AO145" s="82" t="s">
        <v>3137</v>
      </c>
      <c r="AP145" s="78" t="b">
        <v>1</v>
      </c>
      <c r="AQ145" s="78" t="b">
        <v>0</v>
      </c>
      <c r="AR145" s="78" t="b">
        <v>1</v>
      </c>
      <c r="AS145" s="78" t="s">
        <v>1974</v>
      </c>
      <c r="AT145" s="78">
        <v>4</v>
      </c>
      <c r="AU145" s="82" t="s">
        <v>3289</v>
      </c>
      <c r="AV145" s="78" t="b">
        <v>0</v>
      </c>
      <c r="AW145" s="78" t="s">
        <v>3383</v>
      </c>
      <c r="AX145" s="82" t="s">
        <v>3526</v>
      </c>
      <c r="AY145" s="78" t="s">
        <v>66</v>
      </c>
      <c r="AZ145" s="78" t="str">
        <f>REPLACE(INDEX(GroupVertices[Group],MATCH(Vertices[[#This Row],[Vertex]],GroupVertices[Vertex],0)),1,1,"")</f>
        <v>6</v>
      </c>
      <c r="BA145" s="48"/>
      <c r="BB145" s="48"/>
      <c r="BC145" s="48"/>
      <c r="BD145" s="48"/>
      <c r="BE145" s="48" t="s">
        <v>854</v>
      </c>
      <c r="BF145" s="48" t="s">
        <v>854</v>
      </c>
      <c r="BG145" s="120" t="s">
        <v>4696</v>
      </c>
      <c r="BH145" s="120" t="s">
        <v>4696</v>
      </c>
      <c r="BI145" s="120" t="s">
        <v>4842</v>
      </c>
      <c r="BJ145" s="120" t="s">
        <v>4842</v>
      </c>
      <c r="BK145" s="120">
        <v>0</v>
      </c>
      <c r="BL145" s="123">
        <v>0</v>
      </c>
      <c r="BM145" s="120">
        <v>1</v>
      </c>
      <c r="BN145" s="123">
        <v>4.3478260869565215</v>
      </c>
      <c r="BO145" s="120">
        <v>0</v>
      </c>
      <c r="BP145" s="123">
        <v>0</v>
      </c>
      <c r="BQ145" s="120">
        <v>22</v>
      </c>
      <c r="BR145" s="123">
        <v>95.65217391304348</v>
      </c>
      <c r="BS145" s="120">
        <v>23</v>
      </c>
      <c r="BT145" s="2"/>
      <c r="BU145" s="3"/>
      <c r="BV145" s="3"/>
      <c r="BW145" s="3"/>
      <c r="BX145" s="3"/>
    </row>
    <row r="146" spans="1:76" ht="15">
      <c r="A146" s="64" t="s">
        <v>335</v>
      </c>
      <c r="B146" s="65"/>
      <c r="C146" s="65" t="s">
        <v>64</v>
      </c>
      <c r="D146" s="66">
        <v>167.18560933025682</v>
      </c>
      <c r="E146" s="68"/>
      <c r="F146" s="100" t="s">
        <v>1098</v>
      </c>
      <c r="G146" s="65"/>
      <c r="H146" s="69" t="s">
        <v>335</v>
      </c>
      <c r="I146" s="70"/>
      <c r="J146" s="70"/>
      <c r="K146" s="69" t="s">
        <v>3859</v>
      </c>
      <c r="L146" s="73">
        <v>1</v>
      </c>
      <c r="M146" s="74">
        <v>8747.4052734375</v>
      </c>
      <c r="N146" s="74">
        <v>5658.54052734375</v>
      </c>
      <c r="O146" s="75"/>
      <c r="P146" s="76"/>
      <c r="Q146" s="76"/>
      <c r="R146" s="86"/>
      <c r="S146" s="48">
        <v>0</v>
      </c>
      <c r="T146" s="48">
        <v>1</v>
      </c>
      <c r="U146" s="49">
        <v>0</v>
      </c>
      <c r="V146" s="49">
        <v>0.076923</v>
      </c>
      <c r="W146" s="49">
        <v>0</v>
      </c>
      <c r="X146" s="49">
        <v>0.573476</v>
      </c>
      <c r="Y146" s="49">
        <v>0</v>
      </c>
      <c r="Z146" s="49">
        <v>0</v>
      </c>
      <c r="AA146" s="71">
        <v>146</v>
      </c>
      <c r="AB146" s="71"/>
      <c r="AC146" s="72"/>
      <c r="AD146" s="78" t="s">
        <v>2221</v>
      </c>
      <c r="AE146" s="78">
        <v>22730</v>
      </c>
      <c r="AF146" s="78">
        <v>21185</v>
      </c>
      <c r="AG146" s="78">
        <v>192106</v>
      </c>
      <c r="AH146" s="78">
        <v>167121</v>
      </c>
      <c r="AI146" s="78"/>
      <c r="AJ146" s="78" t="s">
        <v>2518</v>
      </c>
      <c r="AK146" s="78"/>
      <c r="AL146" s="78"/>
      <c r="AM146" s="78"/>
      <c r="AN146" s="80">
        <v>42341.86918981482</v>
      </c>
      <c r="AO146" s="82" t="s">
        <v>3138</v>
      </c>
      <c r="AP146" s="78" t="b">
        <v>1</v>
      </c>
      <c r="AQ146" s="78" t="b">
        <v>0</v>
      </c>
      <c r="AR146" s="78" t="b">
        <v>0</v>
      </c>
      <c r="AS146" s="78" t="s">
        <v>1973</v>
      </c>
      <c r="AT146" s="78">
        <v>40</v>
      </c>
      <c r="AU146" s="82" t="s">
        <v>3289</v>
      </c>
      <c r="AV146" s="78" t="b">
        <v>0</v>
      </c>
      <c r="AW146" s="78" t="s">
        <v>3383</v>
      </c>
      <c r="AX146" s="82" t="s">
        <v>3527</v>
      </c>
      <c r="AY146" s="78" t="s">
        <v>66</v>
      </c>
      <c r="AZ146" s="78" t="str">
        <f>REPLACE(INDEX(GroupVertices[Group],MATCH(Vertices[[#This Row],[Vertex]],GroupVertices[Vertex],0)),1,1,"")</f>
        <v>13</v>
      </c>
      <c r="BA146" s="48"/>
      <c r="BB146" s="48"/>
      <c r="BC146" s="48"/>
      <c r="BD146" s="48"/>
      <c r="BE146" s="48" t="s">
        <v>852</v>
      </c>
      <c r="BF146" s="48" t="s">
        <v>852</v>
      </c>
      <c r="BG146" s="120" t="s">
        <v>4693</v>
      </c>
      <c r="BH146" s="120" t="s">
        <v>4693</v>
      </c>
      <c r="BI146" s="120" t="s">
        <v>4839</v>
      </c>
      <c r="BJ146" s="120" t="s">
        <v>4839</v>
      </c>
      <c r="BK146" s="120">
        <v>0</v>
      </c>
      <c r="BL146" s="123">
        <v>0</v>
      </c>
      <c r="BM146" s="120">
        <v>0</v>
      </c>
      <c r="BN146" s="123">
        <v>0</v>
      </c>
      <c r="BO146" s="120">
        <v>0</v>
      </c>
      <c r="BP146" s="123">
        <v>0</v>
      </c>
      <c r="BQ146" s="120">
        <v>22</v>
      </c>
      <c r="BR146" s="123">
        <v>100</v>
      </c>
      <c r="BS146" s="120">
        <v>22</v>
      </c>
      <c r="BT146" s="2"/>
      <c r="BU146" s="3"/>
      <c r="BV146" s="3"/>
      <c r="BW146" s="3"/>
      <c r="BX146" s="3"/>
    </row>
    <row r="147" spans="1:76" ht="15">
      <c r="A147" s="64" t="s">
        <v>337</v>
      </c>
      <c r="B147" s="65"/>
      <c r="C147" s="65" t="s">
        <v>64</v>
      </c>
      <c r="D147" s="66">
        <v>162.01028113632321</v>
      </c>
      <c r="E147" s="68"/>
      <c r="F147" s="100" t="s">
        <v>1100</v>
      </c>
      <c r="G147" s="65"/>
      <c r="H147" s="69" t="s">
        <v>337</v>
      </c>
      <c r="I147" s="70"/>
      <c r="J147" s="70"/>
      <c r="K147" s="69" t="s">
        <v>3860</v>
      </c>
      <c r="L147" s="73">
        <v>1</v>
      </c>
      <c r="M147" s="74">
        <v>2902.10498046875</v>
      </c>
      <c r="N147" s="74">
        <v>5665.005859375</v>
      </c>
      <c r="O147" s="75"/>
      <c r="P147" s="76"/>
      <c r="Q147" s="76"/>
      <c r="R147" s="86"/>
      <c r="S147" s="48">
        <v>0</v>
      </c>
      <c r="T147" s="48">
        <v>1</v>
      </c>
      <c r="U147" s="49">
        <v>0</v>
      </c>
      <c r="V147" s="49">
        <v>0.007752</v>
      </c>
      <c r="W147" s="49">
        <v>0.013591</v>
      </c>
      <c r="X147" s="49">
        <v>0.544329</v>
      </c>
      <c r="Y147" s="49">
        <v>0</v>
      </c>
      <c r="Z147" s="49">
        <v>0</v>
      </c>
      <c r="AA147" s="71">
        <v>147</v>
      </c>
      <c r="AB147" s="71"/>
      <c r="AC147" s="72"/>
      <c r="AD147" s="78" t="s">
        <v>2222</v>
      </c>
      <c r="AE147" s="78">
        <v>50</v>
      </c>
      <c r="AF147" s="78">
        <v>43</v>
      </c>
      <c r="AG147" s="78">
        <v>6205</v>
      </c>
      <c r="AH147" s="78">
        <v>7591</v>
      </c>
      <c r="AI147" s="78"/>
      <c r="AJ147" s="78" t="s">
        <v>2519</v>
      </c>
      <c r="AK147" s="78" t="s">
        <v>2762</v>
      </c>
      <c r="AL147" s="82" t="s">
        <v>2936</v>
      </c>
      <c r="AM147" s="78"/>
      <c r="AN147" s="80">
        <v>43297.02880787037</v>
      </c>
      <c r="AO147" s="82" t="s">
        <v>3139</v>
      </c>
      <c r="AP147" s="78" t="b">
        <v>0</v>
      </c>
      <c r="AQ147" s="78" t="b">
        <v>0</v>
      </c>
      <c r="AR147" s="78" t="b">
        <v>0</v>
      </c>
      <c r="AS147" s="78" t="s">
        <v>1973</v>
      </c>
      <c r="AT147" s="78">
        <v>1</v>
      </c>
      <c r="AU147" s="82" t="s">
        <v>3289</v>
      </c>
      <c r="AV147" s="78" t="b">
        <v>0</v>
      </c>
      <c r="AW147" s="78" t="s">
        <v>3383</v>
      </c>
      <c r="AX147" s="82" t="s">
        <v>3528</v>
      </c>
      <c r="AY147" s="78" t="s">
        <v>66</v>
      </c>
      <c r="AZ147" s="78" t="str">
        <f>REPLACE(INDEX(GroupVertices[Group],MATCH(Vertices[[#This Row],[Vertex]],GroupVertices[Vertex],0)),1,1,"")</f>
        <v>1</v>
      </c>
      <c r="BA147" s="48"/>
      <c r="BB147" s="48"/>
      <c r="BC147" s="48"/>
      <c r="BD147" s="48"/>
      <c r="BE147" s="48"/>
      <c r="BF147" s="48"/>
      <c r="BG147" s="120" t="s">
        <v>4677</v>
      </c>
      <c r="BH147" s="120" t="s">
        <v>4677</v>
      </c>
      <c r="BI147" s="120" t="s">
        <v>4822</v>
      </c>
      <c r="BJ147" s="120" t="s">
        <v>4822</v>
      </c>
      <c r="BK147" s="120">
        <v>0</v>
      </c>
      <c r="BL147" s="123">
        <v>0</v>
      </c>
      <c r="BM147" s="120">
        <v>0</v>
      </c>
      <c r="BN147" s="123">
        <v>0</v>
      </c>
      <c r="BO147" s="120">
        <v>0</v>
      </c>
      <c r="BP147" s="123">
        <v>0</v>
      </c>
      <c r="BQ147" s="120">
        <v>20</v>
      </c>
      <c r="BR147" s="123">
        <v>100</v>
      </c>
      <c r="BS147" s="120">
        <v>20</v>
      </c>
      <c r="BT147" s="2"/>
      <c r="BU147" s="3"/>
      <c r="BV147" s="3"/>
      <c r="BW147" s="3"/>
      <c r="BX147" s="3"/>
    </row>
    <row r="148" spans="1:76" ht="15">
      <c r="A148" s="64" t="s">
        <v>338</v>
      </c>
      <c r="B148" s="65"/>
      <c r="C148" s="65" t="s">
        <v>64</v>
      </c>
      <c r="D148" s="66">
        <v>162.0981603729906</v>
      </c>
      <c r="E148" s="68"/>
      <c r="F148" s="100" t="s">
        <v>3325</v>
      </c>
      <c r="G148" s="65"/>
      <c r="H148" s="69" t="s">
        <v>338</v>
      </c>
      <c r="I148" s="70"/>
      <c r="J148" s="70"/>
      <c r="K148" s="69" t="s">
        <v>3861</v>
      </c>
      <c r="L148" s="73">
        <v>1</v>
      </c>
      <c r="M148" s="74">
        <v>3343.39501953125</v>
      </c>
      <c r="N148" s="74">
        <v>6935.7763671875</v>
      </c>
      <c r="O148" s="75"/>
      <c r="P148" s="76"/>
      <c r="Q148" s="76"/>
      <c r="R148" s="86"/>
      <c r="S148" s="48">
        <v>1</v>
      </c>
      <c r="T148" s="48">
        <v>1</v>
      </c>
      <c r="U148" s="49">
        <v>0</v>
      </c>
      <c r="V148" s="49">
        <v>0</v>
      </c>
      <c r="W148" s="49">
        <v>0</v>
      </c>
      <c r="X148" s="49">
        <v>0.999998</v>
      </c>
      <c r="Y148" s="49">
        <v>0</v>
      </c>
      <c r="Z148" s="49" t="s">
        <v>5595</v>
      </c>
      <c r="AA148" s="71">
        <v>148</v>
      </c>
      <c r="AB148" s="71"/>
      <c r="AC148" s="72"/>
      <c r="AD148" s="78" t="s">
        <v>2223</v>
      </c>
      <c r="AE148" s="78">
        <v>891</v>
      </c>
      <c r="AF148" s="78">
        <v>402</v>
      </c>
      <c r="AG148" s="78">
        <v>2019</v>
      </c>
      <c r="AH148" s="78">
        <v>5150</v>
      </c>
      <c r="AI148" s="78"/>
      <c r="AJ148" s="78" t="s">
        <v>2520</v>
      </c>
      <c r="AK148" s="78" t="s">
        <v>2763</v>
      </c>
      <c r="AL148" s="82" t="s">
        <v>2937</v>
      </c>
      <c r="AM148" s="78"/>
      <c r="AN148" s="80">
        <v>40499.27800925926</v>
      </c>
      <c r="AO148" s="82" t="s">
        <v>3140</v>
      </c>
      <c r="AP148" s="78" t="b">
        <v>0</v>
      </c>
      <c r="AQ148" s="78" t="b">
        <v>0</v>
      </c>
      <c r="AR148" s="78" t="b">
        <v>1</v>
      </c>
      <c r="AS148" s="78" t="s">
        <v>1973</v>
      </c>
      <c r="AT148" s="78">
        <v>22</v>
      </c>
      <c r="AU148" s="82" t="s">
        <v>3292</v>
      </c>
      <c r="AV148" s="78" t="b">
        <v>0</v>
      </c>
      <c r="AW148" s="78" t="s">
        <v>3383</v>
      </c>
      <c r="AX148" s="82" t="s">
        <v>3529</v>
      </c>
      <c r="AY148" s="78" t="s">
        <v>66</v>
      </c>
      <c r="AZ148" s="78" t="str">
        <f>REPLACE(INDEX(GroupVertices[Group],MATCH(Vertices[[#This Row],[Vertex]],GroupVertices[Vertex],0)),1,1,"")</f>
        <v>3</v>
      </c>
      <c r="BA148" s="48"/>
      <c r="BB148" s="48"/>
      <c r="BC148" s="48"/>
      <c r="BD148" s="48"/>
      <c r="BE148" s="48" t="s">
        <v>4634</v>
      </c>
      <c r="BF148" s="48" t="s">
        <v>863</v>
      </c>
      <c r="BG148" s="120" t="s">
        <v>4703</v>
      </c>
      <c r="BH148" s="120" t="s">
        <v>4791</v>
      </c>
      <c r="BI148" s="120" t="s">
        <v>4849</v>
      </c>
      <c r="BJ148" s="120" t="s">
        <v>4849</v>
      </c>
      <c r="BK148" s="120">
        <v>0</v>
      </c>
      <c r="BL148" s="123">
        <v>0</v>
      </c>
      <c r="BM148" s="120">
        <v>0</v>
      </c>
      <c r="BN148" s="123">
        <v>0</v>
      </c>
      <c r="BO148" s="120">
        <v>0</v>
      </c>
      <c r="BP148" s="123">
        <v>0</v>
      </c>
      <c r="BQ148" s="120">
        <v>17</v>
      </c>
      <c r="BR148" s="123">
        <v>100</v>
      </c>
      <c r="BS148" s="120">
        <v>17</v>
      </c>
      <c r="BT148" s="2"/>
      <c r="BU148" s="3"/>
      <c r="BV148" s="3"/>
      <c r="BW148" s="3"/>
      <c r="BX148" s="3"/>
    </row>
    <row r="149" spans="1:76" ht="15">
      <c r="A149" s="64" t="s">
        <v>340</v>
      </c>
      <c r="B149" s="65"/>
      <c r="C149" s="65" t="s">
        <v>64</v>
      </c>
      <c r="D149" s="66">
        <v>162.12459758067885</v>
      </c>
      <c r="E149" s="68"/>
      <c r="F149" s="100" t="s">
        <v>1101</v>
      </c>
      <c r="G149" s="65"/>
      <c r="H149" s="69" t="s">
        <v>340</v>
      </c>
      <c r="I149" s="70"/>
      <c r="J149" s="70"/>
      <c r="K149" s="69" t="s">
        <v>3862</v>
      </c>
      <c r="L149" s="73">
        <v>1</v>
      </c>
      <c r="M149" s="74">
        <v>6988.5380859375</v>
      </c>
      <c r="N149" s="74">
        <v>2051.903076171875</v>
      </c>
      <c r="O149" s="75"/>
      <c r="P149" s="76"/>
      <c r="Q149" s="76"/>
      <c r="R149" s="86"/>
      <c r="S149" s="48">
        <v>0</v>
      </c>
      <c r="T149" s="48">
        <v>1</v>
      </c>
      <c r="U149" s="49">
        <v>0</v>
      </c>
      <c r="V149" s="49">
        <v>0.125</v>
      </c>
      <c r="W149" s="49">
        <v>0</v>
      </c>
      <c r="X149" s="49">
        <v>0.558768</v>
      </c>
      <c r="Y149" s="49">
        <v>0</v>
      </c>
      <c r="Z149" s="49">
        <v>0</v>
      </c>
      <c r="AA149" s="71">
        <v>149</v>
      </c>
      <c r="AB149" s="71"/>
      <c r="AC149" s="72"/>
      <c r="AD149" s="78" t="s">
        <v>2224</v>
      </c>
      <c r="AE149" s="78">
        <v>1104</v>
      </c>
      <c r="AF149" s="78">
        <v>510</v>
      </c>
      <c r="AG149" s="78">
        <v>2668</v>
      </c>
      <c r="AH149" s="78">
        <v>914</v>
      </c>
      <c r="AI149" s="78"/>
      <c r="AJ149" s="78" t="s">
        <v>2521</v>
      </c>
      <c r="AK149" s="78" t="s">
        <v>2764</v>
      </c>
      <c r="AL149" s="82" t="s">
        <v>2938</v>
      </c>
      <c r="AM149" s="78"/>
      <c r="AN149" s="80">
        <v>40462.33219907407</v>
      </c>
      <c r="AO149" s="82" t="s">
        <v>3141</v>
      </c>
      <c r="AP149" s="78" t="b">
        <v>0</v>
      </c>
      <c r="AQ149" s="78" t="b">
        <v>0</v>
      </c>
      <c r="AR149" s="78" t="b">
        <v>1</v>
      </c>
      <c r="AS149" s="78" t="s">
        <v>1973</v>
      </c>
      <c r="AT149" s="78">
        <v>44</v>
      </c>
      <c r="AU149" s="82" t="s">
        <v>3293</v>
      </c>
      <c r="AV149" s="78" t="b">
        <v>0</v>
      </c>
      <c r="AW149" s="78" t="s">
        <v>3383</v>
      </c>
      <c r="AX149" s="82" t="s">
        <v>3530</v>
      </c>
      <c r="AY149" s="78" t="s">
        <v>66</v>
      </c>
      <c r="AZ149" s="78" t="str">
        <f>REPLACE(INDEX(GroupVertices[Group],MATCH(Vertices[[#This Row],[Vertex]],GroupVertices[Vertex],0)),1,1,"")</f>
        <v>16</v>
      </c>
      <c r="BA149" s="48"/>
      <c r="BB149" s="48"/>
      <c r="BC149" s="48"/>
      <c r="BD149" s="48"/>
      <c r="BE149" s="48"/>
      <c r="BF149" s="48"/>
      <c r="BG149" s="120" t="s">
        <v>4691</v>
      </c>
      <c r="BH149" s="120" t="s">
        <v>4691</v>
      </c>
      <c r="BI149" s="120" t="s">
        <v>4837</v>
      </c>
      <c r="BJ149" s="120" t="s">
        <v>4837</v>
      </c>
      <c r="BK149" s="120">
        <v>0</v>
      </c>
      <c r="BL149" s="123">
        <v>0</v>
      </c>
      <c r="BM149" s="120">
        <v>1</v>
      </c>
      <c r="BN149" s="123">
        <v>4</v>
      </c>
      <c r="BO149" s="120">
        <v>1</v>
      </c>
      <c r="BP149" s="123">
        <v>4</v>
      </c>
      <c r="BQ149" s="120">
        <v>24</v>
      </c>
      <c r="BR149" s="123">
        <v>96</v>
      </c>
      <c r="BS149" s="120">
        <v>25</v>
      </c>
      <c r="BT149" s="2"/>
      <c r="BU149" s="3"/>
      <c r="BV149" s="3"/>
      <c r="BW149" s="3"/>
      <c r="BX149" s="3"/>
    </row>
    <row r="150" spans="1:76" ht="15">
      <c r="A150" s="64" t="s">
        <v>341</v>
      </c>
      <c r="B150" s="65"/>
      <c r="C150" s="65" t="s">
        <v>64</v>
      </c>
      <c r="D150" s="66">
        <v>163.7730064378328</v>
      </c>
      <c r="E150" s="68"/>
      <c r="F150" s="100" t="s">
        <v>1102</v>
      </c>
      <c r="G150" s="65"/>
      <c r="H150" s="69" t="s">
        <v>341</v>
      </c>
      <c r="I150" s="70"/>
      <c r="J150" s="70"/>
      <c r="K150" s="69" t="s">
        <v>3863</v>
      </c>
      <c r="L150" s="73">
        <v>1</v>
      </c>
      <c r="M150" s="74">
        <v>5035.23388671875</v>
      </c>
      <c r="N150" s="74">
        <v>936.215087890625</v>
      </c>
      <c r="O150" s="75"/>
      <c r="P150" s="76"/>
      <c r="Q150" s="76"/>
      <c r="R150" s="86"/>
      <c r="S150" s="48">
        <v>0</v>
      </c>
      <c r="T150" s="48">
        <v>2</v>
      </c>
      <c r="U150" s="49">
        <v>0</v>
      </c>
      <c r="V150" s="49">
        <v>0.0625</v>
      </c>
      <c r="W150" s="49">
        <v>0</v>
      </c>
      <c r="X150" s="49">
        <v>0.740486</v>
      </c>
      <c r="Y150" s="49">
        <v>0.5</v>
      </c>
      <c r="Z150" s="49">
        <v>0</v>
      </c>
      <c r="AA150" s="71">
        <v>150</v>
      </c>
      <c r="AB150" s="71"/>
      <c r="AC150" s="72"/>
      <c r="AD150" s="78" t="s">
        <v>2225</v>
      </c>
      <c r="AE150" s="78">
        <v>407</v>
      </c>
      <c r="AF150" s="78">
        <v>7244</v>
      </c>
      <c r="AG150" s="78">
        <v>5096</v>
      </c>
      <c r="AH150" s="78">
        <v>4903</v>
      </c>
      <c r="AI150" s="78"/>
      <c r="AJ150" s="78" t="s">
        <v>2522</v>
      </c>
      <c r="AK150" s="78" t="s">
        <v>2765</v>
      </c>
      <c r="AL150" s="82" t="s">
        <v>2939</v>
      </c>
      <c r="AM150" s="78"/>
      <c r="AN150" s="80">
        <v>39871.7071875</v>
      </c>
      <c r="AO150" s="82" t="s">
        <v>3142</v>
      </c>
      <c r="AP150" s="78" t="b">
        <v>0</v>
      </c>
      <c r="AQ150" s="78" t="b">
        <v>0</v>
      </c>
      <c r="AR150" s="78" t="b">
        <v>0</v>
      </c>
      <c r="AS150" s="78" t="s">
        <v>1973</v>
      </c>
      <c r="AT150" s="78">
        <v>337</v>
      </c>
      <c r="AU150" s="82" t="s">
        <v>3302</v>
      </c>
      <c r="AV150" s="78" t="b">
        <v>0</v>
      </c>
      <c r="AW150" s="78" t="s">
        <v>3383</v>
      </c>
      <c r="AX150" s="82" t="s">
        <v>3531</v>
      </c>
      <c r="AY150" s="78" t="s">
        <v>66</v>
      </c>
      <c r="AZ150" s="78" t="str">
        <f>REPLACE(INDEX(GroupVertices[Group],MATCH(Vertices[[#This Row],[Vertex]],GroupVertices[Vertex],0)),1,1,"")</f>
        <v>11</v>
      </c>
      <c r="BA150" s="48"/>
      <c r="BB150" s="48"/>
      <c r="BC150" s="48"/>
      <c r="BD150" s="48"/>
      <c r="BE150" s="48"/>
      <c r="BF150" s="48"/>
      <c r="BG150" s="120" t="s">
        <v>4704</v>
      </c>
      <c r="BH150" s="120" t="s">
        <v>4704</v>
      </c>
      <c r="BI150" s="120" t="s">
        <v>4850</v>
      </c>
      <c r="BJ150" s="120" t="s">
        <v>4850</v>
      </c>
      <c r="BK150" s="120">
        <v>1</v>
      </c>
      <c r="BL150" s="123">
        <v>4.761904761904762</v>
      </c>
      <c r="BM150" s="120">
        <v>0</v>
      </c>
      <c r="BN150" s="123">
        <v>0</v>
      </c>
      <c r="BO150" s="120">
        <v>0</v>
      </c>
      <c r="BP150" s="123">
        <v>0</v>
      </c>
      <c r="BQ150" s="120">
        <v>20</v>
      </c>
      <c r="BR150" s="123">
        <v>95.23809523809524</v>
      </c>
      <c r="BS150" s="120">
        <v>21</v>
      </c>
      <c r="BT150" s="2"/>
      <c r="BU150" s="3"/>
      <c r="BV150" s="3"/>
      <c r="BW150" s="3"/>
      <c r="BX150" s="3"/>
    </row>
    <row r="151" spans="1:76" ht="15">
      <c r="A151" s="64" t="s">
        <v>503</v>
      </c>
      <c r="B151" s="65"/>
      <c r="C151" s="65" t="s">
        <v>64</v>
      </c>
      <c r="D151" s="66">
        <v>162.63424819555775</v>
      </c>
      <c r="E151" s="68"/>
      <c r="F151" s="100" t="s">
        <v>3326</v>
      </c>
      <c r="G151" s="65"/>
      <c r="H151" s="69" t="s">
        <v>503</v>
      </c>
      <c r="I151" s="70"/>
      <c r="J151" s="70"/>
      <c r="K151" s="69" t="s">
        <v>3864</v>
      </c>
      <c r="L151" s="73">
        <v>15.420192307692307</v>
      </c>
      <c r="M151" s="74">
        <v>5409.30126953125</v>
      </c>
      <c r="N151" s="74">
        <v>995.9769287109375</v>
      </c>
      <c r="O151" s="75"/>
      <c r="P151" s="76"/>
      <c r="Q151" s="76"/>
      <c r="R151" s="86"/>
      <c r="S151" s="48">
        <v>5</v>
      </c>
      <c r="T151" s="48">
        <v>0</v>
      </c>
      <c r="U151" s="49">
        <v>6</v>
      </c>
      <c r="V151" s="49">
        <v>0.076923</v>
      </c>
      <c r="W151" s="49">
        <v>0</v>
      </c>
      <c r="X151" s="49">
        <v>1.708814</v>
      </c>
      <c r="Y151" s="49">
        <v>0.2</v>
      </c>
      <c r="Z151" s="49">
        <v>0</v>
      </c>
      <c r="AA151" s="71">
        <v>151</v>
      </c>
      <c r="AB151" s="71"/>
      <c r="AC151" s="72"/>
      <c r="AD151" s="78" t="s">
        <v>2226</v>
      </c>
      <c r="AE151" s="78">
        <v>139</v>
      </c>
      <c r="AF151" s="78">
        <v>2592</v>
      </c>
      <c r="AG151" s="78">
        <v>5723</v>
      </c>
      <c r="AH151" s="78">
        <v>3330</v>
      </c>
      <c r="AI151" s="78"/>
      <c r="AJ151" s="78" t="s">
        <v>2523</v>
      </c>
      <c r="AK151" s="78" t="s">
        <v>2766</v>
      </c>
      <c r="AL151" s="82" t="s">
        <v>2940</v>
      </c>
      <c r="AM151" s="78"/>
      <c r="AN151" s="80">
        <v>41582.055601851855</v>
      </c>
      <c r="AO151" s="82" t="s">
        <v>3143</v>
      </c>
      <c r="AP151" s="78" t="b">
        <v>0</v>
      </c>
      <c r="AQ151" s="78" t="b">
        <v>0</v>
      </c>
      <c r="AR151" s="78" t="b">
        <v>0</v>
      </c>
      <c r="AS151" s="78" t="s">
        <v>1973</v>
      </c>
      <c r="AT151" s="78">
        <v>104</v>
      </c>
      <c r="AU151" s="82" t="s">
        <v>3289</v>
      </c>
      <c r="AV151" s="78" t="b">
        <v>0</v>
      </c>
      <c r="AW151" s="78" t="s">
        <v>3383</v>
      </c>
      <c r="AX151" s="82" t="s">
        <v>3532</v>
      </c>
      <c r="AY151" s="78" t="s">
        <v>65</v>
      </c>
      <c r="AZ151" s="78" t="str">
        <f>REPLACE(INDEX(GroupVertices[Group],MATCH(Vertices[[#This Row],[Vertex]],GroupVertices[Vertex],0)),1,1,"")</f>
        <v>11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485</v>
      </c>
      <c r="B152" s="65"/>
      <c r="C152" s="65" t="s">
        <v>64</v>
      </c>
      <c r="D152" s="66">
        <v>165.0189822446213</v>
      </c>
      <c r="E152" s="68"/>
      <c r="F152" s="100" t="s">
        <v>3327</v>
      </c>
      <c r="G152" s="65"/>
      <c r="H152" s="69" t="s">
        <v>485</v>
      </c>
      <c r="I152" s="70"/>
      <c r="J152" s="70"/>
      <c r="K152" s="69" t="s">
        <v>3865</v>
      </c>
      <c r="L152" s="73">
        <v>140.3951923076923</v>
      </c>
      <c r="M152" s="74">
        <v>5642.2041015625</v>
      </c>
      <c r="N152" s="74">
        <v>1247.2960205078125</v>
      </c>
      <c r="O152" s="75"/>
      <c r="P152" s="76"/>
      <c r="Q152" s="76"/>
      <c r="R152" s="86"/>
      <c r="S152" s="48">
        <v>9</v>
      </c>
      <c r="T152" s="48">
        <v>2</v>
      </c>
      <c r="U152" s="49">
        <v>58</v>
      </c>
      <c r="V152" s="49">
        <v>0.111111</v>
      </c>
      <c r="W152" s="49">
        <v>0</v>
      </c>
      <c r="X152" s="49">
        <v>3.529272</v>
      </c>
      <c r="Y152" s="49">
        <v>0.05555555555555555</v>
      </c>
      <c r="Z152" s="49">
        <v>0</v>
      </c>
      <c r="AA152" s="71">
        <v>152</v>
      </c>
      <c r="AB152" s="71"/>
      <c r="AC152" s="72"/>
      <c r="AD152" s="78" t="s">
        <v>2227</v>
      </c>
      <c r="AE152" s="78">
        <v>838</v>
      </c>
      <c r="AF152" s="78">
        <v>12334</v>
      </c>
      <c r="AG152" s="78">
        <v>7577</v>
      </c>
      <c r="AH152" s="78">
        <v>4229</v>
      </c>
      <c r="AI152" s="78"/>
      <c r="AJ152" s="78" t="s">
        <v>2524</v>
      </c>
      <c r="AK152" s="78" t="s">
        <v>2767</v>
      </c>
      <c r="AL152" s="82" t="s">
        <v>2941</v>
      </c>
      <c r="AM152" s="78"/>
      <c r="AN152" s="80">
        <v>41852.67822916667</v>
      </c>
      <c r="AO152" s="82" t="s">
        <v>3144</v>
      </c>
      <c r="AP152" s="78" t="b">
        <v>1</v>
      </c>
      <c r="AQ152" s="78" t="b">
        <v>0</v>
      </c>
      <c r="AR152" s="78" t="b">
        <v>0</v>
      </c>
      <c r="AS152" s="78" t="s">
        <v>1973</v>
      </c>
      <c r="AT152" s="78">
        <v>272</v>
      </c>
      <c r="AU152" s="82" t="s">
        <v>3289</v>
      </c>
      <c r="AV152" s="78" t="b">
        <v>1</v>
      </c>
      <c r="AW152" s="78" t="s">
        <v>3383</v>
      </c>
      <c r="AX152" s="82" t="s">
        <v>3533</v>
      </c>
      <c r="AY152" s="78" t="s">
        <v>66</v>
      </c>
      <c r="AZ152" s="78" t="str">
        <f>REPLACE(INDEX(GroupVertices[Group],MATCH(Vertices[[#This Row],[Vertex]],GroupVertices[Vertex],0)),1,1,"")</f>
        <v>11</v>
      </c>
      <c r="BA152" s="48" t="s">
        <v>4612</v>
      </c>
      <c r="BB152" s="48" t="s">
        <v>4619</v>
      </c>
      <c r="BC152" s="48" t="s">
        <v>830</v>
      </c>
      <c r="BD152" s="48" t="s">
        <v>830</v>
      </c>
      <c r="BE152" s="48" t="s">
        <v>926</v>
      </c>
      <c r="BF152" s="48" t="s">
        <v>4655</v>
      </c>
      <c r="BG152" s="120" t="s">
        <v>4705</v>
      </c>
      <c r="BH152" s="120" t="s">
        <v>4792</v>
      </c>
      <c r="BI152" s="120" t="s">
        <v>4851</v>
      </c>
      <c r="BJ152" s="120" t="s">
        <v>4929</v>
      </c>
      <c r="BK152" s="120">
        <v>7</v>
      </c>
      <c r="BL152" s="123">
        <v>10.144927536231885</v>
      </c>
      <c r="BM152" s="120">
        <v>0</v>
      </c>
      <c r="BN152" s="123">
        <v>0</v>
      </c>
      <c r="BO152" s="120">
        <v>0</v>
      </c>
      <c r="BP152" s="123">
        <v>0</v>
      </c>
      <c r="BQ152" s="120">
        <v>62</v>
      </c>
      <c r="BR152" s="123">
        <v>89.85507246376811</v>
      </c>
      <c r="BS152" s="120">
        <v>69</v>
      </c>
      <c r="BT152" s="2"/>
      <c r="BU152" s="3"/>
      <c r="BV152" s="3"/>
      <c r="BW152" s="3"/>
      <c r="BX152" s="3"/>
    </row>
    <row r="153" spans="1:76" ht="15">
      <c r="A153" s="64" t="s">
        <v>342</v>
      </c>
      <c r="B153" s="65"/>
      <c r="C153" s="65" t="s">
        <v>64</v>
      </c>
      <c r="D153" s="66">
        <v>162.62151916963379</v>
      </c>
      <c r="E153" s="68"/>
      <c r="F153" s="100" t="s">
        <v>1103</v>
      </c>
      <c r="G153" s="65"/>
      <c r="H153" s="69" t="s">
        <v>342</v>
      </c>
      <c r="I153" s="70"/>
      <c r="J153" s="70"/>
      <c r="K153" s="69" t="s">
        <v>3866</v>
      </c>
      <c r="L153" s="73">
        <v>1</v>
      </c>
      <c r="M153" s="74">
        <v>5703.14697265625</v>
      </c>
      <c r="N153" s="74">
        <v>4258.3974609375</v>
      </c>
      <c r="O153" s="75"/>
      <c r="P153" s="76"/>
      <c r="Q153" s="76"/>
      <c r="R153" s="86"/>
      <c r="S153" s="48">
        <v>0</v>
      </c>
      <c r="T153" s="48">
        <v>2</v>
      </c>
      <c r="U153" s="49">
        <v>0</v>
      </c>
      <c r="V153" s="49">
        <v>0.006061</v>
      </c>
      <c r="W153" s="49">
        <v>0</v>
      </c>
      <c r="X153" s="49">
        <v>0.738935</v>
      </c>
      <c r="Y153" s="49">
        <v>0.5</v>
      </c>
      <c r="Z153" s="49">
        <v>0</v>
      </c>
      <c r="AA153" s="71">
        <v>153</v>
      </c>
      <c r="AB153" s="71"/>
      <c r="AC153" s="72"/>
      <c r="AD153" s="78" t="s">
        <v>2228</v>
      </c>
      <c r="AE153" s="78">
        <v>2118</v>
      </c>
      <c r="AF153" s="78">
        <v>2540</v>
      </c>
      <c r="AG153" s="78">
        <v>4580</v>
      </c>
      <c r="AH153" s="78">
        <v>1343</v>
      </c>
      <c r="AI153" s="78"/>
      <c r="AJ153" s="78" t="s">
        <v>2525</v>
      </c>
      <c r="AK153" s="78" t="s">
        <v>2768</v>
      </c>
      <c r="AL153" s="82" t="s">
        <v>2942</v>
      </c>
      <c r="AM153" s="78"/>
      <c r="AN153" s="80">
        <v>40037.03909722222</v>
      </c>
      <c r="AO153" s="82" t="s">
        <v>3145</v>
      </c>
      <c r="AP153" s="78" t="b">
        <v>0</v>
      </c>
      <c r="AQ153" s="78" t="b">
        <v>0</v>
      </c>
      <c r="AR153" s="78" t="b">
        <v>0</v>
      </c>
      <c r="AS153" s="78" t="s">
        <v>1973</v>
      </c>
      <c r="AT153" s="78">
        <v>109</v>
      </c>
      <c r="AU153" s="82" t="s">
        <v>3297</v>
      </c>
      <c r="AV153" s="78" t="b">
        <v>0</v>
      </c>
      <c r="AW153" s="78" t="s">
        <v>3383</v>
      </c>
      <c r="AX153" s="82" t="s">
        <v>3534</v>
      </c>
      <c r="AY153" s="78" t="s">
        <v>66</v>
      </c>
      <c r="AZ153" s="78" t="str">
        <f>REPLACE(INDEX(GroupVertices[Group],MATCH(Vertices[[#This Row],[Vertex]],GroupVertices[Vertex],0)),1,1,"")</f>
        <v>10</v>
      </c>
      <c r="BA153" s="48"/>
      <c r="BB153" s="48"/>
      <c r="BC153" s="48"/>
      <c r="BD153" s="48"/>
      <c r="BE153" s="48" t="s">
        <v>865</v>
      </c>
      <c r="BF153" s="48" t="s">
        <v>865</v>
      </c>
      <c r="BG153" s="120" t="s">
        <v>4706</v>
      </c>
      <c r="BH153" s="120" t="s">
        <v>4706</v>
      </c>
      <c r="BI153" s="120" t="s">
        <v>4852</v>
      </c>
      <c r="BJ153" s="120" t="s">
        <v>4852</v>
      </c>
      <c r="BK153" s="120">
        <v>1</v>
      </c>
      <c r="BL153" s="123">
        <v>4.545454545454546</v>
      </c>
      <c r="BM153" s="120">
        <v>0</v>
      </c>
      <c r="BN153" s="123">
        <v>0</v>
      </c>
      <c r="BO153" s="120">
        <v>0</v>
      </c>
      <c r="BP153" s="123">
        <v>0</v>
      </c>
      <c r="BQ153" s="120">
        <v>21</v>
      </c>
      <c r="BR153" s="123">
        <v>95.45454545454545</v>
      </c>
      <c r="BS153" s="120">
        <v>22</v>
      </c>
      <c r="BT153" s="2"/>
      <c r="BU153" s="3"/>
      <c r="BV153" s="3"/>
      <c r="BW153" s="3"/>
      <c r="BX153" s="3"/>
    </row>
    <row r="154" spans="1:76" ht="15">
      <c r="A154" s="64" t="s">
        <v>504</v>
      </c>
      <c r="B154" s="65"/>
      <c r="C154" s="65" t="s">
        <v>64</v>
      </c>
      <c r="D154" s="66">
        <v>193.0869739848926</v>
      </c>
      <c r="E154" s="68"/>
      <c r="F154" s="100" t="s">
        <v>3328</v>
      </c>
      <c r="G154" s="65"/>
      <c r="H154" s="69" t="s">
        <v>504</v>
      </c>
      <c r="I154" s="70"/>
      <c r="J154" s="70"/>
      <c r="K154" s="69" t="s">
        <v>3867</v>
      </c>
      <c r="L154" s="73">
        <v>3.4033653846153844</v>
      </c>
      <c r="M154" s="74">
        <v>5338.3369140625</v>
      </c>
      <c r="N154" s="74">
        <v>4175.0029296875</v>
      </c>
      <c r="O154" s="75"/>
      <c r="P154" s="76"/>
      <c r="Q154" s="76"/>
      <c r="R154" s="86"/>
      <c r="S154" s="48">
        <v>3</v>
      </c>
      <c r="T154" s="48">
        <v>0</v>
      </c>
      <c r="U154" s="49">
        <v>1</v>
      </c>
      <c r="V154" s="49">
        <v>0.006098</v>
      </c>
      <c r="W154" s="49">
        <v>0</v>
      </c>
      <c r="X154" s="49">
        <v>1.065217</v>
      </c>
      <c r="Y154" s="49">
        <v>0.3333333333333333</v>
      </c>
      <c r="Z154" s="49">
        <v>0</v>
      </c>
      <c r="AA154" s="71">
        <v>154</v>
      </c>
      <c r="AB154" s="71"/>
      <c r="AC154" s="72"/>
      <c r="AD154" s="78" t="s">
        <v>2229</v>
      </c>
      <c r="AE154" s="78">
        <v>3091</v>
      </c>
      <c r="AF154" s="78">
        <v>126996</v>
      </c>
      <c r="AG154" s="78">
        <v>22742</v>
      </c>
      <c r="AH154" s="78">
        <v>19263</v>
      </c>
      <c r="AI154" s="78"/>
      <c r="AJ154" s="78" t="s">
        <v>2526</v>
      </c>
      <c r="AK154" s="78" t="s">
        <v>2769</v>
      </c>
      <c r="AL154" s="82" t="s">
        <v>2943</v>
      </c>
      <c r="AM154" s="78"/>
      <c r="AN154" s="80">
        <v>40312.80621527778</v>
      </c>
      <c r="AO154" s="82" t="s">
        <v>3146</v>
      </c>
      <c r="AP154" s="78" t="b">
        <v>0</v>
      </c>
      <c r="AQ154" s="78" t="b">
        <v>0</v>
      </c>
      <c r="AR154" s="78" t="b">
        <v>1</v>
      </c>
      <c r="AS154" s="78" t="s">
        <v>1974</v>
      </c>
      <c r="AT154" s="78">
        <v>2578</v>
      </c>
      <c r="AU154" s="82" t="s">
        <v>3289</v>
      </c>
      <c r="AV154" s="78" t="b">
        <v>1</v>
      </c>
      <c r="AW154" s="78" t="s">
        <v>3383</v>
      </c>
      <c r="AX154" s="82" t="s">
        <v>3535</v>
      </c>
      <c r="AY154" s="78" t="s">
        <v>65</v>
      </c>
      <c r="AZ154" s="78" t="str">
        <f>REPLACE(INDEX(GroupVertices[Group],MATCH(Vertices[[#This Row],[Vertex]],GroupVertices[Vertex],0)),1,1,"")</f>
        <v>10</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381</v>
      </c>
      <c r="B155" s="65"/>
      <c r="C155" s="65" t="s">
        <v>64</v>
      </c>
      <c r="D155" s="66">
        <v>163.85941694073975</v>
      </c>
      <c r="E155" s="68"/>
      <c r="F155" s="100" t="s">
        <v>1142</v>
      </c>
      <c r="G155" s="65"/>
      <c r="H155" s="69" t="s">
        <v>381</v>
      </c>
      <c r="I155" s="70"/>
      <c r="J155" s="70"/>
      <c r="K155" s="69" t="s">
        <v>3868</v>
      </c>
      <c r="L155" s="73">
        <v>597.0346153846153</v>
      </c>
      <c r="M155" s="74">
        <v>5511.82080078125</v>
      </c>
      <c r="N155" s="74">
        <v>3640.683837890625</v>
      </c>
      <c r="O155" s="75"/>
      <c r="P155" s="76"/>
      <c r="Q155" s="76"/>
      <c r="R155" s="86"/>
      <c r="S155" s="48">
        <v>3</v>
      </c>
      <c r="T155" s="48">
        <v>2</v>
      </c>
      <c r="U155" s="49">
        <v>248</v>
      </c>
      <c r="V155" s="49">
        <v>0.008065</v>
      </c>
      <c r="W155" s="49">
        <v>0</v>
      </c>
      <c r="X155" s="49">
        <v>1.68896</v>
      </c>
      <c r="Y155" s="49">
        <v>0.1</v>
      </c>
      <c r="Z155" s="49">
        <v>0</v>
      </c>
      <c r="AA155" s="71">
        <v>155</v>
      </c>
      <c r="AB155" s="71"/>
      <c r="AC155" s="72"/>
      <c r="AD155" s="78" t="s">
        <v>2230</v>
      </c>
      <c r="AE155" s="78">
        <v>178</v>
      </c>
      <c r="AF155" s="78">
        <v>7597</v>
      </c>
      <c r="AG155" s="78">
        <v>2975</v>
      </c>
      <c r="AH155" s="78">
        <v>378</v>
      </c>
      <c r="AI155" s="78"/>
      <c r="AJ155" s="78" t="s">
        <v>2527</v>
      </c>
      <c r="AK155" s="78" t="s">
        <v>2685</v>
      </c>
      <c r="AL155" s="82" t="s">
        <v>2944</v>
      </c>
      <c r="AM155" s="78"/>
      <c r="AN155" s="80">
        <v>40969.8828587963</v>
      </c>
      <c r="AO155" s="82" t="s">
        <v>3147</v>
      </c>
      <c r="AP155" s="78" t="b">
        <v>0</v>
      </c>
      <c r="AQ155" s="78" t="b">
        <v>0</v>
      </c>
      <c r="AR155" s="78" t="b">
        <v>1</v>
      </c>
      <c r="AS155" s="78" t="s">
        <v>1973</v>
      </c>
      <c r="AT155" s="78">
        <v>127</v>
      </c>
      <c r="AU155" s="82" t="s">
        <v>3289</v>
      </c>
      <c r="AV155" s="78" t="b">
        <v>0</v>
      </c>
      <c r="AW155" s="78" t="s">
        <v>3383</v>
      </c>
      <c r="AX155" s="82" t="s">
        <v>3536</v>
      </c>
      <c r="AY155" s="78" t="s">
        <v>66</v>
      </c>
      <c r="AZ155" s="78" t="str">
        <f>REPLACE(INDEX(GroupVertices[Group],MATCH(Vertices[[#This Row],[Vertex]],GroupVertices[Vertex],0)),1,1,"")</f>
        <v>10</v>
      </c>
      <c r="BA155" s="48" t="s">
        <v>4613</v>
      </c>
      <c r="BB155" s="48" t="s">
        <v>4613</v>
      </c>
      <c r="BC155" s="48" t="s">
        <v>816</v>
      </c>
      <c r="BD155" s="48" t="s">
        <v>816</v>
      </c>
      <c r="BE155" s="48" t="s">
        <v>4635</v>
      </c>
      <c r="BF155" s="48" t="s">
        <v>4656</v>
      </c>
      <c r="BG155" s="120" t="s">
        <v>4707</v>
      </c>
      <c r="BH155" s="120" t="s">
        <v>4793</v>
      </c>
      <c r="BI155" s="120" t="s">
        <v>4853</v>
      </c>
      <c r="BJ155" s="120" t="s">
        <v>4930</v>
      </c>
      <c r="BK155" s="120">
        <v>3</v>
      </c>
      <c r="BL155" s="123">
        <v>7.894736842105263</v>
      </c>
      <c r="BM155" s="120">
        <v>0</v>
      </c>
      <c r="BN155" s="123">
        <v>0</v>
      </c>
      <c r="BO155" s="120">
        <v>0</v>
      </c>
      <c r="BP155" s="123">
        <v>0</v>
      </c>
      <c r="BQ155" s="120">
        <v>35</v>
      </c>
      <c r="BR155" s="123">
        <v>92.10526315789474</v>
      </c>
      <c r="BS155" s="120">
        <v>38</v>
      </c>
      <c r="BT155" s="2"/>
      <c r="BU155" s="3"/>
      <c r="BV155" s="3"/>
      <c r="BW155" s="3"/>
      <c r="BX155" s="3"/>
    </row>
    <row r="156" spans="1:76" ht="15">
      <c r="A156" s="64" t="s">
        <v>343</v>
      </c>
      <c r="B156" s="65"/>
      <c r="C156" s="65" t="s">
        <v>64</v>
      </c>
      <c r="D156" s="66">
        <v>162.0237445291274</v>
      </c>
      <c r="E156" s="68"/>
      <c r="F156" s="100" t="s">
        <v>1104</v>
      </c>
      <c r="G156" s="65"/>
      <c r="H156" s="69" t="s">
        <v>343</v>
      </c>
      <c r="I156" s="70"/>
      <c r="J156" s="70"/>
      <c r="K156" s="69" t="s">
        <v>3869</v>
      </c>
      <c r="L156" s="73">
        <v>1</v>
      </c>
      <c r="M156" s="74">
        <v>5044.3876953125</v>
      </c>
      <c r="N156" s="74">
        <v>6334.78125</v>
      </c>
      <c r="O156" s="75"/>
      <c r="P156" s="76"/>
      <c r="Q156" s="76"/>
      <c r="R156" s="86"/>
      <c r="S156" s="48">
        <v>0</v>
      </c>
      <c r="T156" s="48">
        <v>1</v>
      </c>
      <c r="U156" s="49">
        <v>0</v>
      </c>
      <c r="V156" s="49">
        <v>0.006211</v>
      </c>
      <c r="W156" s="49">
        <v>0</v>
      </c>
      <c r="X156" s="49">
        <v>0.444705</v>
      </c>
      <c r="Y156" s="49">
        <v>0</v>
      </c>
      <c r="Z156" s="49">
        <v>0</v>
      </c>
      <c r="AA156" s="71">
        <v>156</v>
      </c>
      <c r="AB156" s="71"/>
      <c r="AC156" s="72"/>
      <c r="AD156" s="78" t="s">
        <v>2231</v>
      </c>
      <c r="AE156" s="78">
        <v>368</v>
      </c>
      <c r="AF156" s="78">
        <v>98</v>
      </c>
      <c r="AG156" s="78">
        <v>732</v>
      </c>
      <c r="AH156" s="78">
        <v>511</v>
      </c>
      <c r="AI156" s="78"/>
      <c r="AJ156" s="78" t="s">
        <v>2528</v>
      </c>
      <c r="AK156" s="78" t="s">
        <v>2770</v>
      </c>
      <c r="AL156" s="78"/>
      <c r="AM156" s="78"/>
      <c r="AN156" s="80">
        <v>40474.608252314814</v>
      </c>
      <c r="AO156" s="82" t="s">
        <v>3148</v>
      </c>
      <c r="AP156" s="78" t="b">
        <v>1</v>
      </c>
      <c r="AQ156" s="78" t="b">
        <v>0</v>
      </c>
      <c r="AR156" s="78" t="b">
        <v>0</v>
      </c>
      <c r="AS156" s="78" t="s">
        <v>1973</v>
      </c>
      <c r="AT156" s="78">
        <v>9</v>
      </c>
      <c r="AU156" s="82" t="s">
        <v>3289</v>
      </c>
      <c r="AV156" s="78" t="b">
        <v>0</v>
      </c>
      <c r="AW156" s="78" t="s">
        <v>3383</v>
      </c>
      <c r="AX156" s="82" t="s">
        <v>3537</v>
      </c>
      <c r="AY156" s="78" t="s">
        <v>66</v>
      </c>
      <c r="AZ156" s="78" t="str">
        <f>REPLACE(INDEX(GroupVertices[Group],MATCH(Vertices[[#This Row],[Vertex]],GroupVertices[Vertex],0)),1,1,"")</f>
        <v>9</v>
      </c>
      <c r="BA156" s="48"/>
      <c r="BB156" s="48"/>
      <c r="BC156" s="48"/>
      <c r="BD156" s="48"/>
      <c r="BE156" s="48" t="s">
        <v>866</v>
      </c>
      <c r="BF156" s="48" t="s">
        <v>866</v>
      </c>
      <c r="BG156" s="120" t="s">
        <v>4708</v>
      </c>
      <c r="BH156" s="120" t="s">
        <v>4708</v>
      </c>
      <c r="BI156" s="120" t="s">
        <v>4854</v>
      </c>
      <c r="BJ156" s="120" t="s">
        <v>4854</v>
      </c>
      <c r="BK156" s="120">
        <v>0</v>
      </c>
      <c r="BL156" s="123">
        <v>0</v>
      </c>
      <c r="BM156" s="120">
        <v>0</v>
      </c>
      <c r="BN156" s="123">
        <v>0</v>
      </c>
      <c r="BO156" s="120">
        <v>0</v>
      </c>
      <c r="BP156" s="123">
        <v>0</v>
      </c>
      <c r="BQ156" s="120">
        <v>22</v>
      </c>
      <c r="BR156" s="123">
        <v>100</v>
      </c>
      <c r="BS156" s="120">
        <v>22</v>
      </c>
      <c r="BT156" s="2"/>
      <c r="BU156" s="3"/>
      <c r="BV156" s="3"/>
      <c r="BW156" s="3"/>
      <c r="BX156" s="3"/>
    </row>
    <row r="157" spans="1:76" ht="15">
      <c r="A157" s="64" t="s">
        <v>454</v>
      </c>
      <c r="B157" s="65"/>
      <c r="C157" s="65" t="s">
        <v>64</v>
      </c>
      <c r="D157" s="66">
        <v>162.26021066456113</v>
      </c>
      <c r="E157" s="68"/>
      <c r="F157" s="100" t="s">
        <v>1200</v>
      </c>
      <c r="G157" s="65"/>
      <c r="H157" s="69" t="s">
        <v>454</v>
      </c>
      <c r="I157" s="70"/>
      <c r="J157" s="70"/>
      <c r="K157" s="69" t="s">
        <v>3870</v>
      </c>
      <c r="L157" s="73">
        <v>1056.8785248399038</v>
      </c>
      <c r="M157" s="74">
        <v>5376.4111328125</v>
      </c>
      <c r="N157" s="74">
        <v>6145.2880859375</v>
      </c>
      <c r="O157" s="75"/>
      <c r="P157" s="76"/>
      <c r="Q157" s="76"/>
      <c r="R157" s="86"/>
      <c r="S157" s="48">
        <v>8</v>
      </c>
      <c r="T157" s="48">
        <v>1</v>
      </c>
      <c r="U157" s="49">
        <v>439.333333</v>
      </c>
      <c r="V157" s="49">
        <v>0.008403</v>
      </c>
      <c r="W157" s="49">
        <v>0</v>
      </c>
      <c r="X157" s="49">
        <v>2.773695</v>
      </c>
      <c r="Y157" s="49">
        <v>0.023809523809523808</v>
      </c>
      <c r="Z157" s="49">
        <v>0</v>
      </c>
      <c r="AA157" s="71">
        <v>157</v>
      </c>
      <c r="AB157" s="71"/>
      <c r="AC157" s="72"/>
      <c r="AD157" s="78" t="s">
        <v>2232</v>
      </c>
      <c r="AE157" s="78">
        <v>3011</v>
      </c>
      <c r="AF157" s="78">
        <v>1064</v>
      </c>
      <c r="AG157" s="78">
        <v>667</v>
      </c>
      <c r="AH157" s="78">
        <v>2023</v>
      </c>
      <c r="AI157" s="78"/>
      <c r="AJ157" s="78" t="s">
        <v>2529</v>
      </c>
      <c r="AK157" s="78" t="s">
        <v>2771</v>
      </c>
      <c r="AL157" s="82" t="s">
        <v>2945</v>
      </c>
      <c r="AM157" s="78"/>
      <c r="AN157" s="80">
        <v>39476.83028935185</v>
      </c>
      <c r="AO157" s="82" t="s">
        <v>3149</v>
      </c>
      <c r="AP157" s="78" t="b">
        <v>0</v>
      </c>
      <c r="AQ157" s="78" t="b">
        <v>0</v>
      </c>
      <c r="AR157" s="78" t="b">
        <v>1</v>
      </c>
      <c r="AS157" s="78" t="s">
        <v>1973</v>
      </c>
      <c r="AT157" s="78">
        <v>12</v>
      </c>
      <c r="AU157" s="82" t="s">
        <v>3300</v>
      </c>
      <c r="AV157" s="78" t="b">
        <v>0</v>
      </c>
      <c r="AW157" s="78" t="s">
        <v>3383</v>
      </c>
      <c r="AX157" s="82" t="s">
        <v>3538</v>
      </c>
      <c r="AY157" s="78" t="s">
        <v>66</v>
      </c>
      <c r="AZ157" s="78" t="str">
        <f>REPLACE(INDEX(GroupVertices[Group],MATCH(Vertices[[#This Row],[Vertex]],GroupVertices[Vertex],0)),1,1,"")</f>
        <v>9</v>
      </c>
      <c r="BA157" s="48" t="s">
        <v>781</v>
      </c>
      <c r="BB157" s="48" t="s">
        <v>781</v>
      </c>
      <c r="BC157" s="48" t="s">
        <v>812</v>
      </c>
      <c r="BD157" s="48" t="s">
        <v>812</v>
      </c>
      <c r="BE157" s="48" t="s">
        <v>4636</v>
      </c>
      <c r="BF157" s="48" t="s">
        <v>4636</v>
      </c>
      <c r="BG157" s="120" t="s">
        <v>4709</v>
      </c>
      <c r="BH157" s="120" t="s">
        <v>4709</v>
      </c>
      <c r="BI157" s="120" t="s">
        <v>4855</v>
      </c>
      <c r="BJ157" s="120" t="s">
        <v>4855</v>
      </c>
      <c r="BK157" s="120">
        <v>1</v>
      </c>
      <c r="BL157" s="123">
        <v>3.0303030303030303</v>
      </c>
      <c r="BM157" s="120">
        <v>0</v>
      </c>
      <c r="BN157" s="123">
        <v>0</v>
      </c>
      <c r="BO157" s="120">
        <v>0</v>
      </c>
      <c r="BP157" s="123">
        <v>0</v>
      </c>
      <c r="BQ157" s="120">
        <v>32</v>
      </c>
      <c r="BR157" s="123">
        <v>96.96969696969697</v>
      </c>
      <c r="BS157" s="120">
        <v>33</v>
      </c>
      <c r="BT157" s="2"/>
      <c r="BU157" s="3"/>
      <c r="BV157" s="3"/>
      <c r="BW157" s="3"/>
      <c r="BX157" s="3"/>
    </row>
    <row r="158" spans="1:76" ht="15">
      <c r="A158" s="64" t="s">
        <v>344</v>
      </c>
      <c r="B158" s="65"/>
      <c r="C158" s="65" t="s">
        <v>64</v>
      </c>
      <c r="D158" s="66">
        <v>162.0083228246426</v>
      </c>
      <c r="E158" s="68"/>
      <c r="F158" s="100" t="s">
        <v>1105</v>
      </c>
      <c r="G158" s="65"/>
      <c r="H158" s="69" t="s">
        <v>344</v>
      </c>
      <c r="I158" s="70"/>
      <c r="J158" s="70"/>
      <c r="K158" s="69" t="s">
        <v>3871</v>
      </c>
      <c r="L158" s="73">
        <v>1</v>
      </c>
      <c r="M158" s="74">
        <v>5458.3515625</v>
      </c>
      <c r="N158" s="74">
        <v>1832.7742919921875</v>
      </c>
      <c r="O158" s="75"/>
      <c r="P158" s="76"/>
      <c r="Q158" s="76"/>
      <c r="R158" s="86"/>
      <c r="S158" s="48">
        <v>0</v>
      </c>
      <c r="T158" s="48">
        <v>2</v>
      </c>
      <c r="U158" s="49">
        <v>0</v>
      </c>
      <c r="V158" s="49">
        <v>0.0625</v>
      </c>
      <c r="W158" s="49">
        <v>0</v>
      </c>
      <c r="X158" s="49">
        <v>0.740486</v>
      </c>
      <c r="Y158" s="49">
        <v>0.5</v>
      </c>
      <c r="Z158" s="49">
        <v>0</v>
      </c>
      <c r="AA158" s="71">
        <v>158</v>
      </c>
      <c r="AB158" s="71"/>
      <c r="AC158" s="72"/>
      <c r="AD158" s="78" t="s">
        <v>2233</v>
      </c>
      <c r="AE158" s="78">
        <v>87</v>
      </c>
      <c r="AF158" s="78">
        <v>35</v>
      </c>
      <c r="AG158" s="78">
        <v>94</v>
      </c>
      <c r="AH158" s="78">
        <v>153</v>
      </c>
      <c r="AI158" s="78"/>
      <c r="AJ158" s="78"/>
      <c r="AK158" s="78"/>
      <c r="AL158" s="78"/>
      <c r="AM158" s="78"/>
      <c r="AN158" s="80">
        <v>40844.8468287037</v>
      </c>
      <c r="AO158" s="78"/>
      <c r="AP158" s="78" t="b">
        <v>1</v>
      </c>
      <c r="AQ158" s="78" t="b">
        <v>0</v>
      </c>
      <c r="AR158" s="78" t="b">
        <v>0</v>
      </c>
      <c r="AS158" s="78" t="s">
        <v>1973</v>
      </c>
      <c r="AT158" s="78">
        <v>0</v>
      </c>
      <c r="AU158" s="82" t="s">
        <v>3289</v>
      </c>
      <c r="AV158" s="78" t="b">
        <v>0</v>
      </c>
      <c r="AW158" s="78" t="s">
        <v>3383</v>
      </c>
      <c r="AX158" s="82" t="s">
        <v>3539</v>
      </c>
      <c r="AY158" s="78" t="s">
        <v>66</v>
      </c>
      <c r="AZ158" s="78" t="str">
        <f>REPLACE(INDEX(GroupVertices[Group],MATCH(Vertices[[#This Row],[Vertex]],GroupVertices[Vertex],0)),1,1,"")</f>
        <v>11</v>
      </c>
      <c r="BA158" s="48"/>
      <c r="BB158" s="48"/>
      <c r="BC158" s="48"/>
      <c r="BD158" s="48"/>
      <c r="BE158" s="48"/>
      <c r="BF158" s="48"/>
      <c r="BG158" s="120" t="s">
        <v>4704</v>
      </c>
      <c r="BH158" s="120" t="s">
        <v>4704</v>
      </c>
      <c r="BI158" s="120" t="s">
        <v>4850</v>
      </c>
      <c r="BJ158" s="120" t="s">
        <v>4850</v>
      </c>
      <c r="BK158" s="120">
        <v>1</v>
      </c>
      <c r="BL158" s="123">
        <v>4.761904761904762</v>
      </c>
      <c r="BM158" s="120">
        <v>0</v>
      </c>
      <c r="BN158" s="123">
        <v>0</v>
      </c>
      <c r="BO158" s="120">
        <v>0</v>
      </c>
      <c r="BP158" s="123">
        <v>0</v>
      </c>
      <c r="BQ158" s="120">
        <v>20</v>
      </c>
      <c r="BR158" s="123">
        <v>95.23809523809524</v>
      </c>
      <c r="BS158" s="120">
        <v>21</v>
      </c>
      <c r="BT158" s="2"/>
      <c r="BU158" s="3"/>
      <c r="BV158" s="3"/>
      <c r="BW158" s="3"/>
      <c r="BX158" s="3"/>
    </row>
    <row r="159" spans="1:76" ht="15">
      <c r="A159" s="64" t="s">
        <v>345</v>
      </c>
      <c r="B159" s="65"/>
      <c r="C159" s="65" t="s">
        <v>64</v>
      </c>
      <c r="D159" s="66">
        <v>162.01419775968444</v>
      </c>
      <c r="E159" s="68"/>
      <c r="F159" s="100" t="s">
        <v>999</v>
      </c>
      <c r="G159" s="65"/>
      <c r="H159" s="69" t="s">
        <v>345</v>
      </c>
      <c r="I159" s="70"/>
      <c r="J159" s="70"/>
      <c r="K159" s="69" t="s">
        <v>3872</v>
      </c>
      <c r="L159" s="73">
        <v>1</v>
      </c>
      <c r="M159" s="74">
        <v>9011.7353515625</v>
      </c>
      <c r="N159" s="74">
        <v>9326.9677734375</v>
      </c>
      <c r="O159" s="75"/>
      <c r="P159" s="76"/>
      <c r="Q159" s="76"/>
      <c r="R159" s="86"/>
      <c r="S159" s="48">
        <v>0</v>
      </c>
      <c r="T159" s="48">
        <v>1</v>
      </c>
      <c r="U159" s="49">
        <v>0</v>
      </c>
      <c r="V159" s="49">
        <v>0.035714</v>
      </c>
      <c r="W159" s="49">
        <v>0</v>
      </c>
      <c r="X159" s="49">
        <v>0.500715</v>
      </c>
      <c r="Y159" s="49">
        <v>0</v>
      </c>
      <c r="Z159" s="49">
        <v>0</v>
      </c>
      <c r="AA159" s="71">
        <v>159</v>
      </c>
      <c r="AB159" s="71"/>
      <c r="AC159" s="72"/>
      <c r="AD159" s="78" t="s">
        <v>2234</v>
      </c>
      <c r="AE159" s="78">
        <v>200</v>
      </c>
      <c r="AF159" s="78">
        <v>59</v>
      </c>
      <c r="AG159" s="78">
        <v>47924</v>
      </c>
      <c r="AH159" s="78">
        <v>34691</v>
      </c>
      <c r="AI159" s="78"/>
      <c r="AJ159" s="78"/>
      <c r="AK159" s="78"/>
      <c r="AL159" s="78"/>
      <c r="AM159" s="78"/>
      <c r="AN159" s="80">
        <v>41053.75310185185</v>
      </c>
      <c r="AO159" s="78"/>
      <c r="AP159" s="78" t="b">
        <v>1</v>
      </c>
      <c r="AQ159" s="78" t="b">
        <v>1</v>
      </c>
      <c r="AR159" s="78" t="b">
        <v>0</v>
      </c>
      <c r="AS159" s="78" t="s">
        <v>1973</v>
      </c>
      <c r="AT159" s="78">
        <v>5</v>
      </c>
      <c r="AU159" s="82" t="s">
        <v>3289</v>
      </c>
      <c r="AV159" s="78" t="b">
        <v>0</v>
      </c>
      <c r="AW159" s="78" t="s">
        <v>3383</v>
      </c>
      <c r="AX159" s="82" t="s">
        <v>3540</v>
      </c>
      <c r="AY159" s="78" t="s">
        <v>66</v>
      </c>
      <c r="AZ159" s="78" t="str">
        <f>REPLACE(INDEX(GroupVertices[Group],MATCH(Vertices[[#This Row],[Vertex]],GroupVertices[Vertex],0)),1,1,"")</f>
        <v>8</v>
      </c>
      <c r="BA159" s="48"/>
      <c r="BB159" s="48"/>
      <c r="BC159" s="48"/>
      <c r="BD159" s="48"/>
      <c r="BE159" s="48" t="s">
        <v>867</v>
      </c>
      <c r="BF159" s="48" t="s">
        <v>867</v>
      </c>
      <c r="BG159" s="120" t="s">
        <v>4710</v>
      </c>
      <c r="BH159" s="120" t="s">
        <v>4710</v>
      </c>
      <c r="BI159" s="120" t="s">
        <v>4856</v>
      </c>
      <c r="BJ159" s="120" t="s">
        <v>4856</v>
      </c>
      <c r="BK159" s="120">
        <v>0</v>
      </c>
      <c r="BL159" s="123">
        <v>0</v>
      </c>
      <c r="BM159" s="120">
        <v>1</v>
      </c>
      <c r="BN159" s="123">
        <v>5</v>
      </c>
      <c r="BO159" s="120">
        <v>0</v>
      </c>
      <c r="BP159" s="123">
        <v>0</v>
      </c>
      <c r="BQ159" s="120">
        <v>19</v>
      </c>
      <c r="BR159" s="123">
        <v>95</v>
      </c>
      <c r="BS159" s="120">
        <v>20</v>
      </c>
      <c r="BT159" s="2"/>
      <c r="BU159" s="3"/>
      <c r="BV159" s="3"/>
      <c r="BW159" s="3"/>
      <c r="BX159" s="3"/>
    </row>
    <row r="160" spans="1:76" ht="15">
      <c r="A160" s="64" t="s">
        <v>346</v>
      </c>
      <c r="B160" s="65"/>
      <c r="C160" s="65" t="s">
        <v>64</v>
      </c>
      <c r="D160" s="66">
        <v>162.30451746633494</v>
      </c>
      <c r="E160" s="68"/>
      <c r="F160" s="100" t="s">
        <v>1106</v>
      </c>
      <c r="G160" s="65"/>
      <c r="H160" s="69" t="s">
        <v>346</v>
      </c>
      <c r="I160" s="70"/>
      <c r="J160" s="70"/>
      <c r="K160" s="69" t="s">
        <v>3873</v>
      </c>
      <c r="L160" s="73">
        <v>1</v>
      </c>
      <c r="M160" s="74">
        <v>5164.19580078125</v>
      </c>
      <c r="N160" s="74">
        <v>5494.5966796875</v>
      </c>
      <c r="O160" s="75"/>
      <c r="P160" s="76"/>
      <c r="Q160" s="76"/>
      <c r="R160" s="86"/>
      <c r="S160" s="48">
        <v>0</v>
      </c>
      <c r="T160" s="48">
        <v>1</v>
      </c>
      <c r="U160" s="49">
        <v>0</v>
      </c>
      <c r="V160" s="49">
        <v>0.006211</v>
      </c>
      <c r="W160" s="49">
        <v>0</v>
      </c>
      <c r="X160" s="49">
        <v>0.444705</v>
      </c>
      <c r="Y160" s="49">
        <v>0</v>
      </c>
      <c r="Z160" s="49">
        <v>0</v>
      </c>
      <c r="AA160" s="71">
        <v>160</v>
      </c>
      <c r="AB160" s="71"/>
      <c r="AC160" s="72"/>
      <c r="AD160" s="78" t="s">
        <v>2235</v>
      </c>
      <c r="AE160" s="78">
        <v>1571</v>
      </c>
      <c r="AF160" s="78">
        <v>1245</v>
      </c>
      <c r="AG160" s="78">
        <v>4598</v>
      </c>
      <c r="AH160" s="78">
        <v>883</v>
      </c>
      <c r="AI160" s="78"/>
      <c r="AJ160" s="78" t="s">
        <v>2530</v>
      </c>
      <c r="AK160" s="78" t="s">
        <v>2772</v>
      </c>
      <c r="AL160" s="82" t="s">
        <v>2946</v>
      </c>
      <c r="AM160" s="78"/>
      <c r="AN160" s="80">
        <v>40581.68311342593</v>
      </c>
      <c r="AO160" s="78"/>
      <c r="AP160" s="78" t="b">
        <v>1</v>
      </c>
      <c r="AQ160" s="78" t="b">
        <v>0</v>
      </c>
      <c r="AR160" s="78" t="b">
        <v>1</v>
      </c>
      <c r="AS160" s="78" t="s">
        <v>1973</v>
      </c>
      <c r="AT160" s="78">
        <v>72</v>
      </c>
      <c r="AU160" s="82" t="s">
        <v>3289</v>
      </c>
      <c r="AV160" s="78" t="b">
        <v>0</v>
      </c>
      <c r="AW160" s="78" t="s">
        <v>3383</v>
      </c>
      <c r="AX160" s="82" t="s">
        <v>3541</v>
      </c>
      <c r="AY160" s="78" t="s">
        <v>66</v>
      </c>
      <c r="AZ160" s="78" t="str">
        <f>REPLACE(INDEX(GroupVertices[Group],MATCH(Vertices[[#This Row],[Vertex]],GroupVertices[Vertex],0)),1,1,"")</f>
        <v>9</v>
      </c>
      <c r="BA160" s="48"/>
      <c r="BB160" s="48"/>
      <c r="BC160" s="48"/>
      <c r="BD160" s="48"/>
      <c r="BE160" s="48" t="s">
        <v>866</v>
      </c>
      <c r="BF160" s="48" t="s">
        <v>866</v>
      </c>
      <c r="BG160" s="120" t="s">
        <v>4708</v>
      </c>
      <c r="BH160" s="120" t="s">
        <v>4708</v>
      </c>
      <c r="BI160" s="120" t="s">
        <v>4854</v>
      </c>
      <c r="BJ160" s="120" t="s">
        <v>4854</v>
      </c>
      <c r="BK160" s="120">
        <v>0</v>
      </c>
      <c r="BL160" s="123">
        <v>0</v>
      </c>
      <c r="BM160" s="120">
        <v>0</v>
      </c>
      <c r="BN160" s="123">
        <v>0</v>
      </c>
      <c r="BO160" s="120">
        <v>0</v>
      </c>
      <c r="BP160" s="123">
        <v>0</v>
      </c>
      <c r="BQ160" s="120">
        <v>22</v>
      </c>
      <c r="BR160" s="123">
        <v>100</v>
      </c>
      <c r="BS160" s="120">
        <v>22</v>
      </c>
      <c r="BT160" s="2"/>
      <c r="BU160" s="3"/>
      <c r="BV160" s="3"/>
      <c r="BW160" s="3"/>
      <c r="BX160" s="3"/>
    </row>
    <row r="161" spans="1:76" ht="15">
      <c r="A161" s="64" t="s">
        <v>347</v>
      </c>
      <c r="B161" s="65"/>
      <c r="C161" s="65" t="s">
        <v>64</v>
      </c>
      <c r="D161" s="66">
        <v>162.1632742363709</v>
      </c>
      <c r="E161" s="68"/>
      <c r="F161" s="100" t="s">
        <v>1107</v>
      </c>
      <c r="G161" s="65"/>
      <c r="H161" s="69" t="s">
        <v>347</v>
      </c>
      <c r="I161" s="70"/>
      <c r="J161" s="70"/>
      <c r="K161" s="69" t="s">
        <v>3874</v>
      </c>
      <c r="L161" s="73">
        <v>1</v>
      </c>
      <c r="M161" s="74">
        <v>1010.0506591796875</v>
      </c>
      <c r="N161" s="74">
        <v>1903.8406982421875</v>
      </c>
      <c r="O161" s="75"/>
      <c r="P161" s="76"/>
      <c r="Q161" s="76"/>
      <c r="R161" s="86"/>
      <c r="S161" s="48">
        <v>0</v>
      </c>
      <c r="T161" s="48">
        <v>1</v>
      </c>
      <c r="U161" s="49">
        <v>0</v>
      </c>
      <c r="V161" s="49">
        <v>0.014925</v>
      </c>
      <c r="W161" s="49">
        <v>0</v>
      </c>
      <c r="X161" s="49">
        <v>0.54773</v>
      </c>
      <c r="Y161" s="49">
        <v>0</v>
      </c>
      <c r="Z161" s="49">
        <v>0</v>
      </c>
      <c r="AA161" s="71">
        <v>161</v>
      </c>
      <c r="AB161" s="71"/>
      <c r="AC161" s="72"/>
      <c r="AD161" s="78" t="s">
        <v>2236</v>
      </c>
      <c r="AE161" s="78">
        <v>1052</v>
      </c>
      <c r="AF161" s="78">
        <v>668</v>
      </c>
      <c r="AG161" s="78">
        <v>167925</v>
      </c>
      <c r="AH161" s="78">
        <v>173928</v>
      </c>
      <c r="AI161" s="78"/>
      <c r="AJ161" s="78" t="s">
        <v>2531</v>
      </c>
      <c r="AK161" s="78" t="s">
        <v>2773</v>
      </c>
      <c r="AL161" s="78"/>
      <c r="AM161" s="78"/>
      <c r="AN161" s="80">
        <v>41698.05585648148</v>
      </c>
      <c r="AO161" s="78"/>
      <c r="AP161" s="78" t="b">
        <v>1</v>
      </c>
      <c r="AQ161" s="78" t="b">
        <v>0</v>
      </c>
      <c r="AR161" s="78" t="b">
        <v>0</v>
      </c>
      <c r="AS161" s="78" t="s">
        <v>1973</v>
      </c>
      <c r="AT161" s="78">
        <v>25</v>
      </c>
      <c r="AU161" s="82" t="s">
        <v>3289</v>
      </c>
      <c r="AV161" s="78" t="b">
        <v>0</v>
      </c>
      <c r="AW161" s="78" t="s">
        <v>3383</v>
      </c>
      <c r="AX161" s="82" t="s">
        <v>3542</v>
      </c>
      <c r="AY161" s="78" t="s">
        <v>66</v>
      </c>
      <c r="AZ161" s="78" t="str">
        <f>REPLACE(INDEX(GroupVertices[Group],MATCH(Vertices[[#This Row],[Vertex]],GroupVertices[Vertex],0)),1,1,"")</f>
        <v>2</v>
      </c>
      <c r="BA161" s="48"/>
      <c r="BB161" s="48"/>
      <c r="BC161" s="48"/>
      <c r="BD161" s="48"/>
      <c r="BE161" s="48" t="s">
        <v>868</v>
      </c>
      <c r="BF161" s="48" t="s">
        <v>868</v>
      </c>
      <c r="BG161" s="120" t="s">
        <v>4711</v>
      </c>
      <c r="BH161" s="120" t="s">
        <v>4711</v>
      </c>
      <c r="BI161" s="120" t="s">
        <v>4857</v>
      </c>
      <c r="BJ161" s="120" t="s">
        <v>4857</v>
      </c>
      <c r="BK161" s="120">
        <v>0</v>
      </c>
      <c r="BL161" s="123">
        <v>0</v>
      </c>
      <c r="BM161" s="120">
        <v>0</v>
      </c>
      <c r="BN161" s="123">
        <v>0</v>
      </c>
      <c r="BO161" s="120">
        <v>0</v>
      </c>
      <c r="BP161" s="123">
        <v>0</v>
      </c>
      <c r="BQ161" s="120">
        <v>22</v>
      </c>
      <c r="BR161" s="123">
        <v>100</v>
      </c>
      <c r="BS161" s="120">
        <v>22</v>
      </c>
      <c r="BT161" s="2"/>
      <c r="BU161" s="3"/>
      <c r="BV161" s="3"/>
      <c r="BW161" s="3"/>
      <c r="BX161" s="3"/>
    </row>
    <row r="162" spans="1:76" ht="15">
      <c r="A162" s="64" t="s">
        <v>383</v>
      </c>
      <c r="B162" s="65"/>
      <c r="C162" s="65" t="s">
        <v>64</v>
      </c>
      <c r="D162" s="66">
        <v>180.94152494174577</v>
      </c>
      <c r="E162" s="68"/>
      <c r="F162" s="100" t="s">
        <v>1143</v>
      </c>
      <c r="G162" s="65"/>
      <c r="H162" s="69" t="s">
        <v>383</v>
      </c>
      <c r="I162" s="70"/>
      <c r="J162" s="70"/>
      <c r="K162" s="69" t="s">
        <v>3875</v>
      </c>
      <c r="L162" s="73">
        <v>2697.5759615384613</v>
      </c>
      <c r="M162" s="74">
        <v>1581.7994384765625</v>
      </c>
      <c r="N162" s="74">
        <v>1865.3033447265625</v>
      </c>
      <c r="O162" s="75"/>
      <c r="P162" s="76"/>
      <c r="Q162" s="76"/>
      <c r="R162" s="86"/>
      <c r="S162" s="48">
        <v>35</v>
      </c>
      <c r="T162" s="48">
        <v>1</v>
      </c>
      <c r="U162" s="49">
        <v>1122</v>
      </c>
      <c r="V162" s="49">
        <v>0.029412</v>
      </c>
      <c r="W162" s="49">
        <v>0</v>
      </c>
      <c r="X162" s="49">
        <v>16.377123</v>
      </c>
      <c r="Y162" s="49">
        <v>0</v>
      </c>
      <c r="Z162" s="49">
        <v>0</v>
      </c>
      <c r="AA162" s="71">
        <v>162</v>
      </c>
      <c r="AB162" s="71"/>
      <c r="AC162" s="72"/>
      <c r="AD162" s="78" t="s">
        <v>2237</v>
      </c>
      <c r="AE162" s="78">
        <v>2899</v>
      </c>
      <c r="AF162" s="78">
        <v>77380</v>
      </c>
      <c r="AG162" s="78">
        <v>329368</v>
      </c>
      <c r="AH162" s="78">
        <v>268910</v>
      </c>
      <c r="AI162" s="78"/>
      <c r="AJ162" s="78" t="s">
        <v>2532</v>
      </c>
      <c r="AK162" s="78" t="s">
        <v>2774</v>
      </c>
      <c r="AL162" s="82" t="s">
        <v>2947</v>
      </c>
      <c r="AM162" s="78"/>
      <c r="AN162" s="80">
        <v>40296.85395833333</v>
      </c>
      <c r="AO162" s="82" t="s">
        <v>3150</v>
      </c>
      <c r="AP162" s="78" t="b">
        <v>0</v>
      </c>
      <c r="AQ162" s="78" t="b">
        <v>0</v>
      </c>
      <c r="AR162" s="78" t="b">
        <v>1</v>
      </c>
      <c r="AS162" s="78" t="s">
        <v>1973</v>
      </c>
      <c r="AT162" s="78">
        <v>1260</v>
      </c>
      <c r="AU162" s="82" t="s">
        <v>3293</v>
      </c>
      <c r="AV162" s="78" t="b">
        <v>0</v>
      </c>
      <c r="AW162" s="78" t="s">
        <v>3383</v>
      </c>
      <c r="AX162" s="82" t="s">
        <v>3543</v>
      </c>
      <c r="AY162" s="78" t="s">
        <v>66</v>
      </c>
      <c r="AZ162" s="78" t="str">
        <f>REPLACE(INDEX(GroupVertices[Group],MATCH(Vertices[[#This Row],[Vertex]],GroupVertices[Vertex],0)),1,1,"")</f>
        <v>2</v>
      </c>
      <c r="BA162" s="48" t="s">
        <v>765</v>
      </c>
      <c r="BB162" s="48" t="s">
        <v>765</v>
      </c>
      <c r="BC162" s="48" t="s">
        <v>807</v>
      </c>
      <c r="BD162" s="48" t="s">
        <v>807</v>
      </c>
      <c r="BE162" s="48" t="s">
        <v>871</v>
      </c>
      <c r="BF162" s="48" t="s">
        <v>871</v>
      </c>
      <c r="BG162" s="120" t="s">
        <v>4351</v>
      </c>
      <c r="BH162" s="120" t="s">
        <v>4351</v>
      </c>
      <c r="BI162" s="120" t="s">
        <v>4490</v>
      </c>
      <c r="BJ162" s="120" t="s">
        <v>4490</v>
      </c>
      <c r="BK162" s="120">
        <v>0</v>
      </c>
      <c r="BL162" s="123">
        <v>0</v>
      </c>
      <c r="BM162" s="120">
        <v>0</v>
      </c>
      <c r="BN162" s="123">
        <v>0</v>
      </c>
      <c r="BO162" s="120">
        <v>0</v>
      </c>
      <c r="BP162" s="123">
        <v>0</v>
      </c>
      <c r="BQ162" s="120">
        <v>44</v>
      </c>
      <c r="BR162" s="123">
        <v>100</v>
      </c>
      <c r="BS162" s="120">
        <v>44</v>
      </c>
      <c r="BT162" s="2"/>
      <c r="BU162" s="3"/>
      <c r="BV162" s="3"/>
      <c r="BW162" s="3"/>
      <c r="BX162" s="3"/>
    </row>
    <row r="163" spans="1:76" ht="15">
      <c r="A163" s="64" t="s">
        <v>348</v>
      </c>
      <c r="B163" s="65"/>
      <c r="C163" s="65" t="s">
        <v>64</v>
      </c>
      <c r="D163" s="66">
        <v>162.06584823026054</v>
      </c>
      <c r="E163" s="68"/>
      <c r="F163" s="100" t="s">
        <v>1108</v>
      </c>
      <c r="G163" s="65"/>
      <c r="H163" s="69" t="s">
        <v>348</v>
      </c>
      <c r="I163" s="70"/>
      <c r="J163" s="70"/>
      <c r="K163" s="69" t="s">
        <v>3876</v>
      </c>
      <c r="L163" s="73">
        <v>1</v>
      </c>
      <c r="M163" s="74">
        <v>1373.1728515625</v>
      </c>
      <c r="N163" s="74">
        <v>352.9058837890625</v>
      </c>
      <c r="O163" s="75"/>
      <c r="P163" s="76"/>
      <c r="Q163" s="76"/>
      <c r="R163" s="86"/>
      <c r="S163" s="48">
        <v>0</v>
      </c>
      <c r="T163" s="48">
        <v>1</v>
      </c>
      <c r="U163" s="49">
        <v>0</v>
      </c>
      <c r="V163" s="49">
        <v>0.014925</v>
      </c>
      <c r="W163" s="49">
        <v>0</v>
      </c>
      <c r="X163" s="49">
        <v>0.54773</v>
      </c>
      <c r="Y163" s="49">
        <v>0</v>
      </c>
      <c r="Z163" s="49">
        <v>0</v>
      </c>
      <c r="AA163" s="71">
        <v>163</v>
      </c>
      <c r="AB163" s="71"/>
      <c r="AC163" s="72"/>
      <c r="AD163" s="78" t="s">
        <v>2238</v>
      </c>
      <c r="AE163" s="78">
        <v>1253</v>
      </c>
      <c r="AF163" s="78">
        <v>270</v>
      </c>
      <c r="AG163" s="78">
        <v>2962</v>
      </c>
      <c r="AH163" s="78">
        <v>34592</v>
      </c>
      <c r="AI163" s="78"/>
      <c r="AJ163" s="78" t="s">
        <v>2533</v>
      </c>
      <c r="AK163" s="78"/>
      <c r="AL163" s="78"/>
      <c r="AM163" s="78"/>
      <c r="AN163" s="80">
        <v>39882.91962962963</v>
      </c>
      <c r="AO163" s="82" t="s">
        <v>3151</v>
      </c>
      <c r="AP163" s="78" t="b">
        <v>0</v>
      </c>
      <c r="AQ163" s="78" t="b">
        <v>0</v>
      </c>
      <c r="AR163" s="78" t="b">
        <v>0</v>
      </c>
      <c r="AS163" s="78" t="s">
        <v>1973</v>
      </c>
      <c r="AT163" s="78">
        <v>1</v>
      </c>
      <c r="AU163" s="82" t="s">
        <v>3295</v>
      </c>
      <c r="AV163" s="78" t="b">
        <v>0</v>
      </c>
      <c r="AW163" s="78" t="s">
        <v>3383</v>
      </c>
      <c r="AX163" s="82" t="s">
        <v>3544</v>
      </c>
      <c r="AY163" s="78" t="s">
        <v>66</v>
      </c>
      <c r="AZ163" s="78" t="str">
        <f>REPLACE(INDEX(GroupVertices[Group],MATCH(Vertices[[#This Row],[Vertex]],GroupVertices[Vertex],0)),1,1,"")</f>
        <v>2</v>
      </c>
      <c r="BA163" s="48"/>
      <c r="BB163" s="48"/>
      <c r="BC163" s="48"/>
      <c r="BD163" s="48"/>
      <c r="BE163" s="48" t="s">
        <v>868</v>
      </c>
      <c r="BF163" s="48" t="s">
        <v>868</v>
      </c>
      <c r="BG163" s="120" t="s">
        <v>4711</v>
      </c>
      <c r="BH163" s="120" t="s">
        <v>4711</v>
      </c>
      <c r="BI163" s="120" t="s">
        <v>4857</v>
      </c>
      <c r="BJ163" s="120" t="s">
        <v>4857</v>
      </c>
      <c r="BK163" s="120">
        <v>0</v>
      </c>
      <c r="BL163" s="123">
        <v>0</v>
      </c>
      <c r="BM163" s="120">
        <v>0</v>
      </c>
      <c r="BN163" s="123">
        <v>0</v>
      </c>
      <c r="BO163" s="120">
        <v>0</v>
      </c>
      <c r="BP163" s="123">
        <v>0</v>
      </c>
      <c r="BQ163" s="120">
        <v>22</v>
      </c>
      <c r="BR163" s="123">
        <v>100</v>
      </c>
      <c r="BS163" s="120">
        <v>22</v>
      </c>
      <c r="BT163" s="2"/>
      <c r="BU163" s="3"/>
      <c r="BV163" s="3"/>
      <c r="BW163" s="3"/>
      <c r="BX163" s="3"/>
    </row>
    <row r="164" spans="1:76" ht="15">
      <c r="A164" s="64" t="s">
        <v>349</v>
      </c>
      <c r="B164" s="65"/>
      <c r="C164" s="65" t="s">
        <v>64</v>
      </c>
      <c r="D164" s="66">
        <v>162.03769749985176</v>
      </c>
      <c r="E164" s="68"/>
      <c r="F164" s="100" t="s">
        <v>1109</v>
      </c>
      <c r="G164" s="65"/>
      <c r="H164" s="69" t="s">
        <v>349</v>
      </c>
      <c r="I164" s="70"/>
      <c r="J164" s="70"/>
      <c r="K164" s="69" t="s">
        <v>3877</v>
      </c>
      <c r="L164" s="73">
        <v>1</v>
      </c>
      <c r="M164" s="74">
        <v>642.2774047851562</v>
      </c>
      <c r="N164" s="74">
        <v>743.301513671875</v>
      </c>
      <c r="O164" s="75"/>
      <c r="P164" s="76"/>
      <c r="Q164" s="76"/>
      <c r="R164" s="86"/>
      <c r="S164" s="48">
        <v>0</v>
      </c>
      <c r="T164" s="48">
        <v>1</v>
      </c>
      <c r="U164" s="49">
        <v>0</v>
      </c>
      <c r="V164" s="49">
        <v>0.014925</v>
      </c>
      <c r="W164" s="49">
        <v>0</v>
      </c>
      <c r="X164" s="49">
        <v>0.54773</v>
      </c>
      <c r="Y164" s="49">
        <v>0</v>
      </c>
      <c r="Z164" s="49">
        <v>0</v>
      </c>
      <c r="AA164" s="71">
        <v>164</v>
      </c>
      <c r="AB164" s="71"/>
      <c r="AC164" s="72"/>
      <c r="AD164" s="78" t="s">
        <v>2239</v>
      </c>
      <c r="AE164" s="78">
        <v>150</v>
      </c>
      <c r="AF164" s="78">
        <v>155</v>
      </c>
      <c r="AG164" s="78">
        <v>5389</v>
      </c>
      <c r="AH164" s="78">
        <v>29950</v>
      </c>
      <c r="AI164" s="78"/>
      <c r="AJ164" s="78"/>
      <c r="AK164" s="78"/>
      <c r="AL164" s="78"/>
      <c r="AM164" s="78"/>
      <c r="AN164" s="80">
        <v>41070.20991898148</v>
      </c>
      <c r="AO164" s="78"/>
      <c r="AP164" s="78" t="b">
        <v>1</v>
      </c>
      <c r="AQ164" s="78" t="b">
        <v>0</v>
      </c>
      <c r="AR164" s="78" t="b">
        <v>0</v>
      </c>
      <c r="AS164" s="78" t="s">
        <v>1973</v>
      </c>
      <c r="AT164" s="78">
        <v>0</v>
      </c>
      <c r="AU164" s="82" t="s">
        <v>3289</v>
      </c>
      <c r="AV164" s="78" t="b">
        <v>0</v>
      </c>
      <c r="AW164" s="78" t="s">
        <v>3383</v>
      </c>
      <c r="AX164" s="82" t="s">
        <v>3545</v>
      </c>
      <c r="AY164" s="78" t="s">
        <v>66</v>
      </c>
      <c r="AZ164" s="78" t="str">
        <f>REPLACE(INDEX(GroupVertices[Group],MATCH(Vertices[[#This Row],[Vertex]],GroupVertices[Vertex],0)),1,1,"")</f>
        <v>2</v>
      </c>
      <c r="BA164" s="48"/>
      <c r="BB164" s="48"/>
      <c r="BC164" s="48"/>
      <c r="BD164" s="48"/>
      <c r="BE164" s="48" t="s">
        <v>868</v>
      </c>
      <c r="BF164" s="48" t="s">
        <v>868</v>
      </c>
      <c r="BG164" s="120" t="s">
        <v>4711</v>
      </c>
      <c r="BH164" s="120" t="s">
        <v>4711</v>
      </c>
      <c r="BI164" s="120" t="s">
        <v>4857</v>
      </c>
      <c r="BJ164" s="120" t="s">
        <v>4857</v>
      </c>
      <c r="BK164" s="120">
        <v>0</v>
      </c>
      <c r="BL164" s="123">
        <v>0</v>
      </c>
      <c r="BM164" s="120">
        <v>0</v>
      </c>
      <c r="BN164" s="123">
        <v>0</v>
      </c>
      <c r="BO164" s="120">
        <v>0</v>
      </c>
      <c r="BP164" s="123">
        <v>0</v>
      </c>
      <c r="BQ164" s="120">
        <v>22</v>
      </c>
      <c r="BR164" s="123">
        <v>100</v>
      </c>
      <c r="BS164" s="120">
        <v>22</v>
      </c>
      <c r="BT164" s="2"/>
      <c r="BU164" s="3"/>
      <c r="BV164" s="3"/>
      <c r="BW164" s="3"/>
      <c r="BX164" s="3"/>
    </row>
    <row r="165" spans="1:76" ht="15">
      <c r="A165" s="64" t="s">
        <v>350</v>
      </c>
      <c r="B165" s="65"/>
      <c r="C165" s="65" t="s">
        <v>64</v>
      </c>
      <c r="D165" s="66">
        <v>163.2063199952561</v>
      </c>
      <c r="E165" s="68"/>
      <c r="F165" s="100" t="s">
        <v>1110</v>
      </c>
      <c r="G165" s="65"/>
      <c r="H165" s="69" t="s">
        <v>350</v>
      </c>
      <c r="I165" s="70"/>
      <c r="J165" s="70"/>
      <c r="K165" s="69" t="s">
        <v>3878</v>
      </c>
      <c r="L165" s="73">
        <v>1</v>
      </c>
      <c r="M165" s="74">
        <v>1868.773193359375</v>
      </c>
      <c r="N165" s="74">
        <v>2796.619140625</v>
      </c>
      <c r="O165" s="75"/>
      <c r="P165" s="76"/>
      <c r="Q165" s="76"/>
      <c r="R165" s="86"/>
      <c r="S165" s="48">
        <v>0</v>
      </c>
      <c r="T165" s="48">
        <v>1</v>
      </c>
      <c r="U165" s="49">
        <v>0</v>
      </c>
      <c r="V165" s="49">
        <v>0.014925</v>
      </c>
      <c r="W165" s="49">
        <v>0</v>
      </c>
      <c r="X165" s="49">
        <v>0.54773</v>
      </c>
      <c r="Y165" s="49">
        <v>0</v>
      </c>
      <c r="Z165" s="49">
        <v>0</v>
      </c>
      <c r="AA165" s="71">
        <v>165</v>
      </c>
      <c r="AB165" s="71"/>
      <c r="AC165" s="72"/>
      <c r="AD165" s="78" t="s">
        <v>2240</v>
      </c>
      <c r="AE165" s="78">
        <v>4863</v>
      </c>
      <c r="AF165" s="78">
        <v>4929</v>
      </c>
      <c r="AG165" s="78">
        <v>184622</v>
      </c>
      <c r="AH165" s="78">
        <v>199923</v>
      </c>
      <c r="AI165" s="78"/>
      <c r="AJ165" s="78" t="s">
        <v>2534</v>
      </c>
      <c r="AK165" s="78"/>
      <c r="AL165" s="78"/>
      <c r="AM165" s="78"/>
      <c r="AN165" s="80">
        <v>42060.02496527778</v>
      </c>
      <c r="AO165" s="78"/>
      <c r="AP165" s="78" t="b">
        <v>1</v>
      </c>
      <c r="AQ165" s="78" t="b">
        <v>0</v>
      </c>
      <c r="AR165" s="78" t="b">
        <v>0</v>
      </c>
      <c r="AS165" s="78" t="s">
        <v>1973</v>
      </c>
      <c r="AT165" s="78">
        <v>38</v>
      </c>
      <c r="AU165" s="82" t="s">
        <v>3289</v>
      </c>
      <c r="AV165" s="78" t="b">
        <v>0</v>
      </c>
      <c r="AW165" s="78" t="s">
        <v>3383</v>
      </c>
      <c r="AX165" s="82" t="s">
        <v>3546</v>
      </c>
      <c r="AY165" s="78" t="s">
        <v>66</v>
      </c>
      <c r="AZ165" s="78" t="str">
        <f>REPLACE(INDEX(GroupVertices[Group],MATCH(Vertices[[#This Row],[Vertex]],GroupVertices[Vertex],0)),1,1,"")</f>
        <v>2</v>
      </c>
      <c r="BA165" s="48"/>
      <c r="BB165" s="48"/>
      <c r="BC165" s="48"/>
      <c r="BD165" s="48"/>
      <c r="BE165" s="48" t="s">
        <v>868</v>
      </c>
      <c r="BF165" s="48" t="s">
        <v>868</v>
      </c>
      <c r="BG165" s="120" t="s">
        <v>4711</v>
      </c>
      <c r="BH165" s="120" t="s">
        <v>4711</v>
      </c>
      <c r="BI165" s="120" t="s">
        <v>4857</v>
      </c>
      <c r="BJ165" s="120" t="s">
        <v>4857</v>
      </c>
      <c r="BK165" s="120">
        <v>0</v>
      </c>
      <c r="BL165" s="123">
        <v>0</v>
      </c>
      <c r="BM165" s="120">
        <v>0</v>
      </c>
      <c r="BN165" s="123">
        <v>0</v>
      </c>
      <c r="BO165" s="120">
        <v>0</v>
      </c>
      <c r="BP165" s="123">
        <v>0</v>
      </c>
      <c r="BQ165" s="120">
        <v>22</v>
      </c>
      <c r="BR165" s="123">
        <v>100</v>
      </c>
      <c r="BS165" s="120">
        <v>22</v>
      </c>
      <c r="BT165" s="2"/>
      <c r="BU165" s="3"/>
      <c r="BV165" s="3"/>
      <c r="BW165" s="3"/>
      <c r="BX165" s="3"/>
    </row>
    <row r="166" spans="1:76" ht="15">
      <c r="A166" s="64" t="s">
        <v>351</v>
      </c>
      <c r="B166" s="65"/>
      <c r="C166" s="65" t="s">
        <v>64</v>
      </c>
      <c r="D166" s="66">
        <v>162.05507751601718</v>
      </c>
      <c r="E166" s="68"/>
      <c r="F166" s="100" t="s">
        <v>1111</v>
      </c>
      <c r="G166" s="65"/>
      <c r="H166" s="69" t="s">
        <v>351</v>
      </c>
      <c r="I166" s="70"/>
      <c r="J166" s="70"/>
      <c r="K166" s="69" t="s">
        <v>3879</v>
      </c>
      <c r="L166" s="73">
        <v>1</v>
      </c>
      <c r="M166" s="74">
        <v>2367.604248046875</v>
      </c>
      <c r="N166" s="74">
        <v>1587.068359375</v>
      </c>
      <c r="O166" s="75"/>
      <c r="P166" s="76"/>
      <c r="Q166" s="76"/>
      <c r="R166" s="86"/>
      <c r="S166" s="48">
        <v>0</v>
      </c>
      <c r="T166" s="48">
        <v>1</v>
      </c>
      <c r="U166" s="49">
        <v>0</v>
      </c>
      <c r="V166" s="49">
        <v>0.014925</v>
      </c>
      <c r="W166" s="49">
        <v>0</v>
      </c>
      <c r="X166" s="49">
        <v>0.54773</v>
      </c>
      <c r="Y166" s="49">
        <v>0</v>
      </c>
      <c r="Z166" s="49">
        <v>0</v>
      </c>
      <c r="AA166" s="71">
        <v>166</v>
      </c>
      <c r="AB166" s="71"/>
      <c r="AC166" s="72"/>
      <c r="AD166" s="78" t="s">
        <v>2241</v>
      </c>
      <c r="AE166" s="78">
        <v>1631</v>
      </c>
      <c r="AF166" s="78">
        <v>226</v>
      </c>
      <c r="AG166" s="78">
        <v>24520</v>
      </c>
      <c r="AH166" s="78">
        <v>17263</v>
      </c>
      <c r="AI166" s="78"/>
      <c r="AJ166" s="78" t="s">
        <v>2535</v>
      </c>
      <c r="AK166" s="78" t="s">
        <v>2775</v>
      </c>
      <c r="AL166" s="78"/>
      <c r="AM166" s="78"/>
      <c r="AN166" s="80">
        <v>39926.69305555556</v>
      </c>
      <c r="AO166" s="78"/>
      <c r="AP166" s="78" t="b">
        <v>1</v>
      </c>
      <c r="AQ166" s="78" t="b">
        <v>0</v>
      </c>
      <c r="AR166" s="78" t="b">
        <v>0</v>
      </c>
      <c r="AS166" s="78" t="s">
        <v>1973</v>
      </c>
      <c r="AT166" s="78">
        <v>5</v>
      </c>
      <c r="AU166" s="82" t="s">
        <v>3289</v>
      </c>
      <c r="AV166" s="78" t="b">
        <v>0</v>
      </c>
      <c r="AW166" s="78" t="s">
        <v>3383</v>
      </c>
      <c r="AX166" s="82" t="s">
        <v>3547</v>
      </c>
      <c r="AY166" s="78" t="s">
        <v>66</v>
      </c>
      <c r="AZ166" s="78" t="str">
        <f>REPLACE(INDEX(GroupVertices[Group],MATCH(Vertices[[#This Row],[Vertex]],GroupVertices[Vertex],0)),1,1,"")</f>
        <v>2</v>
      </c>
      <c r="BA166" s="48"/>
      <c r="BB166" s="48"/>
      <c r="BC166" s="48"/>
      <c r="BD166" s="48"/>
      <c r="BE166" s="48" t="s">
        <v>868</v>
      </c>
      <c r="BF166" s="48" t="s">
        <v>868</v>
      </c>
      <c r="BG166" s="120" t="s">
        <v>4711</v>
      </c>
      <c r="BH166" s="120" t="s">
        <v>4711</v>
      </c>
      <c r="BI166" s="120" t="s">
        <v>4857</v>
      </c>
      <c r="BJ166" s="120" t="s">
        <v>4857</v>
      </c>
      <c r="BK166" s="120">
        <v>0</v>
      </c>
      <c r="BL166" s="123">
        <v>0</v>
      </c>
      <c r="BM166" s="120">
        <v>0</v>
      </c>
      <c r="BN166" s="123">
        <v>0</v>
      </c>
      <c r="BO166" s="120">
        <v>0</v>
      </c>
      <c r="BP166" s="123">
        <v>0</v>
      </c>
      <c r="BQ166" s="120">
        <v>22</v>
      </c>
      <c r="BR166" s="123">
        <v>100</v>
      </c>
      <c r="BS166" s="120">
        <v>22</v>
      </c>
      <c r="BT166" s="2"/>
      <c r="BU166" s="3"/>
      <c r="BV166" s="3"/>
      <c r="BW166" s="3"/>
      <c r="BX166" s="3"/>
    </row>
    <row r="167" spans="1:76" ht="15">
      <c r="A167" s="64" t="s">
        <v>352</v>
      </c>
      <c r="B167" s="65"/>
      <c r="C167" s="65" t="s">
        <v>64</v>
      </c>
      <c r="D167" s="66">
        <v>162.7630071885579</v>
      </c>
      <c r="E167" s="68"/>
      <c r="F167" s="100" t="s">
        <v>1112</v>
      </c>
      <c r="G167" s="65"/>
      <c r="H167" s="69" t="s">
        <v>352</v>
      </c>
      <c r="I167" s="70"/>
      <c r="J167" s="70"/>
      <c r="K167" s="69" t="s">
        <v>3880</v>
      </c>
      <c r="L167" s="73">
        <v>1</v>
      </c>
      <c r="M167" s="74">
        <v>2246.91748046875</v>
      </c>
      <c r="N167" s="74">
        <v>549.6577758789062</v>
      </c>
      <c r="O167" s="75"/>
      <c r="P167" s="76"/>
      <c r="Q167" s="76"/>
      <c r="R167" s="86"/>
      <c r="S167" s="48">
        <v>0</v>
      </c>
      <c r="T167" s="48">
        <v>1</v>
      </c>
      <c r="U167" s="49">
        <v>0</v>
      </c>
      <c r="V167" s="49">
        <v>0.014925</v>
      </c>
      <c r="W167" s="49">
        <v>0</v>
      </c>
      <c r="X167" s="49">
        <v>0.54773</v>
      </c>
      <c r="Y167" s="49">
        <v>0</v>
      </c>
      <c r="Z167" s="49">
        <v>0</v>
      </c>
      <c r="AA167" s="71">
        <v>167</v>
      </c>
      <c r="AB167" s="71"/>
      <c r="AC167" s="72"/>
      <c r="AD167" s="78" t="s">
        <v>2242</v>
      </c>
      <c r="AE167" s="78">
        <v>2323</v>
      </c>
      <c r="AF167" s="78">
        <v>3118</v>
      </c>
      <c r="AG167" s="78">
        <v>335448</v>
      </c>
      <c r="AH167" s="78">
        <v>344071</v>
      </c>
      <c r="AI167" s="78"/>
      <c r="AJ167" s="78" t="s">
        <v>2536</v>
      </c>
      <c r="AK167" s="78"/>
      <c r="AL167" s="78"/>
      <c r="AM167" s="78"/>
      <c r="AN167" s="80">
        <v>40340.26931712963</v>
      </c>
      <c r="AO167" s="78"/>
      <c r="AP167" s="78" t="b">
        <v>1</v>
      </c>
      <c r="AQ167" s="78" t="b">
        <v>0</v>
      </c>
      <c r="AR167" s="78" t="b">
        <v>0</v>
      </c>
      <c r="AS167" s="78" t="s">
        <v>1973</v>
      </c>
      <c r="AT167" s="78">
        <v>103</v>
      </c>
      <c r="AU167" s="82" t="s">
        <v>3289</v>
      </c>
      <c r="AV167" s="78" t="b">
        <v>0</v>
      </c>
      <c r="AW167" s="78" t="s">
        <v>3383</v>
      </c>
      <c r="AX167" s="82" t="s">
        <v>3548</v>
      </c>
      <c r="AY167" s="78" t="s">
        <v>66</v>
      </c>
      <c r="AZ167" s="78" t="str">
        <f>REPLACE(INDEX(GroupVertices[Group],MATCH(Vertices[[#This Row],[Vertex]],GroupVertices[Vertex],0)),1,1,"")</f>
        <v>2</v>
      </c>
      <c r="BA167" s="48"/>
      <c r="BB167" s="48"/>
      <c r="BC167" s="48"/>
      <c r="BD167" s="48"/>
      <c r="BE167" s="48" t="s">
        <v>868</v>
      </c>
      <c r="BF167" s="48" t="s">
        <v>868</v>
      </c>
      <c r="BG167" s="120" t="s">
        <v>4711</v>
      </c>
      <c r="BH167" s="120" t="s">
        <v>4711</v>
      </c>
      <c r="BI167" s="120" t="s">
        <v>4857</v>
      </c>
      <c r="BJ167" s="120" t="s">
        <v>4857</v>
      </c>
      <c r="BK167" s="120">
        <v>0</v>
      </c>
      <c r="BL167" s="123">
        <v>0</v>
      </c>
      <c r="BM167" s="120">
        <v>0</v>
      </c>
      <c r="BN167" s="123">
        <v>0</v>
      </c>
      <c r="BO167" s="120">
        <v>0</v>
      </c>
      <c r="BP167" s="123">
        <v>0</v>
      </c>
      <c r="BQ167" s="120">
        <v>22</v>
      </c>
      <c r="BR167" s="123">
        <v>100</v>
      </c>
      <c r="BS167" s="120">
        <v>22</v>
      </c>
      <c r="BT167" s="2"/>
      <c r="BU167" s="3"/>
      <c r="BV167" s="3"/>
      <c r="BW167" s="3"/>
      <c r="BX167" s="3"/>
    </row>
    <row r="168" spans="1:76" ht="15">
      <c r="A168" s="64" t="s">
        <v>353</v>
      </c>
      <c r="B168" s="65"/>
      <c r="C168" s="65" t="s">
        <v>64</v>
      </c>
      <c r="D168" s="66">
        <v>162.14393590852487</v>
      </c>
      <c r="E168" s="68"/>
      <c r="F168" s="100" t="s">
        <v>1113</v>
      </c>
      <c r="G168" s="65"/>
      <c r="H168" s="69" t="s">
        <v>353</v>
      </c>
      <c r="I168" s="70"/>
      <c r="J168" s="70"/>
      <c r="K168" s="69" t="s">
        <v>3881</v>
      </c>
      <c r="L168" s="73">
        <v>1</v>
      </c>
      <c r="M168" s="74">
        <v>2667.12353515625</v>
      </c>
      <c r="N168" s="74">
        <v>2748.041259765625</v>
      </c>
      <c r="O168" s="75"/>
      <c r="P168" s="76"/>
      <c r="Q168" s="76"/>
      <c r="R168" s="86"/>
      <c r="S168" s="48">
        <v>0</v>
      </c>
      <c r="T168" s="48">
        <v>1</v>
      </c>
      <c r="U168" s="49">
        <v>0</v>
      </c>
      <c r="V168" s="49">
        <v>0.014925</v>
      </c>
      <c r="W168" s="49">
        <v>0</v>
      </c>
      <c r="X168" s="49">
        <v>0.54773</v>
      </c>
      <c r="Y168" s="49">
        <v>0</v>
      </c>
      <c r="Z168" s="49">
        <v>0</v>
      </c>
      <c r="AA168" s="71">
        <v>168</v>
      </c>
      <c r="AB168" s="71"/>
      <c r="AC168" s="72"/>
      <c r="AD168" s="78" t="s">
        <v>353</v>
      </c>
      <c r="AE168" s="78">
        <v>606</v>
      </c>
      <c r="AF168" s="78">
        <v>589</v>
      </c>
      <c r="AG168" s="78">
        <v>41541</v>
      </c>
      <c r="AH168" s="78">
        <v>77942</v>
      </c>
      <c r="AI168" s="78"/>
      <c r="AJ168" s="78" t="s">
        <v>2537</v>
      </c>
      <c r="AK168" s="78" t="s">
        <v>2776</v>
      </c>
      <c r="AL168" s="82" t="s">
        <v>2948</v>
      </c>
      <c r="AM168" s="78"/>
      <c r="AN168" s="80">
        <v>40778.98956018518</v>
      </c>
      <c r="AO168" s="82" t="s">
        <v>3152</v>
      </c>
      <c r="AP168" s="78" t="b">
        <v>0</v>
      </c>
      <c r="AQ168" s="78" t="b">
        <v>0</v>
      </c>
      <c r="AR168" s="78" t="b">
        <v>0</v>
      </c>
      <c r="AS168" s="78" t="s">
        <v>1973</v>
      </c>
      <c r="AT168" s="78">
        <v>33</v>
      </c>
      <c r="AU168" s="82" t="s">
        <v>3290</v>
      </c>
      <c r="AV168" s="78" t="b">
        <v>0</v>
      </c>
      <c r="AW168" s="78" t="s">
        <v>3383</v>
      </c>
      <c r="AX168" s="82" t="s">
        <v>3549</v>
      </c>
      <c r="AY168" s="78" t="s">
        <v>66</v>
      </c>
      <c r="AZ168" s="78" t="str">
        <f>REPLACE(INDEX(GroupVertices[Group],MATCH(Vertices[[#This Row],[Vertex]],GroupVertices[Vertex],0)),1,1,"")</f>
        <v>2</v>
      </c>
      <c r="BA168" s="48"/>
      <c r="BB168" s="48"/>
      <c r="BC168" s="48"/>
      <c r="BD168" s="48"/>
      <c r="BE168" s="48" t="s">
        <v>868</v>
      </c>
      <c r="BF168" s="48" t="s">
        <v>868</v>
      </c>
      <c r="BG168" s="120" t="s">
        <v>4711</v>
      </c>
      <c r="BH168" s="120" t="s">
        <v>4711</v>
      </c>
      <c r="BI168" s="120" t="s">
        <v>4857</v>
      </c>
      <c r="BJ168" s="120" t="s">
        <v>4857</v>
      </c>
      <c r="BK168" s="120">
        <v>0</v>
      </c>
      <c r="BL168" s="123">
        <v>0</v>
      </c>
      <c r="BM168" s="120">
        <v>0</v>
      </c>
      <c r="BN168" s="123">
        <v>0</v>
      </c>
      <c r="BO168" s="120">
        <v>0</v>
      </c>
      <c r="BP168" s="123">
        <v>0</v>
      </c>
      <c r="BQ168" s="120">
        <v>22</v>
      </c>
      <c r="BR168" s="123">
        <v>100</v>
      </c>
      <c r="BS168" s="120">
        <v>22</v>
      </c>
      <c r="BT168" s="2"/>
      <c r="BU168" s="3"/>
      <c r="BV168" s="3"/>
      <c r="BW168" s="3"/>
      <c r="BX168" s="3"/>
    </row>
    <row r="169" spans="1:76" ht="15">
      <c r="A169" s="64" t="s">
        <v>354</v>
      </c>
      <c r="B169" s="65"/>
      <c r="C169" s="65" t="s">
        <v>64</v>
      </c>
      <c r="D169" s="66">
        <v>165.25422443525463</v>
      </c>
      <c r="E169" s="68"/>
      <c r="F169" s="100" t="s">
        <v>1114</v>
      </c>
      <c r="G169" s="65"/>
      <c r="H169" s="69" t="s">
        <v>354</v>
      </c>
      <c r="I169" s="70"/>
      <c r="J169" s="70"/>
      <c r="K169" s="69" t="s">
        <v>3882</v>
      </c>
      <c r="L169" s="73">
        <v>1</v>
      </c>
      <c r="M169" s="74">
        <v>210.48936462402344</v>
      </c>
      <c r="N169" s="74">
        <v>1937.9495849609375</v>
      </c>
      <c r="O169" s="75"/>
      <c r="P169" s="76"/>
      <c r="Q169" s="76"/>
      <c r="R169" s="86"/>
      <c r="S169" s="48">
        <v>0</v>
      </c>
      <c r="T169" s="48">
        <v>1</v>
      </c>
      <c r="U169" s="49">
        <v>0</v>
      </c>
      <c r="V169" s="49">
        <v>0.014925</v>
      </c>
      <c r="W169" s="49">
        <v>0</v>
      </c>
      <c r="X169" s="49">
        <v>0.54773</v>
      </c>
      <c r="Y169" s="49">
        <v>0</v>
      </c>
      <c r="Z169" s="49">
        <v>0</v>
      </c>
      <c r="AA169" s="71">
        <v>169</v>
      </c>
      <c r="AB169" s="71"/>
      <c r="AC169" s="72"/>
      <c r="AD169" s="78" t="s">
        <v>2243</v>
      </c>
      <c r="AE169" s="78">
        <v>5764</v>
      </c>
      <c r="AF169" s="78">
        <v>13295</v>
      </c>
      <c r="AG169" s="78">
        <v>384138</v>
      </c>
      <c r="AH169" s="78">
        <v>198403</v>
      </c>
      <c r="AI169" s="78"/>
      <c r="AJ169" s="78" t="s">
        <v>2538</v>
      </c>
      <c r="AK169" s="78" t="s">
        <v>2777</v>
      </c>
      <c r="AL169" s="78"/>
      <c r="AM169" s="78"/>
      <c r="AN169" s="80">
        <v>41224.959710648145</v>
      </c>
      <c r="AO169" s="82" t="s">
        <v>3153</v>
      </c>
      <c r="AP169" s="78" t="b">
        <v>0</v>
      </c>
      <c r="AQ169" s="78" t="b">
        <v>0</v>
      </c>
      <c r="AR169" s="78" t="b">
        <v>1</v>
      </c>
      <c r="AS169" s="78" t="s">
        <v>1973</v>
      </c>
      <c r="AT169" s="78">
        <v>184</v>
      </c>
      <c r="AU169" s="82" t="s">
        <v>3303</v>
      </c>
      <c r="AV169" s="78" t="b">
        <v>0</v>
      </c>
      <c r="AW169" s="78" t="s">
        <v>3383</v>
      </c>
      <c r="AX169" s="82" t="s">
        <v>3550</v>
      </c>
      <c r="AY169" s="78" t="s">
        <v>66</v>
      </c>
      <c r="AZ169" s="78" t="str">
        <f>REPLACE(INDEX(GroupVertices[Group],MATCH(Vertices[[#This Row],[Vertex]],GroupVertices[Vertex],0)),1,1,"")</f>
        <v>2</v>
      </c>
      <c r="BA169" s="48"/>
      <c r="BB169" s="48"/>
      <c r="BC169" s="48"/>
      <c r="BD169" s="48"/>
      <c r="BE169" s="48" t="s">
        <v>868</v>
      </c>
      <c r="BF169" s="48" t="s">
        <v>868</v>
      </c>
      <c r="BG169" s="120" t="s">
        <v>4711</v>
      </c>
      <c r="BH169" s="120" t="s">
        <v>4711</v>
      </c>
      <c r="BI169" s="120" t="s">
        <v>4857</v>
      </c>
      <c r="BJ169" s="120" t="s">
        <v>4857</v>
      </c>
      <c r="BK169" s="120">
        <v>0</v>
      </c>
      <c r="BL169" s="123">
        <v>0</v>
      </c>
      <c r="BM169" s="120">
        <v>0</v>
      </c>
      <c r="BN169" s="123">
        <v>0</v>
      </c>
      <c r="BO169" s="120">
        <v>0</v>
      </c>
      <c r="BP169" s="123">
        <v>0</v>
      </c>
      <c r="BQ169" s="120">
        <v>22</v>
      </c>
      <c r="BR169" s="123">
        <v>100</v>
      </c>
      <c r="BS169" s="120">
        <v>22</v>
      </c>
      <c r="BT169" s="2"/>
      <c r="BU169" s="3"/>
      <c r="BV169" s="3"/>
      <c r="BW169" s="3"/>
      <c r="BX169" s="3"/>
    </row>
    <row r="170" spans="1:76" ht="15">
      <c r="A170" s="64" t="s">
        <v>355</v>
      </c>
      <c r="B170" s="65"/>
      <c r="C170" s="65" t="s">
        <v>64</v>
      </c>
      <c r="D170" s="66">
        <v>163.04475928160574</v>
      </c>
      <c r="E170" s="68"/>
      <c r="F170" s="100" t="s">
        <v>1115</v>
      </c>
      <c r="G170" s="65"/>
      <c r="H170" s="69" t="s">
        <v>355</v>
      </c>
      <c r="I170" s="70"/>
      <c r="J170" s="70"/>
      <c r="K170" s="69" t="s">
        <v>3883</v>
      </c>
      <c r="L170" s="73">
        <v>1</v>
      </c>
      <c r="M170" s="74">
        <v>1580.523193359375</v>
      </c>
      <c r="N170" s="74">
        <v>714.3436279296875</v>
      </c>
      <c r="O170" s="75"/>
      <c r="P170" s="76"/>
      <c r="Q170" s="76"/>
      <c r="R170" s="86"/>
      <c r="S170" s="48">
        <v>0</v>
      </c>
      <c r="T170" s="48">
        <v>1</v>
      </c>
      <c r="U170" s="49">
        <v>0</v>
      </c>
      <c r="V170" s="49">
        <v>0.014925</v>
      </c>
      <c r="W170" s="49">
        <v>0</v>
      </c>
      <c r="X170" s="49">
        <v>0.54773</v>
      </c>
      <c r="Y170" s="49">
        <v>0</v>
      </c>
      <c r="Z170" s="49">
        <v>0</v>
      </c>
      <c r="AA170" s="71">
        <v>170</v>
      </c>
      <c r="AB170" s="71"/>
      <c r="AC170" s="72"/>
      <c r="AD170" s="78" t="s">
        <v>355</v>
      </c>
      <c r="AE170" s="78">
        <v>4935</v>
      </c>
      <c r="AF170" s="78">
        <v>4269</v>
      </c>
      <c r="AG170" s="78">
        <v>201605</v>
      </c>
      <c r="AH170" s="78">
        <v>10074</v>
      </c>
      <c r="AI170" s="78"/>
      <c r="AJ170" s="78" t="s">
        <v>2539</v>
      </c>
      <c r="AK170" s="78"/>
      <c r="AL170" s="78"/>
      <c r="AM170" s="78"/>
      <c r="AN170" s="80">
        <v>41164.59108796297</v>
      </c>
      <c r="AO170" s="78"/>
      <c r="AP170" s="78" t="b">
        <v>0</v>
      </c>
      <c r="AQ170" s="78" t="b">
        <v>0</v>
      </c>
      <c r="AR170" s="78" t="b">
        <v>0</v>
      </c>
      <c r="AS170" s="78" t="s">
        <v>1973</v>
      </c>
      <c r="AT170" s="78">
        <v>386</v>
      </c>
      <c r="AU170" s="82" t="s">
        <v>3289</v>
      </c>
      <c r="AV170" s="78" t="b">
        <v>0</v>
      </c>
      <c r="AW170" s="78" t="s">
        <v>3383</v>
      </c>
      <c r="AX170" s="82" t="s">
        <v>3551</v>
      </c>
      <c r="AY170" s="78" t="s">
        <v>66</v>
      </c>
      <c r="AZ170" s="78" t="str">
        <f>REPLACE(INDEX(GroupVertices[Group],MATCH(Vertices[[#This Row],[Vertex]],GroupVertices[Vertex],0)),1,1,"")</f>
        <v>2</v>
      </c>
      <c r="BA170" s="48"/>
      <c r="BB170" s="48"/>
      <c r="BC170" s="48"/>
      <c r="BD170" s="48"/>
      <c r="BE170" s="48" t="s">
        <v>868</v>
      </c>
      <c r="BF170" s="48" t="s">
        <v>868</v>
      </c>
      <c r="BG170" s="120" t="s">
        <v>4711</v>
      </c>
      <c r="BH170" s="120" t="s">
        <v>4711</v>
      </c>
      <c r="BI170" s="120" t="s">
        <v>4857</v>
      </c>
      <c r="BJ170" s="120" t="s">
        <v>4857</v>
      </c>
      <c r="BK170" s="120">
        <v>0</v>
      </c>
      <c r="BL170" s="123">
        <v>0</v>
      </c>
      <c r="BM170" s="120">
        <v>0</v>
      </c>
      <c r="BN170" s="123">
        <v>0</v>
      </c>
      <c r="BO170" s="120">
        <v>0</v>
      </c>
      <c r="BP170" s="123">
        <v>0</v>
      </c>
      <c r="BQ170" s="120">
        <v>22</v>
      </c>
      <c r="BR170" s="123">
        <v>100</v>
      </c>
      <c r="BS170" s="120">
        <v>22</v>
      </c>
      <c r="BT170" s="2"/>
      <c r="BU170" s="3"/>
      <c r="BV170" s="3"/>
      <c r="BW170" s="3"/>
      <c r="BX170" s="3"/>
    </row>
    <row r="171" spans="1:76" ht="15">
      <c r="A171" s="64" t="s">
        <v>356</v>
      </c>
      <c r="B171" s="65"/>
      <c r="C171" s="65" t="s">
        <v>64</v>
      </c>
      <c r="D171" s="66">
        <v>162.07661894450388</v>
      </c>
      <c r="E171" s="68"/>
      <c r="F171" s="100" t="s">
        <v>1116</v>
      </c>
      <c r="G171" s="65"/>
      <c r="H171" s="69" t="s">
        <v>356</v>
      </c>
      <c r="I171" s="70"/>
      <c r="J171" s="70"/>
      <c r="K171" s="69" t="s">
        <v>3884</v>
      </c>
      <c r="L171" s="73">
        <v>1</v>
      </c>
      <c r="M171" s="74">
        <v>2423.2177734375</v>
      </c>
      <c r="N171" s="74">
        <v>3013.58154296875</v>
      </c>
      <c r="O171" s="75"/>
      <c r="P171" s="76"/>
      <c r="Q171" s="76"/>
      <c r="R171" s="86"/>
      <c r="S171" s="48">
        <v>0</v>
      </c>
      <c r="T171" s="48">
        <v>1</v>
      </c>
      <c r="U171" s="49">
        <v>0</v>
      </c>
      <c r="V171" s="49">
        <v>0.014925</v>
      </c>
      <c r="W171" s="49">
        <v>0</v>
      </c>
      <c r="X171" s="49">
        <v>0.54773</v>
      </c>
      <c r="Y171" s="49">
        <v>0</v>
      </c>
      <c r="Z171" s="49">
        <v>0</v>
      </c>
      <c r="AA171" s="71">
        <v>171</v>
      </c>
      <c r="AB171" s="71"/>
      <c r="AC171" s="72"/>
      <c r="AD171" s="78" t="s">
        <v>2244</v>
      </c>
      <c r="AE171" s="78">
        <v>682</v>
      </c>
      <c r="AF171" s="78">
        <v>314</v>
      </c>
      <c r="AG171" s="78">
        <v>13863</v>
      </c>
      <c r="AH171" s="78">
        <v>50364</v>
      </c>
      <c r="AI171" s="78"/>
      <c r="AJ171" s="78" t="s">
        <v>2540</v>
      </c>
      <c r="AK171" s="78" t="s">
        <v>2778</v>
      </c>
      <c r="AL171" s="78"/>
      <c r="AM171" s="78"/>
      <c r="AN171" s="80">
        <v>42680.16674768519</v>
      </c>
      <c r="AO171" s="82" t="s">
        <v>3154</v>
      </c>
      <c r="AP171" s="78" t="b">
        <v>1</v>
      </c>
      <c r="AQ171" s="78" t="b">
        <v>0</v>
      </c>
      <c r="AR171" s="78" t="b">
        <v>1</v>
      </c>
      <c r="AS171" s="78" t="s">
        <v>1973</v>
      </c>
      <c r="AT171" s="78">
        <v>1</v>
      </c>
      <c r="AU171" s="78"/>
      <c r="AV171" s="78" t="b">
        <v>0</v>
      </c>
      <c r="AW171" s="78" t="s">
        <v>3383</v>
      </c>
      <c r="AX171" s="82" t="s">
        <v>3552</v>
      </c>
      <c r="AY171" s="78" t="s">
        <v>66</v>
      </c>
      <c r="AZ171" s="78" t="str">
        <f>REPLACE(INDEX(GroupVertices[Group],MATCH(Vertices[[#This Row],[Vertex]],GroupVertices[Vertex],0)),1,1,"")</f>
        <v>2</v>
      </c>
      <c r="BA171" s="48"/>
      <c r="BB171" s="48"/>
      <c r="BC171" s="48"/>
      <c r="BD171" s="48"/>
      <c r="BE171" s="48" t="s">
        <v>868</v>
      </c>
      <c r="BF171" s="48" t="s">
        <v>868</v>
      </c>
      <c r="BG171" s="120" t="s">
        <v>4711</v>
      </c>
      <c r="BH171" s="120" t="s">
        <v>4711</v>
      </c>
      <c r="BI171" s="120" t="s">
        <v>4857</v>
      </c>
      <c r="BJ171" s="120" t="s">
        <v>4857</v>
      </c>
      <c r="BK171" s="120">
        <v>0</v>
      </c>
      <c r="BL171" s="123">
        <v>0</v>
      </c>
      <c r="BM171" s="120">
        <v>0</v>
      </c>
      <c r="BN171" s="123">
        <v>0</v>
      </c>
      <c r="BO171" s="120">
        <v>0</v>
      </c>
      <c r="BP171" s="123">
        <v>0</v>
      </c>
      <c r="BQ171" s="120">
        <v>22</v>
      </c>
      <c r="BR171" s="123">
        <v>100</v>
      </c>
      <c r="BS171" s="120">
        <v>22</v>
      </c>
      <c r="BT171" s="2"/>
      <c r="BU171" s="3"/>
      <c r="BV171" s="3"/>
      <c r="BW171" s="3"/>
      <c r="BX171" s="3"/>
    </row>
    <row r="172" spans="1:76" ht="15">
      <c r="A172" s="64" t="s">
        <v>357</v>
      </c>
      <c r="B172" s="65"/>
      <c r="C172" s="65" t="s">
        <v>64</v>
      </c>
      <c r="D172" s="66">
        <v>166.0752466073506</v>
      </c>
      <c r="E172" s="68"/>
      <c r="F172" s="100" t="s">
        <v>1117</v>
      </c>
      <c r="G172" s="65"/>
      <c r="H172" s="69" t="s">
        <v>357</v>
      </c>
      <c r="I172" s="70"/>
      <c r="J172" s="70"/>
      <c r="K172" s="69" t="s">
        <v>3885</v>
      </c>
      <c r="L172" s="73">
        <v>1</v>
      </c>
      <c r="M172" s="74">
        <v>387.9437255859375</v>
      </c>
      <c r="N172" s="74">
        <v>1075.870361328125</v>
      </c>
      <c r="O172" s="75"/>
      <c r="P172" s="76"/>
      <c r="Q172" s="76"/>
      <c r="R172" s="86"/>
      <c r="S172" s="48">
        <v>0</v>
      </c>
      <c r="T172" s="48">
        <v>1</v>
      </c>
      <c r="U172" s="49">
        <v>0</v>
      </c>
      <c r="V172" s="49">
        <v>0.014925</v>
      </c>
      <c r="W172" s="49">
        <v>0</v>
      </c>
      <c r="X172" s="49">
        <v>0.54773</v>
      </c>
      <c r="Y172" s="49">
        <v>0</v>
      </c>
      <c r="Z172" s="49">
        <v>0</v>
      </c>
      <c r="AA172" s="71">
        <v>172</v>
      </c>
      <c r="AB172" s="71"/>
      <c r="AC172" s="72"/>
      <c r="AD172" s="78" t="s">
        <v>2245</v>
      </c>
      <c r="AE172" s="78">
        <v>16044</v>
      </c>
      <c r="AF172" s="78">
        <v>16649</v>
      </c>
      <c r="AG172" s="78">
        <v>94498</v>
      </c>
      <c r="AH172" s="78">
        <v>130179</v>
      </c>
      <c r="AI172" s="78"/>
      <c r="AJ172" s="78" t="s">
        <v>2541</v>
      </c>
      <c r="AK172" s="78" t="s">
        <v>2779</v>
      </c>
      <c r="AL172" s="78"/>
      <c r="AM172" s="78"/>
      <c r="AN172" s="80">
        <v>39517.17172453704</v>
      </c>
      <c r="AO172" s="82" t="s">
        <v>3155</v>
      </c>
      <c r="AP172" s="78" t="b">
        <v>0</v>
      </c>
      <c r="AQ172" s="78" t="b">
        <v>0</v>
      </c>
      <c r="AR172" s="78" t="b">
        <v>1</v>
      </c>
      <c r="AS172" s="78" t="s">
        <v>1973</v>
      </c>
      <c r="AT172" s="78">
        <v>430</v>
      </c>
      <c r="AU172" s="82" t="s">
        <v>3290</v>
      </c>
      <c r="AV172" s="78" t="b">
        <v>0</v>
      </c>
      <c r="AW172" s="78" t="s">
        <v>3383</v>
      </c>
      <c r="AX172" s="82" t="s">
        <v>3553</v>
      </c>
      <c r="AY172" s="78" t="s">
        <v>66</v>
      </c>
      <c r="AZ172" s="78" t="str">
        <f>REPLACE(INDEX(GroupVertices[Group],MATCH(Vertices[[#This Row],[Vertex]],GroupVertices[Vertex],0)),1,1,"")</f>
        <v>2</v>
      </c>
      <c r="BA172" s="48"/>
      <c r="BB172" s="48"/>
      <c r="BC172" s="48"/>
      <c r="BD172" s="48"/>
      <c r="BE172" s="48" t="s">
        <v>868</v>
      </c>
      <c r="BF172" s="48" t="s">
        <v>868</v>
      </c>
      <c r="BG172" s="120" t="s">
        <v>4711</v>
      </c>
      <c r="BH172" s="120" t="s">
        <v>4711</v>
      </c>
      <c r="BI172" s="120" t="s">
        <v>4857</v>
      </c>
      <c r="BJ172" s="120" t="s">
        <v>4857</v>
      </c>
      <c r="BK172" s="120">
        <v>0</v>
      </c>
      <c r="BL172" s="123">
        <v>0</v>
      </c>
      <c r="BM172" s="120">
        <v>0</v>
      </c>
      <c r="BN172" s="123">
        <v>0</v>
      </c>
      <c r="BO172" s="120">
        <v>0</v>
      </c>
      <c r="BP172" s="123">
        <v>0</v>
      </c>
      <c r="BQ172" s="120">
        <v>22</v>
      </c>
      <c r="BR172" s="123">
        <v>100</v>
      </c>
      <c r="BS172" s="120">
        <v>22</v>
      </c>
      <c r="BT172" s="2"/>
      <c r="BU172" s="3"/>
      <c r="BV172" s="3"/>
      <c r="BW172" s="3"/>
      <c r="BX172" s="3"/>
    </row>
    <row r="173" spans="1:76" ht="15">
      <c r="A173" s="64" t="s">
        <v>358</v>
      </c>
      <c r="B173" s="65"/>
      <c r="C173" s="65" t="s">
        <v>64</v>
      </c>
      <c r="D173" s="66">
        <v>162.8506416362652</v>
      </c>
      <c r="E173" s="68"/>
      <c r="F173" s="100" t="s">
        <v>1118</v>
      </c>
      <c r="G173" s="65"/>
      <c r="H173" s="69" t="s">
        <v>358</v>
      </c>
      <c r="I173" s="70"/>
      <c r="J173" s="70"/>
      <c r="K173" s="69" t="s">
        <v>3886</v>
      </c>
      <c r="L173" s="73">
        <v>1</v>
      </c>
      <c r="M173" s="74">
        <v>704.572509765625</v>
      </c>
      <c r="N173" s="74">
        <v>3002.45703125</v>
      </c>
      <c r="O173" s="75"/>
      <c r="P173" s="76"/>
      <c r="Q173" s="76"/>
      <c r="R173" s="86"/>
      <c r="S173" s="48">
        <v>0</v>
      </c>
      <c r="T173" s="48">
        <v>1</v>
      </c>
      <c r="U173" s="49">
        <v>0</v>
      </c>
      <c r="V173" s="49">
        <v>0.014925</v>
      </c>
      <c r="W173" s="49">
        <v>0</v>
      </c>
      <c r="X173" s="49">
        <v>0.54773</v>
      </c>
      <c r="Y173" s="49">
        <v>0</v>
      </c>
      <c r="Z173" s="49">
        <v>0</v>
      </c>
      <c r="AA173" s="71">
        <v>173</v>
      </c>
      <c r="AB173" s="71"/>
      <c r="AC173" s="72"/>
      <c r="AD173" s="78" t="s">
        <v>2246</v>
      </c>
      <c r="AE173" s="78">
        <v>4821</v>
      </c>
      <c r="AF173" s="78">
        <v>3476</v>
      </c>
      <c r="AG173" s="78">
        <v>73807</v>
      </c>
      <c r="AH173" s="78">
        <v>53502</v>
      </c>
      <c r="AI173" s="78"/>
      <c r="AJ173" s="78" t="s">
        <v>2542</v>
      </c>
      <c r="AK173" s="78" t="s">
        <v>2780</v>
      </c>
      <c r="AL173" s="78"/>
      <c r="AM173" s="78"/>
      <c r="AN173" s="80">
        <v>40678.68268518519</v>
      </c>
      <c r="AO173" s="78"/>
      <c r="AP173" s="78" t="b">
        <v>1</v>
      </c>
      <c r="AQ173" s="78" t="b">
        <v>0</v>
      </c>
      <c r="AR173" s="78" t="b">
        <v>0</v>
      </c>
      <c r="AS173" s="78" t="s">
        <v>1973</v>
      </c>
      <c r="AT173" s="78">
        <v>0</v>
      </c>
      <c r="AU173" s="82" t="s">
        <v>3289</v>
      </c>
      <c r="AV173" s="78" t="b">
        <v>0</v>
      </c>
      <c r="AW173" s="78" t="s">
        <v>3383</v>
      </c>
      <c r="AX173" s="82" t="s">
        <v>3554</v>
      </c>
      <c r="AY173" s="78" t="s">
        <v>66</v>
      </c>
      <c r="AZ173" s="78" t="str">
        <f>REPLACE(INDEX(GroupVertices[Group],MATCH(Vertices[[#This Row],[Vertex]],GroupVertices[Vertex],0)),1,1,"")</f>
        <v>2</v>
      </c>
      <c r="BA173" s="48"/>
      <c r="BB173" s="48"/>
      <c r="BC173" s="48"/>
      <c r="BD173" s="48"/>
      <c r="BE173" s="48" t="s">
        <v>868</v>
      </c>
      <c r="BF173" s="48" t="s">
        <v>868</v>
      </c>
      <c r="BG173" s="120" t="s">
        <v>4711</v>
      </c>
      <c r="BH173" s="120" t="s">
        <v>4711</v>
      </c>
      <c r="BI173" s="120" t="s">
        <v>4857</v>
      </c>
      <c r="BJ173" s="120" t="s">
        <v>4857</v>
      </c>
      <c r="BK173" s="120">
        <v>0</v>
      </c>
      <c r="BL173" s="123">
        <v>0</v>
      </c>
      <c r="BM173" s="120">
        <v>0</v>
      </c>
      <c r="BN173" s="123">
        <v>0</v>
      </c>
      <c r="BO173" s="120">
        <v>0</v>
      </c>
      <c r="BP173" s="123">
        <v>0</v>
      </c>
      <c r="BQ173" s="120">
        <v>22</v>
      </c>
      <c r="BR173" s="123">
        <v>100</v>
      </c>
      <c r="BS173" s="120">
        <v>22</v>
      </c>
      <c r="BT173" s="2"/>
      <c r="BU173" s="3"/>
      <c r="BV173" s="3"/>
      <c r="BW173" s="3"/>
      <c r="BX173" s="3"/>
    </row>
    <row r="174" spans="1:76" ht="15">
      <c r="A174" s="64" t="s">
        <v>359</v>
      </c>
      <c r="B174" s="65"/>
      <c r="C174" s="65" t="s">
        <v>64</v>
      </c>
      <c r="D174" s="66">
        <v>162.18946665509907</v>
      </c>
      <c r="E174" s="68"/>
      <c r="F174" s="100" t="s">
        <v>1119</v>
      </c>
      <c r="G174" s="65"/>
      <c r="H174" s="69" t="s">
        <v>359</v>
      </c>
      <c r="I174" s="70"/>
      <c r="J174" s="70"/>
      <c r="K174" s="69" t="s">
        <v>3887</v>
      </c>
      <c r="L174" s="73">
        <v>1</v>
      </c>
      <c r="M174" s="74">
        <v>2982.157958984375</v>
      </c>
      <c r="N174" s="74">
        <v>1940.7662353515625</v>
      </c>
      <c r="O174" s="75"/>
      <c r="P174" s="76"/>
      <c r="Q174" s="76"/>
      <c r="R174" s="86"/>
      <c r="S174" s="48">
        <v>0</v>
      </c>
      <c r="T174" s="48">
        <v>1</v>
      </c>
      <c r="U174" s="49">
        <v>0</v>
      </c>
      <c r="V174" s="49">
        <v>0.014925</v>
      </c>
      <c r="W174" s="49">
        <v>0</v>
      </c>
      <c r="X174" s="49">
        <v>0.54773</v>
      </c>
      <c r="Y174" s="49">
        <v>0</v>
      </c>
      <c r="Z174" s="49">
        <v>0</v>
      </c>
      <c r="AA174" s="71">
        <v>174</v>
      </c>
      <c r="AB174" s="71"/>
      <c r="AC174" s="72"/>
      <c r="AD174" s="78" t="s">
        <v>2247</v>
      </c>
      <c r="AE174" s="78">
        <v>728</v>
      </c>
      <c r="AF174" s="78">
        <v>775</v>
      </c>
      <c r="AG174" s="78">
        <v>11455</v>
      </c>
      <c r="AH174" s="78">
        <v>1344</v>
      </c>
      <c r="AI174" s="78"/>
      <c r="AJ174" s="78" t="s">
        <v>2543</v>
      </c>
      <c r="AK174" s="78" t="s">
        <v>2781</v>
      </c>
      <c r="AL174" s="82" t="s">
        <v>2949</v>
      </c>
      <c r="AM174" s="78"/>
      <c r="AN174" s="80">
        <v>40917.022372685184</v>
      </c>
      <c r="AO174" s="82" t="s">
        <v>3156</v>
      </c>
      <c r="AP174" s="78" t="b">
        <v>0</v>
      </c>
      <c r="AQ174" s="78" t="b">
        <v>0</v>
      </c>
      <c r="AR174" s="78" t="b">
        <v>1</v>
      </c>
      <c r="AS174" s="78" t="s">
        <v>1973</v>
      </c>
      <c r="AT174" s="78">
        <v>45</v>
      </c>
      <c r="AU174" s="82" t="s">
        <v>3299</v>
      </c>
      <c r="AV174" s="78" t="b">
        <v>0</v>
      </c>
      <c r="AW174" s="78" t="s">
        <v>3383</v>
      </c>
      <c r="AX174" s="82" t="s">
        <v>3555</v>
      </c>
      <c r="AY174" s="78" t="s">
        <v>66</v>
      </c>
      <c r="AZ174" s="78" t="str">
        <f>REPLACE(INDEX(GroupVertices[Group],MATCH(Vertices[[#This Row],[Vertex]],GroupVertices[Vertex],0)),1,1,"")</f>
        <v>2</v>
      </c>
      <c r="BA174" s="48"/>
      <c r="BB174" s="48"/>
      <c r="BC174" s="48"/>
      <c r="BD174" s="48"/>
      <c r="BE174" s="48" t="s">
        <v>868</v>
      </c>
      <c r="BF174" s="48" t="s">
        <v>868</v>
      </c>
      <c r="BG174" s="120" t="s">
        <v>4711</v>
      </c>
      <c r="BH174" s="120" t="s">
        <v>4711</v>
      </c>
      <c r="BI174" s="120" t="s">
        <v>4857</v>
      </c>
      <c r="BJ174" s="120" t="s">
        <v>4857</v>
      </c>
      <c r="BK174" s="120">
        <v>0</v>
      </c>
      <c r="BL174" s="123">
        <v>0</v>
      </c>
      <c r="BM174" s="120">
        <v>0</v>
      </c>
      <c r="BN174" s="123">
        <v>0</v>
      </c>
      <c r="BO174" s="120">
        <v>0</v>
      </c>
      <c r="BP174" s="123">
        <v>0</v>
      </c>
      <c r="BQ174" s="120">
        <v>22</v>
      </c>
      <c r="BR174" s="123">
        <v>100</v>
      </c>
      <c r="BS174" s="120">
        <v>22</v>
      </c>
      <c r="BT174" s="2"/>
      <c r="BU174" s="3"/>
      <c r="BV174" s="3"/>
      <c r="BW174" s="3"/>
      <c r="BX174" s="3"/>
    </row>
    <row r="175" spans="1:76" ht="15">
      <c r="A175" s="64" t="s">
        <v>360</v>
      </c>
      <c r="B175" s="65"/>
      <c r="C175" s="65" t="s">
        <v>64</v>
      </c>
      <c r="D175" s="66">
        <v>163.13704471955452</v>
      </c>
      <c r="E175" s="68"/>
      <c r="F175" s="100" t="s">
        <v>1120</v>
      </c>
      <c r="G175" s="65"/>
      <c r="H175" s="69" t="s">
        <v>360</v>
      </c>
      <c r="I175" s="70"/>
      <c r="J175" s="70"/>
      <c r="K175" s="69" t="s">
        <v>3888</v>
      </c>
      <c r="L175" s="73">
        <v>1</v>
      </c>
      <c r="M175" s="74">
        <v>2115.158447265625</v>
      </c>
      <c r="N175" s="74">
        <v>3250.77197265625</v>
      </c>
      <c r="O175" s="75"/>
      <c r="P175" s="76"/>
      <c r="Q175" s="76"/>
      <c r="R175" s="86"/>
      <c r="S175" s="48">
        <v>0</v>
      </c>
      <c r="T175" s="48">
        <v>1</v>
      </c>
      <c r="U175" s="49">
        <v>0</v>
      </c>
      <c r="V175" s="49">
        <v>0.014925</v>
      </c>
      <c r="W175" s="49">
        <v>0</v>
      </c>
      <c r="X175" s="49">
        <v>0.54773</v>
      </c>
      <c r="Y175" s="49">
        <v>0</v>
      </c>
      <c r="Z175" s="49">
        <v>0</v>
      </c>
      <c r="AA175" s="71">
        <v>175</v>
      </c>
      <c r="AB175" s="71"/>
      <c r="AC175" s="72"/>
      <c r="AD175" s="78" t="s">
        <v>2248</v>
      </c>
      <c r="AE175" s="78">
        <v>5001</v>
      </c>
      <c r="AF175" s="78">
        <v>4646</v>
      </c>
      <c r="AG175" s="78">
        <v>191855</v>
      </c>
      <c r="AH175" s="78">
        <v>92136</v>
      </c>
      <c r="AI175" s="78"/>
      <c r="AJ175" s="78" t="s">
        <v>2544</v>
      </c>
      <c r="AK175" s="78" t="s">
        <v>2782</v>
      </c>
      <c r="AL175" s="78"/>
      <c r="AM175" s="78"/>
      <c r="AN175" s="80">
        <v>42890.046111111114</v>
      </c>
      <c r="AO175" s="82" t="s">
        <v>3157</v>
      </c>
      <c r="AP175" s="78" t="b">
        <v>1</v>
      </c>
      <c r="AQ175" s="78" t="b">
        <v>0</v>
      </c>
      <c r="AR175" s="78" t="b">
        <v>1</v>
      </c>
      <c r="AS175" s="78" t="s">
        <v>1973</v>
      </c>
      <c r="AT175" s="78">
        <v>3</v>
      </c>
      <c r="AU175" s="78"/>
      <c r="AV175" s="78" t="b">
        <v>0</v>
      </c>
      <c r="AW175" s="78" t="s">
        <v>3383</v>
      </c>
      <c r="AX175" s="82" t="s">
        <v>3556</v>
      </c>
      <c r="AY175" s="78" t="s">
        <v>66</v>
      </c>
      <c r="AZ175" s="78" t="str">
        <f>REPLACE(INDEX(GroupVertices[Group],MATCH(Vertices[[#This Row],[Vertex]],GroupVertices[Vertex],0)),1,1,"")</f>
        <v>2</v>
      </c>
      <c r="BA175" s="48"/>
      <c r="BB175" s="48"/>
      <c r="BC175" s="48"/>
      <c r="BD175" s="48"/>
      <c r="BE175" s="48" t="s">
        <v>868</v>
      </c>
      <c r="BF175" s="48" t="s">
        <v>868</v>
      </c>
      <c r="BG175" s="120" t="s">
        <v>4711</v>
      </c>
      <c r="BH175" s="120" t="s">
        <v>4711</v>
      </c>
      <c r="BI175" s="120" t="s">
        <v>4857</v>
      </c>
      <c r="BJ175" s="120" t="s">
        <v>4857</v>
      </c>
      <c r="BK175" s="120">
        <v>0</v>
      </c>
      <c r="BL175" s="123">
        <v>0</v>
      </c>
      <c r="BM175" s="120">
        <v>0</v>
      </c>
      <c r="BN175" s="123">
        <v>0</v>
      </c>
      <c r="BO175" s="120">
        <v>0</v>
      </c>
      <c r="BP175" s="123">
        <v>0</v>
      </c>
      <c r="BQ175" s="120">
        <v>22</v>
      </c>
      <c r="BR175" s="123">
        <v>100</v>
      </c>
      <c r="BS175" s="120">
        <v>22</v>
      </c>
      <c r="BT175" s="2"/>
      <c r="BU175" s="3"/>
      <c r="BV175" s="3"/>
      <c r="BW175" s="3"/>
      <c r="BX175" s="3"/>
    </row>
    <row r="176" spans="1:76" ht="15">
      <c r="A176" s="64" t="s">
        <v>361</v>
      </c>
      <c r="B176" s="65"/>
      <c r="C176" s="65" t="s">
        <v>64</v>
      </c>
      <c r="D176" s="66">
        <v>162.22398189846984</v>
      </c>
      <c r="E176" s="68"/>
      <c r="F176" s="100" t="s">
        <v>1121</v>
      </c>
      <c r="G176" s="65"/>
      <c r="H176" s="69" t="s">
        <v>361</v>
      </c>
      <c r="I176" s="70"/>
      <c r="J176" s="70"/>
      <c r="K176" s="69" t="s">
        <v>3889</v>
      </c>
      <c r="L176" s="73">
        <v>1</v>
      </c>
      <c r="M176" s="74">
        <v>6009.623046875</v>
      </c>
      <c r="N176" s="74">
        <v>916.580322265625</v>
      </c>
      <c r="O176" s="75"/>
      <c r="P176" s="76"/>
      <c r="Q176" s="76"/>
      <c r="R176" s="86"/>
      <c r="S176" s="48">
        <v>0</v>
      </c>
      <c r="T176" s="48">
        <v>2</v>
      </c>
      <c r="U176" s="49">
        <v>0</v>
      </c>
      <c r="V176" s="49">
        <v>0.0625</v>
      </c>
      <c r="W176" s="49">
        <v>0</v>
      </c>
      <c r="X176" s="49">
        <v>0.740486</v>
      </c>
      <c r="Y176" s="49">
        <v>0.5</v>
      </c>
      <c r="Z176" s="49">
        <v>0</v>
      </c>
      <c r="AA176" s="71">
        <v>176</v>
      </c>
      <c r="AB176" s="71"/>
      <c r="AC176" s="72"/>
      <c r="AD176" s="78" t="s">
        <v>2249</v>
      </c>
      <c r="AE176" s="78">
        <v>1352</v>
      </c>
      <c r="AF176" s="78">
        <v>916</v>
      </c>
      <c r="AG176" s="78">
        <v>2774</v>
      </c>
      <c r="AH176" s="78">
        <v>3088</v>
      </c>
      <c r="AI176" s="78"/>
      <c r="AJ176" s="78" t="s">
        <v>2545</v>
      </c>
      <c r="AK176" s="78" t="s">
        <v>2783</v>
      </c>
      <c r="AL176" s="82" t="s">
        <v>2950</v>
      </c>
      <c r="AM176" s="78"/>
      <c r="AN176" s="80">
        <v>39879.08731481482</v>
      </c>
      <c r="AO176" s="82" t="s">
        <v>3158</v>
      </c>
      <c r="AP176" s="78" t="b">
        <v>0</v>
      </c>
      <c r="AQ176" s="78" t="b">
        <v>0</v>
      </c>
      <c r="AR176" s="78" t="b">
        <v>1</v>
      </c>
      <c r="AS176" s="78" t="s">
        <v>1973</v>
      </c>
      <c r="AT176" s="78">
        <v>86</v>
      </c>
      <c r="AU176" s="82" t="s">
        <v>3299</v>
      </c>
      <c r="AV176" s="78" t="b">
        <v>0</v>
      </c>
      <c r="AW176" s="78" t="s">
        <v>3383</v>
      </c>
      <c r="AX176" s="82" t="s">
        <v>3557</v>
      </c>
      <c r="AY176" s="78" t="s">
        <v>66</v>
      </c>
      <c r="AZ176" s="78" t="str">
        <f>REPLACE(INDEX(GroupVertices[Group],MATCH(Vertices[[#This Row],[Vertex]],GroupVertices[Vertex],0)),1,1,"")</f>
        <v>11</v>
      </c>
      <c r="BA176" s="48"/>
      <c r="BB176" s="48"/>
      <c r="BC176" s="48"/>
      <c r="BD176" s="48"/>
      <c r="BE176" s="48"/>
      <c r="BF176" s="48"/>
      <c r="BG176" s="120" t="s">
        <v>4704</v>
      </c>
      <c r="BH176" s="120" t="s">
        <v>4704</v>
      </c>
      <c r="BI176" s="120" t="s">
        <v>4850</v>
      </c>
      <c r="BJ176" s="120" t="s">
        <v>4850</v>
      </c>
      <c r="BK176" s="120">
        <v>1</v>
      </c>
      <c r="BL176" s="123">
        <v>4.761904761904762</v>
      </c>
      <c r="BM176" s="120">
        <v>0</v>
      </c>
      <c r="BN176" s="123">
        <v>0</v>
      </c>
      <c r="BO176" s="120">
        <v>0</v>
      </c>
      <c r="BP176" s="123">
        <v>0</v>
      </c>
      <c r="BQ176" s="120">
        <v>20</v>
      </c>
      <c r="BR176" s="123">
        <v>95.23809523809524</v>
      </c>
      <c r="BS176" s="120">
        <v>21</v>
      </c>
      <c r="BT176" s="2"/>
      <c r="BU176" s="3"/>
      <c r="BV176" s="3"/>
      <c r="BW176" s="3"/>
      <c r="BX176" s="3"/>
    </row>
    <row r="177" spans="1:76" ht="15">
      <c r="A177" s="64" t="s">
        <v>362</v>
      </c>
      <c r="B177" s="65"/>
      <c r="C177" s="65" t="s">
        <v>64</v>
      </c>
      <c r="D177" s="66">
        <v>162.20904977190517</v>
      </c>
      <c r="E177" s="68"/>
      <c r="F177" s="100" t="s">
        <v>1122</v>
      </c>
      <c r="G177" s="65"/>
      <c r="H177" s="69" t="s">
        <v>362</v>
      </c>
      <c r="I177" s="70"/>
      <c r="J177" s="70"/>
      <c r="K177" s="69" t="s">
        <v>3890</v>
      </c>
      <c r="L177" s="73">
        <v>1</v>
      </c>
      <c r="M177" s="74">
        <v>2905.2236328125</v>
      </c>
      <c r="N177" s="74">
        <v>2411.528564453125</v>
      </c>
      <c r="O177" s="75"/>
      <c r="P177" s="76"/>
      <c r="Q177" s="76"/>
      <c r="R177" s="86"/>
      <c r="S177" s="48">
        <v>0</v>
      </c>
      <c r="T177" s="48">
        <v>1</v>
      </c>
      <c r="U177" s="49">
        <v>0</v>
      </c>
      <c r="V177" s="49">
        <v>0.014925</v>
      </c>
      <c r="W177" s="49">
        <v>0</v>
      </c>
      <c r="X177" s="49">
        <v>0.54773</v>
      </c>
      <c r="Y177" s="49">
        <v>0</v>
      </c>
      <c r="Z177" s="49">
        <v>0</v>
      </c>
      <c r="AA177" s="71">
        <v>177</v>
      </c>
      <c r="AB177" s="71"/>
      <c r="AC177" s="72"/>
      <c r="AD177" s="78" t="s">
        <v>2250</v>
      </c>
      <c r="AE177" s="78">
        <v>579</v>
      </c>
      <c r="AF177" s="78">
        <v>855</v>
      </c>
      <c r="AG177" s="78">
        <v>92633</v>
      </c>
      <c r="AH177" s="78">
        <v>116632</v>
      </c>
      <c r="AI177" s="78"/>
      <c r="AJ177" s="78" t="s">
        <v>2546</v>
      </c>
      <c r="AK177" s="78" t="s">
        <v>2688</v>
      </c>
      <c r="AL177" s="78"/>
      <c r="AM177" s="78"/>
      <c r="AN177" s="80">
        <v>42714.136469907404</v>
      </c>
      <c r="AO177" s="82" t="s">
        <v>3159</v>
      </c>
      <c r="AP177" s="78" t="b">
        <v>1</v>
      </c>
      <c r="AQ177" s="78" t="b">
        <v>0</v>
      </c>
      <c r="AR177" s="78" t="b">
        <v>0</v>
      </c>
      <c r="AS177" s="78" t="s">
        <v>1973</v>
      </c>
      <c r="AT177" s="78">
        <v>11</v>
      </c>
      <c r="AU177" s="78"/>
      <c r="AV177" s="78" t="b">
        <v>0</v>
      </c>
      <c r="AW177" s="78" t="s">
        <v>3383</v>
      </c>
      <c r="AX177" s="82" t="s">
        <v>3558</v>
      </c>
      <c r="AY177" s="78" t="s">
        <v>66</v>
      </c>
      <c r="AZ177" s="78" t="str">
        <f>REPLACE(INDEX(GroupVertices[Group],MATCH(Vertices[[#This Row],[Vertex]],GroupVertices[Vertex],0)),1,1,"")</f>
        <v>2</v>
      </c>
      <c r="BA177" s="48"/>
      <c r="BB177" s="48"/>
      <c r="BC177" s="48"/>
      <c r="BD177" s="48"/>
      <c r="BE177" s="48" t="s">
        <v>868</v>
      </c>
      <c r="BF177" s="48" t="s">
        <v>868</v>
      </c>
      <c r="BG177" s="120" t="s">
        <v>4711</v>
      </c>
      <c r="BH177" s="120" t="s">
        <v>4711</v>
      </c>
      <c r="BI177" s="120" t="s">
        <v>4857</v>
      </c>
      <c r="BJ177" s="120" t="s">
        <v>4857</v>
      </c>
      <c r="BK177" s="120">
        <v>0</v>
      </c>
      <c r="BL177" s="123">
        <v>0</v>
      </c>
      <c r="BM177" s="120">
        <v>0</v>
      </c>
      <c r="BN177" s="123">
        <v>0</v>
      </c>
      <c r="BO177" s="120">
        <v>0</v>
      </c>
      <c r="BP177" s="123">
        <v>0</v>
      </c>
      <c r="BQ177" s="120">
        <v>22</v>
      </c>
      <c r="BR177" s="123">
        <v>100</v>
      </c>
      <c r="BS177" s="120">
        <v>22</v>
      </c>
      <c r="BT177" s="2"/>
      <c r="BU177" s="3"/>
      <c r="BV177" s="3"/>
      <c r="BW177" s="3"/>
      <c r="BX177" s="3"/>
    </row>
    <row r="178" spans="1:76" ht="15">
      <c r="A178" s="64" t="s">
        <v>363</v>
      </c>
      <c r="B178" s="65"/>
      <c r="C178" s="65" t="s">
        <v>64</v>
      </c>
      <c r="D178" s="66">
        <v>162.7970328540085</v>
      </c>
      <c r="E178" s="68"/>
      <c r="F178" s="100" t="s">
        <v>1123</v>
      </c>
      <c r="G178" s="65"/>
      <c r="H178" s="69" t="s">
        <v>363</v>
      </c>
      <c r="I178" s="70"/>
      <c r="J178" s="70"/>
      <c r="K178" s="69" t="s">
        <v>3891</v>
      </c>
      <c r="L178" s="73">
        <v>1</v>
      </c>
      <c r="M178" s="74">
        <v>1591.4915771484375</v>
      </c>
      <c r="N178" s="74">
        <v>1286.49951171875</v>
      </c>
      <c r="O178" s="75"/>
      <c r="P178" s="76"/>
      <c r="Q178" s="76"/>
      <c r="R178" s="86"/>
      <c r="S178" s="48">
        <v>0</v>
      </c>
      <c r="T178" s="48">
        <v>1</v>
      </c>
      <c r="U178" s="49">
        <v>0</v>
      </c>
      <c r="V178" s="49">
        <v>0.014925</v>
      </c>
      <c r="W178" s="49">
        <v>0</v>
      </c>
      <c r="X178" s="49">
        <v>0.54773</v>
      </c>
      <c r="Y178" s="49">
        <v>0</v>
      </c>
      <c r="Z178" s="49">
        <v>0</v>
      </c>
      <c r="AA178" s="71">
        <v>178</v>
      </c>
      <c r="AB178" s="71"/>
      <c r="AC178" s="72"/>
      <c r="AD178" s="78" t="s">
        <v>2251</v>
      </c>
      <c r="AE178" s="78">
        <v>4563</v>
      </c>
      <c r="AF178" s="78">
        <v>3257</v>
      </c>
      <c r="AG178" s="78">
        <v>121388</v>
      </c>
      <c r="AH178" s="78">
        <v>123327</v>
      </c>
      <c r="AI178" s="78"/>
      <c r="AJ178" s="78" t="s">
        <v>2547</v>
      </c>
      <c r="AK178" s="78" t="s">
        <v>2784</v>
      </c>
      <c r="AL178" s="78"/>
      <c r="AM178" s="78"/>
      <c r="AN178" s="80">
        <v>41378.57884259259</v>
      </c>
      <c r="AO178" s="82" t="s">
        <v>3160</v>
      </c>
      <c r="AP178" s="78" t="b">
        <v>1</v>
      </c>
      <c r="AQ178" s="78" t="b">
        <v>0</v>
      </c>
      <c r="AR178" s="78" t="b">
        <v>1</v>
      </c>
      <c r="AS178" s="78" t="s">
        <v>1973</v>
      </c>
      <c r="AT178" s="78">
        <v>126</v>
      </c>
      <c r="AU178" s="82" t="s">
        <v>3289</v>
      </c>
      <c r="AV178" s="78" t="b">
        <v>0</v>
      </c>
      <c r="AW178" s="78" t="s">
        <v>3383</v>
      </c>
      <c r="AX178" s="82" t="s">
        <v>3559</v>
      </c>
      <c r="AY178" s="78" t="s">
        <v>66</v>
      </c>
      <c r="AZ178" s="78" t="str">
        <f>REPLACE(INDEX(GroupVertices[Group],MATCH(Vertices[[#This Row],[Vertex]],GroupVertices[Vertex],0)),1,1,"")</f>
        <v>2</v>
      </c>
      <c r="BA178" s="48"/>
      <c r="BB178" s="48"/>
      <c r="BC178" s="48"/>
      <c r="BD178" s="48"/>
      <c r="BE178" s="48" t="s">
        <v>868</v>
      </c>
      <c r="BF178" s="48" t="s">
        <v>868</v>
      </c>
      <c r="BG178" s="120" t="s">
        <v>4711</v>
      </c>
      <c r="BH178" s="120" t="s">
        <v>4711</v>
      </c>
      <c r="BI178" s="120" t="s">
        <v>4857</v>
      </c>
      <c r="BJ178" s="120" t="s">
        <v>4857</v>
      </c>
      <c r="BK178" s="120">
        <v>0</v>
      </c>
      <c r="BL178" s="123">
        <v>0</v>
      </c>
      <c r="BM178" s="120">
        <v>0</v>
      </c>
      <c r="BN178" s="123">
        <v>0</v>
      </c>
      <c r="BO178" s="120">
        <v>0</v>
      </c>
      <c r="BP178" s="123">
        <v>0</v>
      </c>
      <c r="BQ178" s="120">
        <v>22</v>
      </c>
      <c r="BR178" s="123">
        <v>100</v>
      </c>
      <c r="BS178" s="120">
        <v>22</v>
      </c>
      <c r="BT178" s="2"/>
      <c r="BU178" s="3"/>
      <c r="BV178" s="3"/>
      <c r="BW178" s="3"/>
      <c r="BX178" s="3"/>
    </row>
    <row r="179" spans="1:76" ht="15">
      <c r="A179" s="64" t="s">
        <v>364</v>
      </c>
      <c r="B179" s="65"/>
      <c r="C179" s="65" t="s">
        <v>64</v>
      </c>
      <c r="D179" s="66">
        <v>164.43613973067957</v>
      </c>
      <c r="E179" s="68"/>
      <c r="F179" s="100" t="s">
        <v>1124</v>
      </c>
      <c r="G179" s="65"/>
      <c r="H179" s="69" t="s">
        <v>364</v>
      </c>
      <c r="I179" s="70"/>
      <c r="J179" s="70"/>
      <c r="K179" s="69" t="s">
        <v>3892</v>
      </c>
      <c r="L179" s="73">
        <v>1</v>
      </c>
      <c r="M179" s="74">
        <v>621.2322387695312</v>
      </c>
      <c r="N179" s="74">
        <v>1542.21630859375</v>
      </c>
      <c r="O179" s="75"/>
      <c r="P179" s="76"/>
      <c r="Q179" s="76"/>
      <c r="R179" s="86"/>
      <c r="S179" s="48">
        <v>0</v>
      </c>
      <c r="T179" s="48">
        <v>1</v>
      </c>
      <c r="U179" s="49">
        <v>0</v>
      </c>
      <c r="V179" s="49">
        <v>0.014925</v>
      </c>
      <c r="W179" s="49">
        <v>0</v>
      </c>
      <c r="X179" s="49">
        <v>0.54773</v>
      </c>
      <c r="Y179" s="49">
        <v>0</v>
      </c>
      <c r="Z179" s="49">
        <v>0</v>
      </c>
      <c r="AA179" s="71">
        <v>179</v>
      </c>
      <c r="AB179" s="71"/>
      <c r="AC179" s="72"/>
      <c r="AD179" s="78" t="s">
        <v>2252</v>
      </c>
      <c r="AE179" s="78">
        <v>7500</v>
      </c>
      <c r="AF179" s="78">
        <v>9953</v>
      </c>
      <c r="AG179" s="78">
        <v>335206</v>
      </c>
      <c r="AH179" s="78">
        <v>166554</v>
      </c>
      <c r="AI179" s="78"/>
      <c r="AJ179" s="78" t="s">
        <v>2548</v>
      </c>
      <c r="AK179" s="78" t="s">
        <v>2785</v>
      </c>
      <c r="AL179" s="78"/>
      <c r="AM179" s="78"/>
      <c r="AN179" s="80">
        <v>40717.914502314816</v>
      </c>
      <c r="AO179" s="82" t="s">
        <v>3161</v>
      </c>
      <c r="AP179" s="78" t="b">
        <v>0</v>
      </c>
      <c r="AQ179" s="78" t="b">
        <v>0</v>
      </c>
      <c r="AR179" s="78" t="b">
        <v>1</v>
      </c>
      <c r="AS179" s="78" t="s">
        <v>1973</v>
      </c>
      <c r="AT179" s="78">
        <v>332</v>
      </c>
      <c r="AU179" s="82" t="s">
        <v>3289</v>
      </c>
      <c r="AV179" s="78" t="b">
        <v>0</v>
      </c>
      <c r="AW179" s="78" t="s">
        <v>3383</v>
      </c>
      <c r="AX179" s="82" t="s">
        <v>3560</v>
      </c>
      <c r="AY179" s="78" t="s">
        <v>66</v>
      </c>
      <c r="AZ179" s="78" t="str">
        <f>REPLACE(INDEX(GroupVertices[Group],MATCH(Vertices[[#This Row],[Vertex]],GroupVertices[Vertex],0)),1,1,"")</f>
        <v>2</v>
      </c>
      <c r="BA179" s="48"/>
      <c r="BB179" s="48"/>
      <c r="BC179" s="48"/>
      <c r="BD179" s="48"/>
      <c r="BE179" s="48" t="s">
        <v>868</v>
      </c>
      <c r="BF179" s="48" t="s">
        <v>868</v>
      </c>
      <c r="BG179" s="120" t="s">
        <v>4711</v>
      </c>
      <c r="BH179" s="120" t="s">
        <v>4711</v>
      </c>
      <c r="BI179" s="120" t="s">
        <v>4857</v>
      </c>
      <c r="BJ179" s="120" t="s">
        <v>4857</v>
      </c>
      <c r="BK179" s="120">
        <v>0</v>
      </c>
      <c r="BL179" s="123">
        <v>0</v>
      </c>
      <c r="BM179" s="120">
        <v>0</v>
      </c>
      <c r="BN179" s="123">
        <v>0</v>
      </c>
      <c r="BO179" s="120">
        <v>0</v>
      </c>
      <c r="BP179" s="123">
        <v>0</v>
      </c>
      <c r="BQ179" s="120">
        <v>22</v>
      </c>
      <c r="BR179" s="123">
        <v>100</v>
      </c>
      <c r="BS179" s="120">
        <v>22</v>
      </c>
      <c r="BT179" s="2"/>
      <c r="BU179" s="3"/>
      <c r="BV179" s="3"/>
      <c r="BW179" s="3"/>
      <c r="BX179" s="3"/>
    </row>
    <row r="180" spans="1:76" ht="15">
      <c r="A180" s="64" t="s">
        <v>365</v>
      </c>
      <c r="B180" s="65"/>
      <c r="C180" s="65" t="s">
        <v>64</v>
      </c>
      <c r="D180" s="66">
        <v>162.2100289277455</v>
      </c>
      <c r="E180" s="68"/>
      <c r="F180" s="100" t="s">
        <v>1125</v>
      </c>
      <c r="G180" s="65"/>
      <c r="H180" s="69" t="s">
        <v>365</v>
      </c>
      <c r="I180" s="70"/>
      <c r="J180" s="70"/>
      <c r="K180" s="69" t="s">
        <v>3893</v>
      </c>
      <c r="L180" s="73">
        <v>1</v>
      </c>
      <c r="M180" s="74">
        <v>2151.168701171875</v>
      </c>
      <c r="N180" s="74">
        <v>1070.3626708984375</v>
      </c>
      <c r="O180" s="75"/>
      <c r="P180" s="76"/>
      <c r="Q180" s="76"/>
      <c r="R180" s="86"/>
      <c r="S180" s="48">
        <v>0</v>
      </c>
      <c r="T180" s="48">
        <v>1</v>
      </c>
      <c r="U180" s="49">
        <v>0</v>
      </c>
      <c r="V180" s="49">
        <v>0.014925</v>
      </c>
      <c r="W180" s="49">
        <v>0</v>
      </c>
      <c r="X180" s="49">
        <v>0.54773</v>
      </c>
      <c r="Y180" s="49">
        <v>0</v>
      </c>
      <c r="Z180" s="49">
        <v>0</v>
      </c>
      <c r="AA180" s="71">
        <v>180</v>
      </c>
      <c r="AB180" s="71"/>
      <c r="AC180" s="72"/>
      <c r="AD180" s="78" t="s">
        <v>2253</v>
      </c>
      <c r="AE180" s="78">
        <v>1194</v>
      </c>
      <c r="AF180" s="78">
        <v>859</v>
      </c>
      <c r="AG180" s="78">
        <v>13418</v>
      </c>
      <c r="AH180" s="78">
        <v>13120</v>
      </c>
      <c r="AI180" s="78"/>
      <c r="AJ180" s="78" t="s">
        <v>2549</v>
      </c>
      <c r="AK180" s="78" t="s">
        <v>2786</v>
      </c>
      <c r="AL180" s="78"/>
      <c r="AM180" s="78"/>
      <c r="AN180" s="80">
        <v>42226.86513888889</v>
      </c>
      <c r="AO180" s="82" t="s">
        <v>3162</v>
      </c>
      <c r="AP180" s="78" t="b">
        <v>1</v>
      </c>
      <c r="AQ180" s="78" t="b">
        <v>0</v>
      </c>
      <c r="AR180" s="78" t="b">
        <v>0</v>
      </c>
      <c r="AS180" s="78" t="s">
        <v>1973</v>
      </c>
      <c r="AT180" s="78">
        <v>0</v>
      </c>
      <c r="AU180" s="82" t="s">
        <v>3289</v>
      </c>
      <c r="AV180" s="78" t="b">
        <v>0</v>
      </c>
      <c r="AW180" s="78" t="s">
        <v>3383</v>
      </c>
      <c r="AX180" s="82" t="s">
        <v>3561</v>
      </c>
      <c r="AY180" s="78" t="s">
        <v>66</v>
      </c>
      <c r="AZ180" s="78" t="str">
        <f>REPLACE(INDEX(GroupVertices[Group],MATCH(Vertices[[#This Row],[Vertex]],GroupVertices[Vertex],0)),1,1,"")</f>
        <v>2</v>
      </c>
      <c r="BA180" s="48"/>
      <c r="BB180" s="48"/>
      <c r="BC180" s="48"/>
      <c r="BD180" s="48"/>
      <c r="BE180" s="48" t="s">
        <v>868</v>
      </c>
      <c r="BF180" s="48" t="s">
        <v>868</v>
      </c>
      <c r="BG180" s="120" t="s">
        <v>4711</v>
      </c>
      <c r="BH180" s="120" t="s">
        <v>4711</v>
      </c>
      <c r="BI180" s="120" t="s">
        <v>4857</v>
      </c>
      <c r="BJ180" s="120" t="s">
        <v>4857</v>
      </c>
      <c r="BK180" s="120">
        <v>0</v>
      </c>
      <c r="BL180" s="123">
        <v>0</v>
      </c>
      <c r="BM180" s="120">
        <v>0</v>
      </c>
      <c r="BN180" s="123">
        <v>0</v>
      </c>
      <c r="BO180" s="120">
        <v>0</v>
      </c>
      <c r="BP180" s="123">
        <v>0</v>
      </c>
      <c r="BQ180" s="120">
        <v>22</v>
      </c>
      <c r="BR180" s="123">
        <v>100</v>
      </c>
      <c r="BS180" s="120">
        <v>22</v>
      </c>
      <c r="BT180" s="2"/>
      <c r="BU180" s="3"/>
      <c r="BV180" s="3"/>
      <c r="BW180" s="3"/>
      <c r="BX180" s="3"/>
    </row>
    <row r="181" spans="1:76" ht="15">
      <c r="A181" s="64" t="s">
        <v>366</v>
      </c>
      <c r="B181" s="65"/>
      <c r="C181" s="65" t="s">
        <v>64</v>
      </c>
      <c r="D181" s="66">
        <v>162.03745271089167</v>
      </c>
      <c r="E181" s="68"/>
      <c r="F181" s="100" t="s">
        <v>1126</v>
      </c>
      <c r="G181" s="65"/>
      <c r="H181" s="69" t="s">
        <v>366</v>
      </c>
      <c r="I181" s="70"/>
      <c r="J181" s="70"/>
      <c r="K181" s="69" t="s">
        <v>3894</v>
      </c>
      <c r="L181" s="73">
        <v>1</v>
      </c>
      <c r="M181" s="74">
        <v>1011.7125854492188</v>
      </c>
      <c r="N181" s="74">
        <v>1074.609619140625</v>
      </c>
      <c r="O181" s="75"/>
      <c r="P181" s="76"/>
      <c r="Q181" s="76"/>
      <c r="R181" s="86"/>
      <c r="S181" s="48">
        <v>0</v>
      </c>
      <c r="T181" s="48">
        <v>1</v>
      </c>
      <c r="U181" s="49">
        <v>0</v>
      </c>
      <c r="V181" s="49">
        <v>0.014925</v>
      </c>
      <c r="W181" s="49">
        <v>0</v>
      </c>
      <c r="X181" s="49">
        <v>0.54773</v>
      </c>
      <c r="Y181" s="49">
        <v>0</v>
      </c>
      <c r="Z181" s="49">
        <v>0</v>
      </c>
      <c r="AA181" s="71">
        <v>181</v>
      </c>
      <c r="AB181" s="71"/>
      <c r="AC181" s="72"/>
      <c r="AD181" s="78" t="s">
        <v>2254</v>
      </c>
      <c r="AE181" s="78">
        <v>596</v>
      </c>
      <c r="AF181" s="78">
        <v>154</v>
      </c>
      <c r="AG181" s="78">
        <v>4482</v>
      </c>
      <c r="AH181" s="78">
        <v>7322</v>
      </c>
      <c r="AI181" s="78"/>
      <c r="AJ181" s="78" t="s">
        <v>2550</v>
      </c>
      <c r="AK181" s="78"/>
      <c r="AL181" s="78"/>
      <c r="AM181" s="78"/>
      <c r="AN181" s="80">
        <v>41758.96737268518</v>
      </c>
      <c r="AO181" s="82" t="s">
        <v>3163</v>
      </c>
      <c r="AP181" s="78" t="b">
        <v>1</v>
      </c>
      <c r="AQ181" s="78" t="b">
        <v>0</v>
      </c>
      <c r="AR181" s="78" t="b">
        <v>0</v>
      </c>
      <c r="AS181" s="78" t="s">
        <v>1973</v>
      </c>
      <c r="AT181" s="78">
        <v>3</v>
      </c>
      <c r="AU181" s="82" t="s">
        <v>3289</v>
      </c>
      <c r="AV181" s="78" t="b">
        <v>0</v>
      </c>
      <c r="AW181" s="78" t="s">
        <v>3383</v>
      </c>
      <c r="AX181" s="82" t="s">
        <v>3562</v>
      </c>
      <c r="AY181" s="78" t="s">
        <v>66</v>
      </c>
      <c r="AZ181" s="78" t="str">
        <f>REPLACE(INDEX(GroupVertices[Group],MATCH(Vertices[[#This Row],[Vertex]],GroupVertices[Vertex],0)),1,1,"")</f>
        <v>2</v>
      </c>
      <c r="BA181" s="48"/>
      <c r="BB181" s="48"/>
      <c r="BC181" s="48"/>
      <c r="BD181" s="48"/>
      <c r="BE181" s="48" t="s">
        <v>868</v>
      </c>
      <c r="BF181" s="48" t="s">
        <v>868</v>
      </c>
      <c r="BG181" s="120" t="s">
        <v>4711</v>
      </c>
      <c r="BH181" s="120" t="s">
        <v>4711</v>
      </c>
      <c r="BI181" s="120" t="s">
        <v>4857</v>
      </c>
      <c r="BJ181" s="120" t="s">
        <v>4857</v>
      </c>
      <c r="BK181" s="120">
        <v>0</v>
      </c>
      <c r="BL181" s="123">
        <v>0</v>
      </c>
      <c r="BM181" s="120">
        <v>0</v>
      </c>
      <c r="BN181" s="123">
        <v>0</v>
      </c>
      <c r="BO181" s="120">
        <v>0</v>
      </c>
      <c r="BP181" s="123">
        <v>0</v>
      </c>
      <c r="BQ181" s="120">
        <v>22</v>
      </c>
      <c r="BR181" s="123">
        <v>100</v>
      </c>
      <c r="BS181" s="120">
        <v>22</v>
      </c>
      <c r="BT181" s="2"/>
      <c r="BU181" s="3"/>
      <c r="BV181" s="3"/>
      <c r="BW181" s="3"/>
      <c r="BX181" s="3"/>
    </row>
    <row r="182" spans="1:76" ht="15">
      <c r="A182" s="64" t="s">
        <v>367</v>
      </c>
      <c r="B182" s="65"/>
      <c r="C182" s="65" t="s">
        <v>64</v>
      </c>
      <c r="D182" s="66">
        <v>162.9958014895905</v>
      </c>
      <c r="E182" s="68"/>
      <c r="F182" s="100" t="s">
        <v>1127</v>
      </c>
      <c r="G182" s="65"/>
      <c r="H182" s="69" t="s">
        <v>367</v>
      </c>
      <c r="I182" s="70"/>
      <c r="J182" s="70"/>
      <c r="K182" s="69" t="s">
        <v>3895</v>
      </c>
      <c r="L182" s="73">
        <v>1</v>
      </c>
      <c r="M182" s="74">
        <v>2029.2825927734375</v>
      </c>
      <c r="N182" s="74">
        <v>2263.716796875</v>
      </c>
      <c r="O182" s="75"/>
      <c r="P182" s="76"/>
      <c r="Q182" s="76"/>
      <c r="R182" s="86"/>
      <c r="S182" s="48">
        <v>0</v>
      </c>
      <c r="T182" s="48">
        <v>1</v>
      </c>
      <c r="U182" s="49">
        <v>0</v>
      </c>
      <c r="V182" s="49">
        <v>0.014925</v>
      </c>
      <c r="W182" s="49">
        <v>0</v>
      </c>
      <c r="X182" s="49">
        <v>0.54773</v>
      </c>
      <c r="Y182" s="49">
        <v>0</v>
      </c>
      <c r="Z182" s="49">
        <v>0</v>
      </c>
      <c r="AA182" s="71">
        <v>182</v>
      </c>
      <c r="AB182" s="71"/>
      <c r="AC182" s="72"/>
      <c r="AD182" s="78" t="s">
        <v>2255</v>
      </c>
      <c r="AE182" s="78">
        <v>2889</v>
      </c>
      <c r="AF182" s="78">
        <v>4069</v>
      </c>
      <c r="AG182" s="78">
        <v>72415</v>
      </c>
      <c r="AH182" s="78">
        <v>124954</v>
      </c>
      <c r="AI182" s="78"/>
      <c r="AJ182" s="78" t="s">
        <v>2551</v>
      </c>
      <c r="AK182" s="78" t="s">
        <v>2787</v>
      </c>
      <c r="AL182" s="82" t="s">
        <v>2951</v>
      </c>
      <c r="AM182" s="78"/>
      <c r="AN182" s="80">
        <v>39669.744363425925</v>
      </c>
      <c r="AO182" s="82" t="s">
        <v>3164</v>
      </c>
      <c r="AP182" s="78" t="b">
        <v>0</v>
      </c>
      <c r="AQ182" s="78" t="b">
        <v>0</v>
      </c>
      <c r="AR182" s="78" t="b">
        <v>0</v>
      </c>
      <c r="AS182" s="78" t="s">
        <v>1973</v>
      </c>
      <c r="AT182" s="78">
        <v>191</v>
      </c>
      <c r="AU182" s="82" t="s">
        <v>3295</v>
      </c>
      <c r="AV182" s="78" t="b">
        <v>0</v>
      </c>
      <c r="AW182" s="78" t="s">
        <v>3383</v>
      </c>
      <c r="AX182" s="82" t="s">
        <v>3563</v>
      </c>
      <c r="AY182" s="78" t="s">
        <v>66</v>
      </c>
      <c r="AZ182" s="78" t="str">
        <f>REPLACE(INDEX(GroupVertices[Group],MATCH(Vertices[[#This Row],[Vertex]],GroupVertices[Vertex],0)),1,1,"")</f>
        <v>2</v>
      </c>
      <c r="BA182" s="48"/>
      <c r="BB182" s="48"/>
      <c r="BC182" s="48"/>
      <c r="BD182" s="48"/>
      <c r="BE182" s="48" t="s">
        <v>868</v>
      </c>
      <c r="BF182" s="48" t="s">
        <v>868</v>
      </c>
      <c r="BG182" s="120" t="s">
        <v>4711</v>
      </c>
      <c r="BH182" s="120" t="s">
        <v>4711</v>
      </c>
      <c r="BI182" s="120" t="s">
        <v>4857</v>
      </c>
      <c r="BJ182" s="120" t="s">
        <v>4857</v>
      </c>
      <c r="BK182" s="120">
        <v>0</v>
      </c>
      <c r="BL182" s="123">
        <v>0</v>
      </c>
      <c r="BM182" s="120">
        <v>0</v>
      </c>
      <c r="BN182" s="123">
        <v>0</v>
      </c>
      <c r="BO182" s="120">
        <v>0</v>
      </c>
      <c r="BP182" s="123">
        <v>0</v>
      </c>
      <c r="BQ182" s="120">
        <v>22</v>
      </c>
      <c r="BR182" s="123">
        <v>100</v>
      </c>
      <c r="BS182" s="120">
        <v>22</v>
      </c>
      <c r="BT182" s="2"/>
      <c r="BU182" s="3"/>
      <c r="BV182" s="3"/>
      <c r="BW182" s="3"/>
      <c r="BX182" s="3"/>
    </row>
    <row r="183" spans="1:76" ht="15">
      <c r="A183" s="64" t="s">
        <v>368</v>
      </c>
      <c r="B183" s="65"/>
      <c r="C183" s="65" t="s">
        <v>64</v>
      </c>
      <c r="D183" s="66">
        <v>162.79262665272714</v>
      </c>
      <c r="E183" s="68"/>
      <c r="F183" s="100" t="s">
        <v>1128</v>
      </c>
      <c r="G183" s="65"/>
      <c r="H183" s="69" t="s">
        <v>368</v>
      </c>
      <c r="I183" s="70"/>
      <c r="J183" s="70"/>
      <c r="K183" s="69" t="s">
        <v>3896</v>
      </c>
      <c r="L183" s="73">
        <v>1</v>
      </c>
      <c r="M183" s="74">
        <v>1877.3233642578125</v>
      </c>
      <c r="N183" s="74">
        <v>383.068603515625</v>
      </c>
      <c r="O183" s="75"/>
      <c r="P183" s="76"/>
      <c r="Q183" s="76"/>
      <c r="R183" s="86"/>
      <c r="S183" s="48">
        <v>0</v>
      </c>
      <c r="T183" s="48">
        <v>1</v>
      </c>
      <c r="U183" s="49">
        <v>0</v>
      </c>
      <c r="V183" s="49">
        <v>0.014925</v>
      </c>
      <c r="W183" s="49">
        <v>0</v>
      </c>
      <c r="X183" s="49">
        <v>0.54773</v>
      </c>
      <c r="Y183" s="49">
        <v>0</v>
      </c>
      <c r="Z183" s="49">
        <v>0</v>
      </c>
      <c r="AA183" s="71">
        <v>183</v>
      </c>
      <c r="AB183" s="71"/>
      <c r="AC183" s="72"/>
      <c r="AD183" s="78" t="s">
        <v>2256</v>
      </c>
      <c r="AE183" s="78">
        <v>2717</v>
      </c>
      <c r="AF183" s="78">
        <v>3239</v>
      </c>
      <c r="AG183" s="78">
        <v>45014</v>
      </c>
      <c r="AH183" s="78">
        <v>63502</v>
      </c>
      <c r="AI183" s="78"/>
      <c r="AJ183" s="78"/>
      <c r="AK183" s="78"/>
      <c r="AL183" s="78"/>
      <c r="AM183" s="78"/>
      <c r="AN183" s="80">
        <v>41801.898414351854</v>
      </c>
      <c r="AO183" s="82" t="s">
        <v>3165</v>
      </c>
      <c r="AP183" s="78" t="b">
        <v>1</v>
      </c>
      <c r="AQ183" s="78" t="b">
        <v>0</v>
      </c>
      <c r="AR183" s="78" t="b">
        <v>0</v>
      </c>
      <c r="AS183" s="78" t="s">
        <v>1973</v>
      </c>
      <c r="AT183" s="78">
        <v>325</v>
      </c>
      <c r="AU183" s="82" t="s">
        <v>3289</v>
      </c>
      <c r="AV183" s="78" t="b">
        <v>0</v>
      </c>
      <c r="AW183" s="78" t="s">
        <v>3383</v>
      </c>
      <c r="AX183" s="82" t="s">
        <v>3564</v>
      </c>
      <c r="AY183" s="78" t="s">
        <v>66</v>
      </c>
      <c r="AZ183" s="78" t="str">
        <f>REPLACE(INDEX(GroupVertices[Group],MATCH(Vertices[[#This Row],[Vertex]],GroupVertices[Vertex],0)),1,1,"")</f>
        <v>2</v>
      </c>
      <c r="BA183" s="48"/>
      <c r="BB183" s="48"/>
      <c r="BC183" s="48"/>
      <c r="BD183" s="48"/>
      <c r="BE183" s="48" t="s">
        <v>868</v>
      </c>
      <c r="BF183" s="48" t="s">
        <v>868</v>
      </c>
      <c r="BG183" s="120" t="s">
        <v>4711</v>
      </c>
      <c r="BH183" s="120" t="s">
        <v>4711</v>
      </c>
      <c r="BI183" s="120" t="s">
        <v>4857</v>
      </c>
      <c r="BJ183" s="120" t="s">
        <v>4857</v>
      </c>
      <c r="BK183" s="120">
        <v>0</v>
      </c>
      <c r="BL183" s="123">
        <v>0</v>
      </c>
      <c r="BM183" s="120">
        <v>0</v>
      </c>
      <c r="BN183" s="123">
        <v>0</v>
      </c>
      <c r="BO183" s="120">
        <v>0</v>
      </c>
      <c r="BP183" s="123">
        <v>0</v>
      </c>
      <c r="BQ183" s="120">
        <v>22</v>
      </c>
      <c r="BR183" s="123">
        <v>100</v>
      </c>
      <c r="BS183" s="120">
        <v>22</v>
      </c>
      <c r="BT183" s="2"/>
      <c r="BU183" s="3"/>
      <c r="BV183" s="3"/>
      <c r="BW183" s="3"/>
      <c r="BX183" s="3"/>
    </row>
    <row r="184" spans="1:76" ht="15">
      <c r="A184" s="64" t="s">
        <v>369</v>
      </c>
      <c r="B184" s="65"/>
      <c r="C184" s="65" t="s">
        <v>64</v>
      </c>
      <c r="D184" s="66">
        <v>162.02717157456848</v>
      </c>
      <c r="E184" s="68"/>
      <c r="F184" s="100" t="s">
        <v>1129</v>
      </c>
      <c r="G184" s="65"/>
      <c r="H184" s="69" t="s">
        <v>369</v>
      </c>
      <c r="I184" s="70"/>
      <c r="J184" s="70"/>
      <c r="K184" s="69" t="s">
        <v>3897</v>
      </c>
      <c r="L184" s="73">
        <v>1</v>
      </c>
      <c r="M184" s="74">
        <v>1012.157958984375</v>
      </c>
      <c r="N184" s="74">
        <v>3209.74169921875</v>
      </c>
      <c r="O184" s="75"/>
      <c r="P184" s="76"/>
      <c r="Q184" s="76"/>
      <c r="R184" s="86"/>
      <c r="S184" s="48">
        <v>0</v>
      </c>
      <c r="T184" s="48">
        <v>1</v>
      </c>
      <c r="U184" s="49">
        <v>0</v>
      </c>
      <c r="V184" s="49">
        <v>0.014925</v>
      </c>
      <c r="W184" s="49">
        <v>0</v>
      </c>
      <c r="X184" s="49">
        <v>0.54773</v>
      </c>
      <c r="Y184" s="49">
        <v>0</v>
      </c>
      <c r="Z184" s="49">
        <v>0</v>
      </c>
      <c r="AA184" s="71">
        <v>184</v>
      </c>
      <c r="AB184" s="71"/>
      <c r="AC184" s="72"/>
      <c r="AD184" s="78" t="s">
        <v>2257</v>
      </c>
      <c r="AE184" s="78">
        <v>589</v>
      </c>
      <c r="AF184" s="78">
        <v>112</v>
      </c>
      <c r="AG184" s="78">
        <v>4999</v>
      </c>
      <c r="AH184" s="78">
        <v>2358</v>
      </c>
      <c r="AI184" s="78"/>
      <c r="AJ184" s="78" t="s">
        <v>2552</v>
      </c>
      <c r="AK184" s="78" t="s">
        <v>2788</v>
      </c>
      <c r="AL184" s="82" t="s">
        <v>2952</v>
      </c>
      <c r="AM184" s="78"/>
      <c r="AN184" s="80">
        <v>39864.70155092593</v>
      </c>
      <c r="AO184" s="82" t="s">
        <v>3166</v>
      </c>
      <c r="AP184" s="78" t="b">
        <v>0</v>
      </c>
      <c r="AQ184" s="78" t="b">
        <v>0</v>
      </c>
      <c r="AR184" s="78" t="b">
        <v>0</v>
      </c>
      <c r="AS184" s="78" t="s">
        <v>1973</v>
      </c>
      <c r="AT184" s="78">
        <v>9</v>
      </c>
      <c r="AU184" s="82" t="s">
        <v>3289</v>
      </c>
      <c r="AV184" s="78" t="b">
        <v>0</v>
      </c>
      <c r="AW184" s="78" t="s">
        <v>3383</v>
      </c>
      <c r="AX184" s="82" t="s">
        <v>3565</v>
      </c>
      <c r="AY184" s="78" t="s">
        <v>66</v>
      </c>
      <c r="AZ184" s="78" t="str">
        <f>REPLACE(INDEX(GroupVertices[Group],MATCH(Vertices[[#This Row],[Vertex]],GroupVertices[Vertex],0)),1,1,"")</f>
        <v>2</v>
      </c>
      <c r="BA184" s="48"/>
      <c r="BB184" s="48"/>
      <c r="BC184" s="48"/>
      <c r="BD184" s="48"/>
      <c r="BE184" s="48" t="s">
        <v>868</v>
      </c>
      <c r="BF184" s="48" t="s">
        <v>868</v>
      </c>
      <c r="BG184" s="120" t="s">
        <v>4711</v>
      </c>
      <c r="BH184" s="120" t="s">
        <v>4711</v>
      </c>
      <c r="BI184" s="120" t="s">
        <v>4857</v>
      </c>
      <c r="BJ184" s="120" t="s">
        <v>4857</v>
      </c>
      <c r="BK184" s="120">
        <v>0</v>
      </c>
      <c r="BL184" s="123">
        <v>0</v>
      </c>
      <c r="BM184" s="120">
        <v>0</v>
      </c>
      <c r="BN184" s="123">
        <v>0</v>
      </c>
      <c r="BO184" s="120">
        <v>0</v>
      </c>
      <c r="BP184" s="123">
        <v>0</v>
      </c>
      <c r="BQ184" s="120">
        <v>22</v>
      </c>
      <c r="BR184" s="123">
        <v>100</v>
      </c>
      <c r="BS184" s="120">
        <v>22</v>
      </c>
      <c r="BT184" s="2"/>
      <c r="BU184" s="3"/>
      <c r="BV184" s="3"/>
      <c r="BW184" s="3"/>
      <c r="BX184" s="3"/>
    </row>
    <row r="185" spans="1:76" ht="15">
      <c r="A185" s="64" t="s">
        <v>370</v>
      </c>
      <c r="B185" s="65"/>
      <c r="C185" s="65" t="s">
        <v>64</v>
      </c>
      <c r="D185" s="66">
        <v>162.0785772561845</v>
      </c>
      <c r="E185" s="68"/>
      <c r="F185" s="100" t="s">
        <v>1130</v>
      </c>
      <c r="G185" s="65"/>
      <c r="H185" s="69" t="s">
        <v>370</v>
      </c>
      <c r="I185" s="70"/>
      <c r="J185" s="70"/>
      <c r="K185" s="69" t="s">
        <v>3898</v>
      </c>
      <c r="L185" s="73">
        <v>1</v>
      </c>
      <c r="M185" s="74">
        <v>412.6549987792969</v>
      </c>
      <c r="N185" s="74">
        <v>2710.672119140625</v>
      </c>
      <c r="O185" s="75"/>
      <c r="P185" s="76"/>
      <c r="Q185" s="76"/>
      <c r="R185" s="86"/>
      <c r="S185" s="48">
        <v>0</v>
      </c>
      <c r="T185" s="48">
        <v>1</v>
      </c>
      <c r="U185" s="49">
        <v>0</v>
      </c>
      <c r="V185" s="49">
        <v>0.014925</v>
      </c>
      <c r="W185" s="49">
        <v>0</v>
      </c>
      <c r="X185" s="49">
        <v>0.54773</v>
      </c>
      <c r="Y185" s="49">
        <v>0</v>
      </c>
      <c r="Z185" s="49">
        <v>0</v>
      </c>
      <c r="AA185" s="71">
        <v>185</v>
      </c>
      <c r="AB185" s="71"/>
      <c r="AC185" s="72"/>
      <c r="AD185" s="78" t="s">
        <v>2258</v>
      </c>
      <c r="AE185" s="78">
        <v>609</v>
      </c>
      <c r="AF185" s="78">
        <v>322</v>
      </c>
      <c r="AG185" s="78">
        <v>27990</v>
      </c>
      <c r="AH185" s="78">
        <v>2192</v>
      </c>
      <c r="AI185" s="78"/>
      <c r="AJ185" s="78" t="s">
        <v>2553</v>
      </c>
      <c r="AK185" s="78" t="s">
        <v>2789</v>
      </c>
      <c r="AL185" s="78"/>
      <c r="AM185" s="78"/>
      <c r="AN185" s="80">
        <v>40253.64947916667</v>
      </c>
      <c r="AO185" s="82" t="s">
        <v>3167</v>
      </c>
      <c r="AP185" s="78" t="b">
        <v>1</v>
      </c>
      <c r="AQ185" s="78" t="b">
        <v>0</v>
      </c>
      <c r="AR185" s="78" t="b">
        <v>0</v>
      </c>
      <c r="AS185" s="78" t="s">
        <v>1973</v>
      </c>
      <c r="AT185" s="78">
        <v>1</v>
      </c>
      <c r="AU185" s="82" t="s">
        <v>3289</v>
      </c>
      <c r="AV185" s="78" t="b">
        <v>0</v>
      </c>
      <c r="AW185" s="78" t="s">
        <v>3383</v>
      </c>
      <c r="AX185" s="82" t="s">
        <v>3566</v>
      </c>
      <c r="AY185" s="78" t="s">
        <v>66</v>
      </c>
      <c r="AZ185" s="78" t="str">
        <f>REPLACE(INDEX(GroupVertices[Group],MATCH(Vertices[[#This Row],[Vertex]],GroupVertices[Vertex],0)),1,1,"")</f>
        <v>2</v>
      </c>
      <c r="BA185" s="48"/>
      <c r="BB185" s="48"/>
      <c r="BC185" s="48"/>
      <c r="BD185" s="48"/>
      <c r="BE185" s="48" t="s">
        <v>868</v>
      </c>
      <c r="BF185" s="48" t="s">
        <v>868</v>
      </c>
      <c r="BG185" s="120" t="s">
        <v>4711</v>
      </c>
      <c r="BH185" s="120" t="s">
        <v>4711</v>
      </c>
      <c r="BI185" s="120" t="s">
        <v>4857</v>
      </c>
      <c r="BJ185" s="120" t="s">
        <v>4857</v>
      </c>
      <c r="BK185" s="120">
        <v>0</v>
      </c>
      <c r="BL185" s="123">
        <v>0</v>
      </c>
      <c r="BM185" s="120">
        <v>0</v>
      </c>
      <c r="BN185" s="123">
        <v>0</v>
      </c>
      <c r="BO185" s="120">
        <v>0</v>
      </c>
      <c r="BP185" s="123">
        <v>0</v>
      </c>
      <c r="BQ185" s="120">
        <v>22</v>
      </c>
      <c r="BR185" s="123">
        <v>100</v>
      </c>
      <c r="BS185" s="120">
        <v>22</v>
      </c>
      <c r="BT185" s="2"/>
      <c r="BU185" s="3"/>
      <c r="BV185" s="3"/>
      <c r="BW185" s="3"/>
      <c r="BX185" s="3"/>
    </row>
    <row r="186" spans="1:76" ht="15">
      <c r="A186" s="64" t="s">
        <v>371</v>
      </c>
      <c r="B186" s="65"/>
      <c r="C186" s="65" t="s">
        <v>64</v>
      </c>
      <c r="D186" s="66">
        <v>162.03965581153236</v>
      </c>
      <c r="E186" s="68"/>
      <c r="F186" s="100" t="s">
        <v>1131</v>
      </c>
      <c r="G186" s="65"/>
      <c r="H186" s="69" t="s">
        <v>371</v>
      </c>
      <c r="I186" s="70"/>
      <c r="J186" s="70"/>
      <c r="K186" s="69" t="s">
        <v>3899</v>
      </c>
      <c r="L186" s="73">
        <v>1</v>
      </c>
      <c r="M186" s="74">
        <v>2797.350341796875</v>
      </c>
      <c r="N186" s="74">
        <v>1152.923583984375</v>
      </c>
      <c r="O186" s="75"/>
      <c r="P186" s="76"/>
      <c r="Q186" s="76"/>
      <c r="R186" s="86"/>
      <c r="S186" s="48">
        <v>0</v>
      </c>
      <c r="T186" s="48">
        <v>1</v>
      </c>
      <c r="U186" s="49">
        <v>0</v>
      </c>
      <c r="V186" s="49">
        <v>0.014925</v>
      </c>
      <c r="W186" s="49">
        <v>0</v>
      </c>
      <c r="X186" s="49">
        <v>0.54773</v>
      </c>
      <c r="Y186" s="49">
        <v>0</v>
      </c>
      <c r="Z186" s="49">
        <v>0</v>
      </c>
      <c r="AA186" s="71">
        <v>186</v>
      </c>
      <c r="AB186" s="71"/>
      <c r="AC186" s="72"/>
      <c r="AD186" s="78" t="s">
        <v>2259</v>
      </c>
      <c r="AE186" s="78">
        <v>757</v>
      </c>
      <c r="AF186" s="78">
        <v>163</v>
      </c>
      <c r="AG186" s="78">
        <v>11466</v>
      </c>
      <c r="AH186" s="78">
        <v>17823</v>
      </c>
      <c r="AI186" s="78"/>
      <c r="AJ186" s="78" t="s">
        <v>2554</v>
      </c>
      <c r="AK186" s="78" t="s">
        <v>2790</v>
      </c>
      <c r="AL186" s="78"/>
      <c r="AM186" s="78"/>
      <c r="AN186" s="80">
        <v>43246.647986111115</v>
      </c>
      <c r="AO186" s="82" t="s">
        <v>3168</v>
      </c>
      <c r="AP186" s="78" t="b">
        <v>1</v>
      </c>
      <c r="AQ186" s="78" t="b">
        <v>0</v>
      </c>
      <c r="AR186" s="78" t="b">
        <v>0</v>
      </c>
      <c r="AS186" s="78" t="s">
        <v>1973</v>
      </c>
      <c r="AT186" s="78">
        <v>1</v>
      </c>
      <c r="AU186" s="78"/>
      <c r="AV186" s="78" t="b">
        <v>0</v>
      </c>
      <c r="AW186" s="78" t="s">
        <v>3383</v>
      </c>
      <c r="AX186" s="82" t="s">
        <v>3567</v>
      </c>
      <c r="AY186" s="78" t="s">
        <v>66</v>
      </c>
      <c r="AZ186" s="78" t="str">
        <f>REPLACE(INDEX(GroupVertices[Group],MATCH(Vertices[[#This Row],[Vertex]],GroupVertices[Vertex],0)),1,1,"")</f>
        <v>2</v>
      </c>
      <c r="BA186" s="48"/>
      <c r="BB186" s="48"/>
      <c r="BC186" s="48"/>
      <c r="BD186" s="48"/>
      <c r="BE186" s="48" t="s">
        <v>868</v>
      </c>
      <c r="BF186" s="48" t="s">
        <v>868</v>
      </c>
      <c r="BG186" s="120" t="s">
        <v>4711</v>
      </c>
      <c r="BH186" s="120" t="s">
        <v>4711</v>
      </c>
      <c r="BI186" s="120" t="s">
        <v>4857</v>
      </c>
      <c r="BJ186" s="120" t="s">
        <v>4857</v>
      </c>
      <c r="BK186" s="120">
        <v>0</v>
      </c>
      <c r="BL186" s="123">
        <v>0</v>
      </c>
      <c r="BM186" s="120">
        <v>0</v>
      </c>
      <c r="BN186" s="123">
        <v>0</v>
      </c>
      <c r="BO186" s="120">
        <v>0</v>
      </c>
      <c r="BP186" s="123">
        <v>0</v>
      </c>
      <c r="BQ186" s="120">
        <v>22</v>
      </c>
      <c r="BR186" s="123">
        <v>100</v>
      </c>
      <c r="BS186" s="120">
        <v>22</v>
      </c>
      <c r="BT186" s="2"/>
      <c r="BU186" s="3"/>
      <c r="BV186" s="3"/>
      <c r="BW186" s="3"/>
      <c r="BX186" s="3"/>
    </row>
    <row r="187" spans="1:76" ht="15">
      <c r="A187" s="64" t="s">
        <v>372</v>
      </c>
      <c r="B187" s="65"/>
      <c r="C187" s="65" t="s">
        <v>64</v>
      </c>
      <c r="D187" s="66">
        <v>162.0798012009849</v>
      </c>
      <c r="E187" s="68"/>
      <c r="F187" s="100" t="s">
        <v>1132</v>
      </c>
      <c r="G187" s="65"/>
      <c r="H187" s="69" t="s">
        <v>372</v>
      </c>
      <c r="I187" s="70"/>
      <c r="J187" s="70"/>
      <c r="K187" s="69" t="s">
        <v>3900</v>
      </c>
      <c r="L187" s="73">
        <v>1</v>
      </c>
      <c r="M187" s="74">
        <v>991.4542846679688</v>
      </c>
      <c r="N187" s="74">
        <v>514.6285400390625</v>
      </c>
      <c r="O187" s="75"/>
      <c r="P187" s="76"/>
      <c r="Q187" s="76"/>
      <c r="R187" s="86"/>
      <c r="S187" s="48">
        <v>0</v>
      </c>
      <c r="T187" s="48">
        <v>1</v>
      </c>
      <c r="U187" s="49">
        <v>0</v>
      </c>
      <c r="V187" s="49">
        <v>0.014925</v>
      </c>
      <c r="W187" s="49">
        <v>0</v>
      </c>
      <c r="X187" s="49">
        <v>0.54773</v>
      </c>
      <c r="Y187" s="49">
        <v>0</v>
      </c>
      <c r="Z187" s="49">
        <v>0</v>
      </c>
      <c r="AA187" s="71">
        <v>187</v>
      </c>
      <c r="AB187" s="71"/>
      <c r="AC187" s="72"/>
      <c r="AD187" s="78" t="s">
        <v>2260</v>
      </c>
      <c r="AE187" s="78">
        <v>781</v>
      </c>
      <c r="AF187" s="78">
        <v>327</v>
      </c>
      <c r="AG187" s="78">
        <v>40697</v>
      </c>
      <c r="AH187" s="78">
        <v>61637</v>
      </c>
      <c r="AI187" s="78"/>
      <c r="AJ187" s="78"/>
      <c r="AK187" s="78"/>
      <c r="AL187" s="78"/>
      <c r="AM187" s="78"/>
      <c r="AN187" s="80">
        <v>42320.116111111114</v>
      </c>
      <c r="AO187" s="78"/>
      <c r="AP187" s="78" t="b">
        <v>1</v>
      </c>
      <c r="AQ187" s="78" t="b">
        <v>0</v>
      </c>
      <c r="AR187" s="78" t="b">
        <v>0</v>
      </c>
      <c r="AS187" s="78" t="s">
        <v>1973</v>
      </c>
      <c r="AT187" s="78">
        <v>2</v>
      </c>
      <c r="AU187" s="82" t="s">
        <v>3289</v>
      </c>
      <c r="AV187" s="78" t="b">
        <v>0</v>
      </c>
      <c r="AW187" s="78" t="s">
        <v>3383</v>
      </c>
      <c r="AX187" s="82" t="s">
        <v>3568</v>
      </c>
      <c r="AY187" s="78" t="s">
        <v>66</v>
      </c>
      <c r="AZ187" s="78" t="str">
        <f>REPLACE(INDEX(GroupVertices[Group],MATCH(Vertices[[#This Row],[Vertex]],GroupVertices[Vertex],0)),1,1,"")</f>
        <v>2</v>
      </c>
      <c r="BA187" s="48"/>
      <c r="BB187" s="48"/>
      <c r="BC187" s="48"/>
      <c r="BD187" s="48"/>
      <c r="BE187" s="48" t="s">
        <v>868</v>
      </c>
      <c r="BF187" s="48" t="s">
        <v>868</v>
      </c>
      <c r="BG187" s="120" t="s">
        <v>4711</v>
      </c>
      <c r="BH187" s="120" t="s">
        <v>4711</v>
      </c>
      <c r="BI187" s="120" t="s">
        <v>4857</v>
      </c>
      <c r="BJ187" s="120" t="s">
        <v>4857</v>
      </c>
      <c r="BK187" s="120">
        <v>0</v>
      </c>
      <c r="BL187" s="123">
        <v>0</v>
      </c>
      <c r="BM187" s="120">
        <v>0</v>
      </c>
      <c r="BN187" s="123">
        <v>0</v>
      </c>
      <c r="BO187" s="120">
        <v>0</v>
      </c>
      <c r="BP187" s="123">
        <v>0</v>
      </c>
      <c r="BQ187" s="120">
        <v>22</v>
      </c>
      <c r="BR187" s="123">
        <v>100</v>
      </c>
      <c r="BS187" s="120">
        <v>22</v>
      </c>
      <c r="BT187" s="2"/>
      <c r="BU187" s="3"/>
      <c r="BV187" s="3"/>
      <c r="BW187" s="3"/>
      <c r="BX187" s="3"/>
    </row>
    <row r="188" spans="1:76" ht="15">
      <c r="A188" s="64" t="s">
        <v>373</v>
      </c>
      <c r="B188" s="65"/>
      <c r="C188" s="65" t="s">
        <v>64</v>
      </c>
      <c r="D188" s="66">
        <v>165.11126768257006</v>
      </c>
      <c r="E188" s="68"/>
      <c r="F188" s="100" t="s">
        <v>1133</v>
      </c>
      <c r="G188" s="65"/>
      <c r="H188" s="69" t="s">
        <v>373</v>
      </c>
      <c r="I188" s="70"/>
      <c r="J188" s="70"/>
      <c r="K188" s="69" t="s">
        <v>3901</v>
      </c>
      <c r="L188" s="73">
        <v>1</v>
      </c>
      <c r="M188" s="74">
        <v>1322.1573486328125</v>
      </c>
      <c r="N188" s="74">
        <v>2662.760986328125</v>
      </c>
      <c r="O188" s="75"/>
      <c r="P188" s="76"/>
      <c r="Q188" s="76"/>
      <c r="R188" s="86"/>
      <c r="S188" s="48">
        <v>0</v>
      </c>
      <c r="T188" s="48">
        <v>1</v>
      </c>
      <c r="U188" s="49">
        <v>0</v>
      </c>
      <c r="V188" s="49">
        <v>0.014925</v>
      </c>
      <c r="W188" s="49">
        <v>0</v>
      </c>
      <c r="X188" s="49">
        <v>0.54773</v>
      </c>
      <c r="Y188" s="49">
        <v>0</v>
      </c>
      <c r="Z188" s="49">
        <v>0</v>
      </c>
      <c r="AA188" s="71">
        <v>188</v>
      </c>
      <c r="AB188" s="71"/>
      <c r="AC188" s="72"/>
      <c r="AD188" s="78" t="s">
        <v>2261</v>
      </c>
      <c r="AE188" s="78">
        <v>7148</v>
      </c>
      <c r="AF188" s="78">
        <v>12711</v>
      </c>
      <c r="AG188" s="78">
        <v>8063</v>
      </c>
      <c r="AH188" s="78">
        <v>12050</v>
      </c>
      <c r="AI188" s="78"/>
      <c r="AJ188" s="78" t="s">
        <v>2555</v>
      </c>
      <c r="AK188" s="78" t="s">
        <v>2791</v>
      </c>
      <c r="AL188" s="82" t="s">
        <v>2953</v>
      </c>
      <c r="AM188" s="78"/>
      <c r="AN188" s="80">
        <v>40589.75349537037</v>
      </c>
      <c r="AO188" s="82" t="s">
        <v>3169</v>
      </c>
      <c r="AP188" s="78" t="b">
        <v>0</v>
      </c>
      <c r="AQ188" s="78" t="b">
        <v>0</v>
      </c>
      <c r="AR188" s="78" t="b">
        <v>0</v>
      </c>
      <c r="AS188" s="78" t="s">
        <v>1973</v>
      </c>
      <c r="AT188" s="78">
        <v>28</v>
      </c>
      <c r="AU188" s="82" t="s">
        <v>3290</v>
      </c>
      <c r="AV188" s="78" t="b">
        <v>0</v>
      </c>
      <c r="AW188" s="78" t="s">
        <v>3383</v>
      </c>
      <c r="AX188" s="82" t="s">
        <v>3569</v>
      </c>
      <c r="AY188" s="78" t="s">
        <v>66</v>
      </c>
      <c r="AZ188" s="78" t="str">
        <f>REPLACE(INDEX(GroupVertices[Group],MATCH(Vertices[[#This Row],[Vertex]],GroupVertices[Vertex],0)),1,1,"")</f>
        <v>2</v>
      </c>
      <c r="BA188" s="48"/>
      <c r="BB188" s="48"/>
      <c r="BC188" s="48"/>
      <c r="BD188" s="48"/>
      <c r="BE188" s="48" t="s">
        <v>868</v>
      </c>
      <c r="BF188" s="48" t="s">
        <v>868</v>
      </c>
      <c r="BG188" s="120" t="s">
        <v>4711</v>
      </c>
      <c r="BH188" s="120" t="s">
        <v>4711</v>
      </c>
      <c r="BI188" s="120" t="s">
        <v>4857</v>
      </c>
      <c r="BJ188" s="120" t="s">
        <v>4857</v>
      </c>
      <c r="BK188" s="120">
        <v>0</v>
      </c>
      <c r="BL188" s="123">
        <v>0</v>
      </c>
      <c r="BM188" s="120">
        <v>0</v>
      </c>
      <c r="BN188" s="123">
        <v>0</v>
      </c>
      <c r="BO188" s="120">
        <v>0</v>
      </c>
      <c r="BP188" s="123">
        <v>0</v>
      </c>
      <c r="BQ188" s="120">
        <v>22</v>
      </c>
      <c r="BR188" s="123">
        <v>100</v>
      </c>
      <c r="BS188" s="120">
        <v>22</v>
      </c>
      <c r="BT188" s="2"/>
      <c r="BU188" s="3"/>
      <c r="BV188" s="3"/>
      <c r="BW188" s="3"/>
      <c r="BX188" s="3"/>
    </row>
    <row r="189" spans="1:76" ht="15">
      <c r="A189" s="64" t="s">
        <v>374</v>
      </c>
      <c r="B189" s="65"/>
      <c r="C189" s="65" t="s">
        <v>64</v>
      </c>
      <c r="D189" s="66">
        <v>162.2161486517474</v>
      </c>
      <c r="E189" s="68"/>
      <c r="F189" s="100" t="s">
        <v>1134</v>
      </c>
      <c r="G189" s="65"/>
      <c r="H189" s="69" t="s">
        <v>374</v>
      </c>
      <c r="I189" s="70"/>
      <c r="J189" s="70"/>
      <c r="K189" s="69" t="s">
        <v>3902</v>
      </c>
      <c r="L189" s="73">
        <v>1</v>
      </c>
      <c r="M189" s="74">
        <v>266.16204833984375</v>
      </c>
      <c r="N189" s="74">
        <v>2314.56982421875</v>
      </c>
      <c r="O189" s="75"/>
      <c r="P189" s="76"/>
      <c r="Q189" s="76"/>
      <c r="R189" s="86"/>
      <c r="S189" s="48">
        <v>0</v>
      </c>
      <c r="T189" s="48">
        <v>1</v>
      </c>
      <c r="U189" s="49">
        <v>0</v>
      </c>
      <c r="V189" s="49">
        <v>0.014925</v>
      </c>
      <c r="W189" s="49">
        <v>0</v>
      </c>
      <c r="X189" s="49">
        <v>0.54773</v>
      </c>
      <c r="Y189" s="49">
        <v>0</v>
      </c>
      <c r="Z189" s="49">
        <v>0</v>
      </c>
      <c r="AA189" s="71">
        <v>189</v>
      </c>
      <c r="AB189" s="71"/>
      <c r="AC189" s="72"/>
      <c r="AD189" s="78" t="s">
        <v>2262</v>
      </c>
      <c r="AE189" s="78">
        <v>402</v>
      </c>
      <c r="AF189" s="78">
        <v>884</v>
      </c>
      <c r="AG189" s="78">
        <v>225139</v>
      </c>
      <c r="AH189" s="78">
        <v>204157</v>
      </c>
      <c r="AI189" s="78"/>
      <c r="AJ189" s="78" t="s">
        <v>2556</v>
      </c>
      <c r="AK189" s="78" t="s">
        <v>2033</v>
      </c>
      <c r="AL189" s="78"/>
      <c r="AM189" s="78"/>
      <c r="AN189" s="80">
        <v>41724.975266203706</v>
      </c>
      <c r="AO189" s="78"/>
      <c r="AP189" s="78" t="b">
        <v>1</v>
      </c>
      <c r="AQ189" s="78" t="b">
        <v>0</v>
      </c>
      <c r="AR189" s="78" t="b">
        <v>1</v>
      </c>
      <c r="AS189" s="78" t="s">
        <v>1973</v>
      </c>
      <c r="AT189" s="78">
        <v>11</v>
      </c>
      <c r="AU189" s="82" t="s">
        <v>3289</v>
      </c>
      <c r="AV189" s="78" t="b">
        <v>0</v>
      </c>
      <c r="AW189" s="78" t="s">
        <v>3383</v>
      </c>
      <c r="AX189" s="82" t="s">
        <v>3570</v>
      </c>
      <c r="AY189" s="78" t="s">
        <v>66</v>
      </c>
      <c r="AZ189" s="78" t="str">
        <f>REPLACE(INDEX(GroupVertices[Group],MATCH(Vertices[[#This Row],[Vertex]],GroupVertices[Vertex],0)),1,1,"")</f>
        <v>2</v>
      </c>
      <c r="BA189" s="48"/>
      <c r="BB189" s="48"/>
      <c r="BC189" s="48"/>
      <c r="BD189" s="48"/>
      <c r="BE189" s="48" t="s">
        <v>868</v>
      </c>
      <c r="BF189" s="48" t="s">
        <v>868</v>
      </c>
      <c r="BG189" s="120" t="s">
        <v>4711</v>
      </c>
      <c r="BH189" s="120" t="s">
        <v>4711</v>
      </c>
      <c r="BI189" s="120" t="s">
        <v>4857</v>
      </c>
      <c r="BJ189" s="120" t="s">
        <v>4857</v>
      </c>
      <c r="BK189" s="120">
        <v>0</v>
      </c>
      <c r="BL189" s="123">
        <v>0</v>
      </c>
      <c r="BM189" s="120">
        <v>0</v>
      </c>
      <c r="BN189" s="123">
        <v>0</v>
      </c>
      <c r="BO189" s="120">
        <v>0</v>
      </c>
      <c r="BP189" s="123">
        <v>0</v>
      </c>
      <c r="BQ189" s="120">
        <v>22</v>
      </c>
      <c r="BR189" s="123">
        <v>100</v>
      </c>
      <c r="BS189" s="120">
        <v>22</v>
      </c>
      <c r="BT189" s="2"/>
      <c r="BU189" s="3"/>
      <c r="BV189" s="3"/>
      <c r="BW189" s="3"/>
      <c r="BX189" s="3"/>
    </row>
    <row r="190" spans="1:76" ht="15">
      <c r="A190" s="64" t="s">
        <v>375</v>
      </c>
      <c r="B190" s="65"/>
      <c r="C190" s="65" t="s">
        <v>64</v>
      </c>
      <c r="D190" s="66">
        <v>162.24772642759723</v>
      </c>
      <c r="E190" s="68"/>
      <c r="F190" s="100" t="s">
        <v>1135</v>
      </c>
      <c r="G190" s="65"/>
      <c r="H190" s="69" t="s">
        <v>375</v>
      </c>
      <c r="I190" s="70"/>
      <c r="J190" s="70"/>
      <c r="K190" s="69" t="s">
        <v>3903</v>
      </c>
      <c r="L190" s="73">
        <v>1</v>
      </c>
      <c r="M190" s="74">
        <v>194.9122772216797</v>
      </c>
      <c r="N190" s="74">
        <v>1504.2469482421875</v>
      </c>
      <c r="O190" s="75"/>
      <c r="P190" s="76"/>
      <c r="Q190" s="76"/>
      <c r="R190" s="86"/>
      <c r="S190" s="48">
        <v>0</v>
      </c>
      <c r="T190" s="48">
        <v>1</v>
      </c>
      <c r="U190" s="49">
        <v>0</v>
      </c>
      <c r="V190" s="49">
        <v>0.014925</v>
      </c>
      <c r="W190" s="49">
        <v>0</v>
      </c>
      <c r="X190" s="49">
        <v>0.54773</v>
      </c>
      <c r="Y190" s="49">
        <v>0</v>
      </c>
      <c r="Z190" s="49">
        <v>0</v>
      </c>
      <c r="AA190" s="71">
        <v>190</v>
      </c>
      <c r="AB190" s="71"/>
      <c r="AC190" s="72"/>
      <c r="AD190" s="78" t="s">
        <v>2263</v>
      </c>
      <c r="AE190" s="78">
        <v>1047</v>
      </c>
      <c r="AF190" s="78">
        <v>1013</v>
      </c>
      <c r="AG190" s="78">
        <v>53157</v>
      </c>
      <c r="AH190" s="78">
        <v>88474</v>
      </c>
      <c r="AI190" s="78"/>
      <c r="AJ190" s="78" t="s">
        <v>2557</v>
      </c>
      <c r="AK190" s="78"/>
      <c r="AL190" s="78"/>
      <c r="AM190" s="78"/>
      <c r="AN190" s="80">
        <v>43070.693773148145</v>
      </c>
      <c r="AO190" s="82" t="s">
        <v>3170</v>
      </c>
      <c r="AP190" s="78" t="b">
        <v>1</v>
      </c>
      <c r="AQ190" s="78" t="b">
        <v>0</v>
      </c>
      <c r="AR190" s="78" t="b">
        <v>0</v>
      </c>
      <c r="AS190" s="78" t="s">
        <v>1973</v>
      </c>
      <c r="AT190" s="78">
        <v>6</v>
      </c>
      <c r="AU190" s="78"/>
      <c r="AV190" s="78" t="b">
        <v>0</v>
      </c>
      <c r="AW190" s="78" t="s">
        <v>3383</v>
      </c>
      <c r="AX190" s="82" t="s">
        <v>3571</v>
      </c>
      <c r="AY190" s="78" t="s">
        <v>66</v>
      </c>
      <c r="AZ190" s="78" t="str">
        <f>REPLACE(INDEX(GroupVertices[Group],MATCH(Vertices[[#This Row],[Vertex]],GroupVertices[Vertex],0)),1,1,"")</f>
        <v>2</v>
      </c>
      <c r="BA190" s="48"/>
      <c r="BB190" s="48"/>
      <c r="BC190" s="48"/>
      <c r="BD190" s="48"/>
      <c r="BE190" s="48" t="s">
        <v>868</v>
      </c>
      <c r="BF190" s="48" t="s">
        <v>868</v>
      </c>
      <c r="BG190" s="120" t="s">
        <v>4711</v>
      </c>
      <c r="BH190" s="120" t="s">
        <v>4711</v>
      </c>
      <c r="BI190" s="120" t="s">
        <v>4857</v>
      </c>
      <c r="BJ190" s="120" t="s">
        <v>4857</v>
      </c>
      <c r="BK190" s="120">
        <v>0</v>
      </c>
      <c r="BL190" s="123">
        <v>0</v>
      </c>
      <c r="BM190" s="120">
        <v>0</v>
      </c>
      <c r="BN190" s="123">
        <v>0</v>
      </c>
      <c r="BO190" s="120">
        <v>0</v>
      </c>
      <c r="BP190" s="123">
        <v>0</v>
      </c>
      <c r="BQ190" s="120">
        <v>22</v>
      </c>
      <c r="BR190" s="123">
        <v>100</v>
      </c>
      <c r="BS190" s="120">
        <v>22</v>
      </c>
      <c r="BT190" s="2"/>
      <c r="BU190" s="3"/>
      <c r="BV190" s="3"/>
      <c r="BW190" s="3"/>
      <c r="BX190" s="3"/>
    </row>
    <row r="191" spans="1:76" ht="15">
      <c r="A191" s="64" t="s">
        <v>376</v>
      </c>
      <c r="B191" s="65"/>
      <c r="C191" s="65" t="s">
        <v>64</v>
      </c>
      <c r="D191" s="66">
        <v>162.1840812979774</v>
      </c>
      <c r="E191" s="68"/>
      <c r="F191" s="100" t="s">
        <v>1136</v>
      </c>
      <c r="G191" s="65"/>
      <c r="H191" s="69" t="s">
        <v>376</v>
      </c>
      <c r="I191" s="70"/>
      <c r="J191" s="70"/>
      <c r="K191" s="69" t="s">
        <v>3904</v>
      </c>
      <c r="L191" s="73">
        <v>1</v>
      </c>
      <c r="M191" s="74">
        <v>2540.63525390625</v>
      </c>
      <c r="N191" s="74">
        <v>2155.59130859375</v>
      </c>
      <c r="O191" s="75"/>
      <c r="P191" s="76"/>
      <c r="Q191" s="76"/>
      <c r="R191" s="86"/>
      <c r="S191" s="48">
        <v>0</v>
      </c>
      <c r="T191" s="48">
        <v>1</v>
      </c>
      <c r="U191" s="49">
        <v>0</v>
      </c>
      <c r="V191" s="49">
        <v>0.014925</v>
      </c>
      <c r="W191" s="49">
        <v>0</v>
      </c>
      <c r="X191" s="49">
        <v>0.54773</v>
      </c>
      <c r="Y191" s="49">
        <v>0</v>
      </c>
      <c r="Z191" s="49">
        <v>0</v>
      </c>
      <c r="AA191" s="71">
        <v>191</v>
      </c>
      <c r="AB191" s="71"/>
      <c r="AC191" s="72"/>
      <c r="AD191" s="78" t="s">
        <v>2264</v>
      </c>
      <c r="AE191" s="78">
        <v>1250</v>
      </c>
      <c r="AF191" s="78">
        <v>753</v>
      </c>
      <c r="AG191" s="78">
        <v>21751</v>
      </c>
      <c r="AH191" s="78">
        <v>25086</v>
      </c>
      <c r="AI191" s="78"/>
      <c r="AJ191" s="78" t="s">
        <v>2558</v>
      </c>
      <c r="AK191" s="78" t="s">
        <v>2792</v>
      </c>
      <c r="AL191" s="82" t="s">
        <v>2954</v>
      </c>
      <c r="AM191" s="78"/>
      <c r="AN191" s="80">
        <v>40434.83763888889</v>
      </c>
      <c r="AO191" s="82" t="s">
        <v>3171</v>
      </c>
      <c r="AP191" s="78" t="b">
        <v>0</v>
      </c>
      <c r="AQ191" s="78" t="b">
        <v>0</v>
      </c>
      <c r="AR191" s="78" t="b">
        <v>0</v>
      </c>
      <c r="AS191" s="78" t="s">
        <v>1973</v>
      </c>
      <c r="AT191" s="78">
        <v>20</v>
      </c>
      <c r="AU191" s="82" t="s">
        <v>3303</v>
      </c>
      <c r="AV191" s="78" t="b">
        <v>0</v>
      </c>
      <c r="AW191" s="78" t="s">
        <v>3383</v>
      </c>
      <c r="AX191" s="82" t="s">
        <v>3572</v>
      </c>
      <c r="AY191" s="78" t="s">
        <v>66</v>
      </c>
      <c r="AZ191" s="78" t="str">
        <f>REPLACE(INDEX(GroupVertices[Group],MATCH(Vertices[[#This Row],[Vertex]],GroupVertices[Vertex],0)),1,1,"")</f>
        <v>2</v>
      </c>
      <c r="BA191" s="48"/>
      <c r="BB191" s="48"/>
      <c r="BC191" s="48"/>
      <c r="BD191" s="48"/>
      <c r="BE191" s="48" t="s">
        <v>868</v>
      </c>
      <c r="BF191" s="48" t="s">
        <v>868</v>
      </c>
      <c r="BG191" s="120" t="s">
        <v>4711</v>
      </c>
      <c r="BH191" s="120" t="s">
        <v>4711</v>
      </c>
      <c r="BI191" s="120" t="s">
        <v>4857</v>
      </c>
      <c r="BJ191" s="120" t="s">
        <v>4857</v>
      </c>
      <c r="BK191" s="120">
        <v>0</v>
      </c>
      <c r="BL191" s="123">
        <v>0</v>
      </c>
      <c r="BM191" s="120">
        <v>0</v>
      </c>
      <c r="BN191" s="123">
        <v>0</v>
      </c>
      <c r="BO191" s="120">
        <v>0</v>
      </c>
      <c r="BP191" s="123">
        <v>0</v>
      </c>
      <c r="BQ191" s="120">
        <v>22</v>
      </c>
      <c r="BR191" s="123">
        <v>100</v>
      </c>
      <c r="BS191" s="120">
        <v>22</v>
      </c>
      <c r="BT191" s="2"/>
      <c r="BU191" s="3"/>
      <c r="BV191" s="3"/>
      <c r="BW191" s="3"/>
      <c r="BX191" s="3"/>
    </row>
    <row r="192" spans="1:76" ht="15">
      <c r="A192" s="64" t="s">
        <v>377</v>
      </c>
      <c r="B192" s="65"/>
      <c r="C192" s="65" t="s">
        <v>64</v>
      </c>
      <c r="D192" s="66">
        <v>162.04969215889548</v>
      </c>
      <c r="E192" s="68"/>
      <c r="F192" s="100" t="s">
        <v>1137</v>
      </c>
      <c r="G192" s="65"/>
      <c r="H192" s="69" t="s">
        <v>377</v>
      </c>
      <c r="I192" s="70"/>
      <c r="J192" s="70"/>
      <c r="K192" s="69" t="s">
        <v>3905</v>
      </c>
      <c r="L192" s="73">
        <v>1</v>
      </c>
      <c r="M192" s="74">
        <v>1360.775146484375</v>
      </c>
      <c r="N192" s="74">
        <v>3303.83740234375</v>
      </c>
      <c r="O192" s="75"/>
      <c r="P192" s="76"/>
      <c r="Q192" s="76"/>
      <c r="R192" s="86"/>
      <c r="S192" s="48">
        <v>0</v>
      </c>
      <c r="T192" s="48">
        <v>1</v>
      </c>
      <c r="U192" s="49">
        <v>0</v>
      </c>
      <c r="V192" s="49">
        <v>0.014925</v>
      </c>
      <c r="W192" s="49">
        <v>0</v>
      </c>
      <c r="X192" s="49">
        <v>0.54773</v>
      </c>
      <c r="Y192" s="49">
        <v>0</v>
      </c>
      <c r="Z192" s="49">
        <v>0</v>
      </c>
      <c r="AA192" s="71">
        <v>192</v>
      </c>
      <c r="AB192" s="71"/>
      <c r="AC192" s="72"/>
      <c r="AD192" s="78" t="s">
        <v>2265</v>
      </c>
      <c r="AE192" s="78">
        <v>95</v>
      </c>
      <c r="AF192" s="78">
        <v>204</v>
      </c>
      <c r="AG192" s="78">
        <v>39081</v>
      </c>
      <c r="AH192" s="78">
        <v>102909</v>
      </c>
      <c r="AI192" s="78"/>
      <c r="AJ192" s="78" t="s">
        <v>2559</v>
      </c>
      <c r="AK192" s="78"/>
      <c r="AL192" s="78"/>
      <c r="AM192" s="78"/>
      <c r="AN192" s="80">
        <v>42904.88179398148</v>
      </c>
      <c r="AO192" s="78"/>
      <c r="AP192" s="78" t="b">
        <v>1</v>
      </c>
      <c r="AQ192" s="78" t="b">
        <v>0</v>
      </c>
      <c r="AR192" s="78" t="b">
        <v>1</v>
      </c>
      <c r="AS192" s="78" t="s">
        <v>1973</v>
      </c>
      <c r="AT192" s="78">
        <v>0</v>
      </c>
      <c r="AU192" s="78"/>
      <c r="AV192" s="78" t="b">
        <v>0</v>
      </c>
      <c r="AW192" s="78" t="s">
        <v>3383</v>
      </c>
      <c r="AX192" s="82" t="s">
        <v>3573</v>
      </c>
      <c r="AY192" s="78" t="s">
        <v>66</v>
      </c>
      <c r="AZ192" s="78" t="str">
        <f>REPLACE(INDEX(GroupVertices[Group],MATCH(Vertices[[#This Row],[Vertex]],GroupVertices[Vertex],0)),1,1,"")</f>
        <v>2</v>
      </c>
      <c r="BA192" s="48"/>
      <c r="BB192" s="48"/>
      <c r="BC192" s="48"/>
      <c r="BD192" s="48"/>
      <c r="BE192" s="48" t="s">
        <v>868</v>
      </c>
      <c r="BF192" s="48" t="s">
        <v>868</v>
      </c>
      <c r="BG192" s="120" t="s">
        <v>4711</v>
      </c>
      <c r="BH192" s="120" t="s">
        <v>4711</v>
      </c>
      <c r="BI192" s="120" t="s">
        <v>4857</v>
      </c>
      <c r="BJ192" s="120" t="s">
        <v>4857</v>
      </c>
      <c r="BK192" s="120">
        <v>0</v>
      </c>
      <c r="BL192" s="123">
        <v>0</v>
      </c>
      <c r="BM192" s="120">
        <v>0</v>
      </c>
      <c r="BN192" s="123">
        <v>0</v>
      </c>
      <c r="BO192" s="120">
        <v>0</v>
      </c>
      <c r="BP192" s="123">
        <v>0</v>
      </c>
      <c r="BQ192" s="120">
        <v>22</v>
      </c>
      <c r="BR192" s="123">
        <v>100</v>
      </c>
      <c r="BS192" s="120">
        <v>22</v>
      </c>
      <c r="BT192" s="2"/>
      <c r="BU192" s="3"/>
      <c r="BV192" s="3"/>
      <c r="BW192" s="3"/>
      <c r="BX192" s="3"/>
    </row>
    <row r="193" spans="1:76" ht="15">
      <c r="A193" s="64" t="s">
        <v>378</v>
      </c>
      <c r="B193" s="65"/>
      <c r="C193" s="65" t="s">
        <v>64</v>
      </c>
      <c r="D193" s="66">
        <v>162.02129663952664</v>
      </c>
      <c r="E193" s="68"/>
      <c r="F193" s="100" t="s">
        <v>1138</v>
      </c>
      <c r="G193" s="65"/>
      <c r="H193" s="69" t="s">
        <v>378</v>
      </c>
      <c r="I193" s="70"/>
      <c r="J193" s="70"/>
      <c r="K193" s="69" t="s">
        <v>3906</v>
      </c>
      <c r="L193" s="73">
        <v>1</v>
      </c>
      <c r="M193" s="74">
        <v>1723.680419921875</v>
      </c>
      <c r="N193" s="74">
        <v>3340.84228515625</v>
      </c>
      <c r="O193" s="75"/>
      <c r="P193" s="76"/>
      <c r="Q193" s="76"/>
      <c r="R193" s="86"/>
      <c r="S193" s="48">
        <v>0</v>
      </c>
      <c r="T193" s="48">
        <v>1</v>
      </c>
      <c r="U193" s="49">
        <v>0</v>
      </c>
      <c r="V193" s="49">
        <v>0.014925</v>
      </c>
      <c r="W193" s="49">
        <v>0</v>
      </c>
      <c r="X193" s="49">
        <v>0.54773</v>
      </c>
      <c r="Y193" s="49">
        <v>0</v>
      </c>
      <c r="Z193" s="49">
        <v>0</v>
      </c>
      <c r="AA193" s="71">
        <v>193</v>
      </c>
      <c r="AB193" s="71"/>
      <c r="AC193" s="72"/>
      <c r="AD193" s="78" t="s">
        <v>2266</v>
      </c>
      <c r="AE193" s="78">
        <v>189</v>
      </c>
      <c r="AF193" s="78">
        <v>88</v>
      </c>
      <c r="AG193" s="78">
        <v>32321</v>
      </c>
      <c r="AH193" s="78">
        <v>8682</v>
      </c>
      <c r="AI193" s="78"/>
      <c r="AJ193" s="78"/>
      <c r="AK193" s="78"/>
      <c r="AL193" s="78"/>
      <c r="AM193" s="78"/>
      <c r="AN193" s="80">
        <v>39877.67449074074</v>
      </c>
      <c r="AO193" s="82" t="s">
        <v>3172</v>
      </c>
      <c r="AP193" s="78" t="b">
        <v>0</v>
      </c>
      <c r="AQ193" s="78" t="b">
        <v>0</v>
      </c>
      <c r="AR193" s="78" t="b">
        <v>0</v>
      </c>
      <c r="AS193" s="78" t="s">
        <v>1973</v>
      </c>
      <c r="AT193" s="78">
        <v>2</v>
      </c>
      <c r="AU193" s="82" t="s">
        <v>3295</v>
      </c>
      <c r="AV193" s="78" t="b">
        <v>0</v>
      </c>
      <c r="AW193" s="78" t="s">
        <v>3383</v>
      </c>
      <c r="AX193" s="82" t="s">
        <v>3574</v>
      </c>
      <c r="AY193" s="78" t="s">
        <v>66</v>
      </c>
      <c r="AZ193" s="78" t="str">
        <f>REPLACE(INDEX(GroupVertices[Group],MATCH(Vertices[[#This Row],[Vertex]],GroupVertices[Vertex],0)),1,1,"")</f>
        <v>2</v>
      </c>
      <c r="BA193" s="48"/>
      <c r="BB193" s="48"/>
      <c r="BC193" s="48"/>
      <c r="BD193" s="48"/>
      <c r="BE193" s="48" t="s">
        <v>868</v>
      </c>
      <c r="BF193" s="48" t="s">
        <v>868</v>
      </c>
      <c r="BG193" s="120" t="s">
        <v>4711</v>
      </c>
      <c r="BH193" s="120" t="s">
        <v>4711</v>
      </c>
      <c r="BI193" s="120" t="s">
        <v>4857</v>
      </c>
      <c r="BJ193" s="120" t="s">
        <v>4857</v>
      </c>
      <c r="BK193" s="120">
        <v>0</v>
      </c>
      <c r="BL193" s="123">
        <v>0</v>
      </c>
      <c r="BM193" s="120">
        <v>0</v>
      </c>
      <c r="BN193" s="123">
        <v>0</v>
      </c>
      <c r="BO193" s="120">
        <v>0</v>
      </c>
      <c r="BP193" s="123">
        <v>0</v>
      </c>
      <c r="BQ193" s="120">
        <v>22</v>
      </c>
      <c r="BR193" s="123">
        <v>100</v>
      </c>
      <c r="BS193" s="120">
        <v>22</v>
      </c>
      <c r="BT193" s="2"/>
      <c r="BU193" s="3"/>
      <c r="BV193" s="3"/>
      <c r="BW193" s="3"/>
      <c r="BX193" s="3"/>
    </row>
    <row r="194" spans="1:76" ht="15">
      <c r="A194" s="64" t="s">
        <v>379</v>
      </c>
      <c r="B194" s="65"/>
      <c r="C194" s="65" t="s">
        <v>64</v>
      </c>
      <c r="D194" s="66">
        <v>162.08322824642596</v>
      </c>
      <c r="E194" s="68"/>
      <c r="F194" s="100" t="s">
        <v>1139</v>
      </c>
      <c r="G194" s="65"/>
      <c r="H194" s="69" t="s">
        <v>379</v>
      </c>
      <c r="I194" s="70"/>
      <c r="J194" s="70"/>
      <c r="K194" s="69" t="s">
        <v>3907</v>
      </c>
      <c r="L194" s="73">
        <v>1</v>
      </c>
      <c r="M194" s="74">
        <v>2579.365478515625</v>
      </c>
      <c r="N194" s="74">
        <v>810.9109497070312</v>
      </c>
      <c r="O194" s="75"/>
      <c r="P194" s="76"/>
      <c r="Q194" s="76"/>
      <c r="R194" s="86"/>
      <c r="S194" s="48">
        <v>0</v>
      </c>
      <c r="T194" s="48">
        <v>1</v>
      </c>
      <c r="U194" s="49">
        <v>0</v>
      </c>
      <c r="V194" s="49">
        <v>0.014925</v>
      </c>
      <c r="W194" s="49">
        <v>0</v>
      </c>
      <c r="X194" s="49">
        <v>0.54773</v>
      </c>
      <c r="Y194" s="49">
        <v>0</v>
      </c>
      <c r="Z194" s="49">
        <v>0</v>
      </c>
      <c r="AA194" s="71">
        <v>194</v>
      </c>
      <c r="AB194" s="71"/>
      <c r="AC194" s="72"/>
      <c r="AD194" s="78" t="s">
        <v>2267</v>
      </c>
      <c r="AE194" s="78">
        <v>321</v>
      </c>
      <c r="AF194" s="78">
        <v>341</v>
      </c>
      <c r="AG194" s="78">
        <v>69021</v>
      </c>
      <c r="AH194" s="78">
        <v>64399</v>
      </c>
      <c r="AI194" s="78"/>
      <c r="AJ194" s="78"/>
      <c r="AK194" s="78"/>
      <c r="AL194" s="78"/>
      <c r="AM194" s="78"/>
      <c r="AN194" s="80">
        <v>41581.91280092593</v>
      </c>
      <c r="AO194" s="78"/>
      <c r="AP194" s="78" t="b">
        <v>1</v>
      </c>
      <c r="AQ194" s="78" t="b">
        <v>0</v>
      </c>
      <c r="AR194" s="78" t="b">
        <v>0</v>
      </c>
      <c r="AS194" s="78" t="s">
        <v>1973</v>
      </c>
      <c r="AT194" s="78">
        <v>1</v>
      </c>
      <c r="AU194" s="82" t="s">
        <v>3289</v>
      </c>
      <c r="AV194" s="78" t="b">
        <v>0</v>
      </c>
      <c r="AW194" s="78" t="s">
        <v>3383</v>
      </c>
      <c r="AX194" s="82" t="s">
        <v>3575</v>
      </c>
      <c r="AY194" s="78" t="s">
        <v>66</v>
      </c>
      <c r="AZ194" s="78" t="str">
        <f>REPLACE(INDEX(GroupVertices[Group],MATCH(Vertices[[#This Row],[Vertex]],GroupVertices[Vertex],0)),1,1,"")</f>
        <v>2</v>
      </c>
      <c r="BA194" s="48"/>
      <c r="BB194" s="48"/>
      <c r="BC194" s="48"/>
      <c r="BD194" s="48"/>
      <c r="BE194" s="48" t="s">
        <v>868</v>
      </c>
      <c r="BF194" s="48" t="s">
        <v>868</v>
      </c>
      <c r="BG194" s="120" t="s">
        <v>4711</v>
      </c>
      <c r="BH194" s="120" t="s">
        <v>4711</v>
      </c>
      <c r="BI194" s="120" t="s">
        <v>4857</v>
      </c>
      <c r="BJ194" s="120" t="s">
        <v>4857</v>
      </c>
      <c r="BK194" s="120">
        <v>0</v>
      </c>
      <c r="BL194" s="123">
        <v>0</v>
      </c>
      <c r="BM194" s="120">
        <v>0</v>
      </c>
      <c r="BN194" s="123">
        <v>0</v>
      </c>
      <c r="BO194" s="120">
        <v>0</v>
      </c>
      <c r="BP194" s="123">
        <v>0</v>
      </c>
      <c r="BQ194" s="120">
        <v>22</v>
      </c>
      <c r="BR194" s="123">
        <v>100</v>
      </c>
      <c r="BS194" s="120">
        <v>22</v>
      </c>
      <c r="BT194" s="2"/>
      <c r="BU194" s="3"/>
      <c r="BV194" s="3"/>
      <c r="BW194" s="3"/>
      <c r="BX194" s="3"/>
    </row>
    <row r="195" spans="1:76" ht="15">
      <c r="A195" s="64" t="s">
        <v>380</v>
      </c>
      <c r="B195" s="65"/>
      <c r="C195" s="65" t="s">
        <v>64</v>
      </c>
      <c r="D195" s="66">
        <v>162.0186039609658</v>
      </c>
      <c r="E195" s="68"/>
      <c r="F195" s="100" t="s">
        <v>1140</v>
      </c>
      <c r="G195" s="65"/>
      <c r="H195" s="69" t="s">
        <v>380</v>
      </c>
      <c r="I195" s="70"/>
      <c r="J195" s="70"/>
      <c r="K195" s="69" t="s">
        <v>3908</v>
      </c>
      <c r="L195" s="73">
        <v>1</v>
      </c>
      <c r="M195" s="74">
        <v>803.7518920898438</v>
      </c>
      <c r="N195" s="74">
        <v>2425.245849609375</v>
      </c>
      <c r="O195" s="75"/>
      <c r="P195" s="76"/>
      <c r="Q195" s="76"/>
      <c r="R195" s="86"/>
      <c r="S195" s="48">
        <v>0</v>
      </c>
      <c r="T195" s="48">
        <v>1</v>
      </c>
      <c r="U195" s="49">
        <v>0</v>
      </c>
      <c r="V195" s="49">
        <v>0.014925</v>
      </c>
      <c r="W195" s="49">
        <v>0</v>
      </c>
      <c r="X195" s="49">
        <v>0.54773</v>
      </c>
      <c r="Y195" s="49">
        <v>0</v>
      </c>
      <c r="Z195" s="49">
        <v>0</v>
      </c>
      <c r="AA195" s="71">
        <v>195</v>
      </c>
      <c r="AB195" s="71"/>
      <c r="AC195" s="72"/>
      <c r="AD195" s="78" t="s">
        <v>2268</v>
      </c>
      <c r="AE195" s="78">
        <v>35</v>
      </c>
      <c r="AF195" s="78">
        <v>77</v>
      </c>
      <c r="AG195" s="78">
        <v>27765</v>
      </c>
      <c r="AH195" s="78">
        <v>29745</v>
      </c>
      <c r="AI195" s="78"/>
      <c r="AJ195" s="78"/>
      <c r="AK195" s="78"/>
      <c r="AL195" s="78"/>
      <c r="AM195" s="78"/>
      <c r="AN195" s="80">
        <v>42730.77369212963</v>
      </c>
      <c r="AO195" s="78"/>
      <c r="AP195" s="78" t="b">
        <v>0</v>
      </c>
      <c r="AQ195" s="78" t="b">
        <v>0</v>
      </c>
      <c r="AR195" s="78" t="b">
        <v>0</v>
      </c>
      <c r="AS195" s="78" t="s">
        <v>1973</v>
      </c>
      <c r="AT195" s="78">
        <v>0</v>
      </c>
      <c r="AU195" s="82" t="s">
        <v>3289</v>
      </c>
      <c r="AV195" s="78" t="b">
        <v>0</v>
      </c>
      <c r="AW195" s="78" t="s">
        <v>3383</v>
      </c>
      <c r="AX195" s="82" t="s">
        <v>3576</v>
      </c>
      <c r="AY195" s="78" t="s">
        <v>66</v>
      </c>
      <c r="AZ195" s="78" t="str">
        <f>REPLACE(INDEX(GroupVertices[Group],MATCH(Vertices[[#This Row],[Vertex]],GroupVertices[Vertex],0)),1,1,"")</f>
        <v>2</v>
      </c>
      <c r="BA195" s="48"/>
      <c r="BB195" s="48"/>
      <c r="BC195" s="48"/>
      <c r="BD195" s="48"/>
      <c r="BE195" s="48" t="s">
        <v>868</v>
      </c>
      <c r="BF195" s="48" t="s">
        <v>868</v>
      </c>
      <c r="BG195" s="120" t="s">
        <v>4711</v>
      </c>
      <c r="BH195" s="120" t="s">
        <v>4711</v>
      </c>
      <c r="BI195" s="120" t="s">
        <v>4857</v>
      </c>
      <c r="BJ195" s="120" t="s">
        <v>4857</v>
      </c>
      <c r="BK195" s="120">
        <v>0</v>
      </c>
      <c r="BL195" s="123">
        <v>0</v>
      </c>
      <c r="BM195" s="120">
        <v>0</v>
      </c>
      <c r="BN195" s="123">
        <v>0</v>
      </c>
      <c r="BO195" s="120">
        <v>0</v>
      </c>
      <c r="BP195" s="123">
        <v>0</v>
      </c>
      <c r="BQ195" s="120">
        <v>22</v>
      </c>
      <c r="BR195" s="123">
        <v>100</v>
      </c>
      <c r="BS195" s="120">
        <v>22</v>
      </c>
      <c r="BT195" s="2"/>
      <c r="BU195" s="3"/>
      <c r="BV195" s="3"/>
      <c r="BW195" s="3"/>
      <c r="BX195" s="3"/>
    </row>
    <row r="196" spans="1:76" ht="15">
      <c r="A196" s="64" t="s">
        <v>382</v>
      </c>
      <c r="B196" s="65"/>
      <c r="C196" s="65" t="s">
        <v>64</v>
      </c>
      <c r="D196" s="66">
        <v>162.11358207747543</v>
      </c>
      <c r="E196" s="68"/>
      <c r="F196" s="100" t="s">
        <v>1141</v>
      </c>
      <c r="G196" s="65"/>
      <c r="H196" s="69" t="s">
        <v>382</v>
      </c>
      <c r="I196" s="70"/>
      <c r="J196" s="70"/>
      <c r="K196" s="69" t="s">
        <v>3909</v>
      </c>
      <c r="L196" s="73">
        <v>1</v>
      </c>
      <c r="M196" s="74">
        <v>5035.23388671875</v>
      </c>
      <c r="N196" s="74">
        <v>3901.415771484375</v>
      </c>
      <c r="O196" s="75"/>
      <c r="P196" s="76"/>
      <c r="Q196" s="76"/>
      <c r="R196" s="86"/>
      <c r="S196" s="48">
        <v>0</v>
      </c>
      <c r="T196" s="48">
        <v>2</v>
      </c>
      <c r="U196" s="49">
        <v>0</v>
      </c>
      <c r="V196" s="49">
        <v>0.006061</v>
      </c>
      <c r="W196" s="49">
        <v>0</v>
      </c>
      <c r="X196" s="49">
        <v>0.738935</v>
      </c>
      <c r="Y196" s="49">
        <v>0.5</v>
      </c>
      <c r="Z196" s="49">
        <v>0</v>
      </c>
      <c r="AA196" s="71">
        <v>196</v>
      </c>
      <c r="AB196" s="71"/>
      <c r="AC196" s="72"/>
      <c r="AD196" s="78" t="s">
        <v>2269</v>
      </c>
      <c r="AE196" s="78">
        <v>788</v>
      </c>
      <c r="AF196" s="78">
        <v>465</v>
      </c>
      <c r="AG196" s="78">
        <v>3137</v>
      </c>
      <c r="AH196" s="78">
        <v>4452</v>
      </c>
      <c r="AI196" s="78"/>
      <c r="AJ196" s="78" t="s">
        <v>2560</v>
      </c>
      <c r="AK196" s="78" t="s">
        <v>2793</v>
      </c>
      <c r="AL196" s="82" t="s">
        <v>2955</v>
      </c>
      <c r="AM196" s="78"/>
      <c r="AN196" s="80">
        <v>40093.91171296296</v>
      </c>
      <c r="AO196" s="82" t="s">
        <v>3173</v>
      </c>
      <c r="AP196" s="78" t="b">
        <v>0</v>
      </c>
      <c r="AQ196" s="78" t="b">
        <v>0</v>
      </c>
      <c r="AR196" s="78" t="b">
        <v>1</v>
      </c>
      <c r="AS196" s="78" t="s">
        <v>1973</v>
      </c>
      <c r="AT196" s="78">
        <v>76</v>
      </c>
      <c r="AU196" s="82" t="s">
        <v>3303</v>
      </c>
      <c r="AV196" s="78" t="b">
        <v>0</v>
      </c>
      <c r="AW196" s="78" t="s">
        <v>3383</v>
      </c>
      <c r="AX196" s="82" t="s">
        <v>3577</v>
      </c>
      <c r="AY196" s="78" t="s">
        <v>66</v>
      </c>
      <c r="AZ196" s="78" t="str">
        <f>REPLACE(INDEX(GroupVertices[Group],MATCH(Vertices[[#This Row],[Vertex]],GroupVertices[Vertex],0)),1,1,"")</f>
        <v>10</v>
      </c>
      <c r="BA196" s="48"/>
      <c r="BB196" s="48"/>
      <c r="BC196" s="48"/>
      <c r="BD196" s="48"/>
      <c r="BE196" s="48" t="s">
        <v>865</v>
      </c>
      <c r="BF196" s="48" t="s">
        <v>865</v>
      </c>
      <c r="BG196" s="120" t="s">
        <v>4706</v>
      </c>
      <c r="BH196" s="120" t="s">
        <v>4706</v>
      </c>
      <c r="BI196" s="120" t="s">
        <v>4852</v>
      </c>
      <c r="BJ196" s="120" t="s">
        <v>4852</v>
      </c>
      <c r="BK196" s="120">
        <v>1</v>
      </c>
      <c r="BL196" s="123">
        <v>4.545454545454546</v>
      </c>
      <c r="BM196" s="120">
        <v>0</v>
      </c>
      <c r="BN196" s="123">
        <v>0</v>
      </c>
      <c r="BO196" s="120">
        <v>0</v>
      </c>
      <c r="BP196" s="123">
        <v>0</v>
      </c>
      <c r="BQ196" s="120">
        <v>21</v>
      </c>
      <c r="BR196" s="123">
        <v>95.45454545454545</v>
      </c>
      <c r="BS196" s="120">
        <v>22</v>
      </c>
      <c r="BT196" s="2"/>
      <c r="BU196" s="3"/>
      <c r="BV196" s="3"/>
      <c r="BW196" s="3"/>
      <c r="BX196" s="3"/>
    </row>
    <row r="197" spans="1:76" ht="15">
      <c r="A197" s="64" t="s">
        <v>505</v>
      </c>
      <c r="B197" s="65"/>
      <c r="C197" s="65" t="s">
        <v>64</v>
      </c>
      <c r="D197" s="66">
        <v>162.0176248051255</v>
      </c>
      <c r="E197" s="68"/>
      <c r="F197" s="100" t="s">
        <v>3329</v>
      </c>
      <c r="G197" s="65"/>
      <c r="H197" s="69" t="s">
        <v>505</v>
      </c>
      <c r="I197" s="70"/>
      <c r="J197" s="70"/>
      <c r="K197" s="69" t="s">
        <v>3910</v>
      </c>
      <c r="L197" s="73">
        <v>284.5971153846154</v>
      </c>
      <c r="M197" s="74">
        <v>4605.62646484375</v>
      </c>
      <c r="N197" s="74">
        <v>1319.3798828125</v>
      </c>
      <c r="O197" s="75"/>
      <c r="P197" s="76"/>
      <c r="Q197" s="76"/>
      <c r="R197" s="86"/>
      <c r="S197" s="48">
        <v>6</v>
      </c>
      <c r="T197" s="48">
        <v>0</v>
      </c>
      <c r="U197" s="49">
        <v>118</v>
      </c>
      <c r="V197" s="49">
        <v>0.009091</v>
      </c>
      <c r="W197" s="49">
        <v>0</v>
      </c>
      <c r="X197" s="49">
        <v>1.976799</v>
      </c>
      <c r="Y197" s="49">
        <v>0.13333333333333333</v>
      </c>
      <c r="Z197" s="49">
        <v>0</v>
      </c>
      <c r="AA197" s="71">
        <v>197</v>
      </c>
      <c r="AB197" s="71"/>
      <c r="AC197" s="72"/>
      <c r="AD197" s="78" t="s">
        <v>2270</v>
      </c>
      <c r="AE197" s="78">
        <v>152</v>
      </c>
      <c r="AF197" s="78">
        <v>73</v>
      </c>
      <c r="AG197" s="78">
        <v>288</v>
      </c>
      <c r="AH197" s="78">
        <v>4</v>
      </c>
      <c r="AI197" s="78">
        <v>32400</v>
      </c>
      <c r="AJ197" s="78" t="s">
        <v>2561</v>
      </c>
      <c r="AK197" s="78" t="s">
        <v>2794</v>
      </c>
      <c r="AL197" s="78"/>
      <c r="AM197" s="78" t="s">
        <v>2794</v>
      </c>
      <c r="AN197" s="80">
        <v>40062.57344907407</v>
      </c>
      <c r="AO197" s="78"/>
      <c r="AP197" s="78" t="b">
        <v>1</v>
      </c>
      <c r="AQ197" s="78" t="b">
        <v>0</v>
      </c>
      <c r="AR197" s="78" t="b">
        <v>0</v>
      </c>
      <c r="AS197" s="78" t="s">
        <v>1973</v>
      </c>
      <c r="AT197" s="78">
        <v>7</v>
      </c>
      <c r="AU197" s="82" t="s">
        <v>3289</v>
      </c>
      <c r="AV197" s="78" t="b">
        <v>0</v>
      </c>
      <c r="AW197" s="78" t="s">
        <v>3383</v>
      </c>
      <c r="AX197" s="82" t="s">
        <v>3578</v>
      </c>
      <c r="AY197" s="78" t="s">
        <v>65</v>
      </c>
      <c r="AZ197" s="78" t="str">
        <f>REPLACE(INDEX(GroupVertices[Group],MATCH(Vertices[[#This Row],[Vertex]],GroupVertices[Vertex],0)),1,1,"")</f>
        <v>5</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384</v>
      </c>
      <c r="B198" s="65"/>
      <c r="C198" s="65" t="s">
        <v>64</v>
      </c>
      <c r="D198" s="66">
        <v>162.06291076273962</v>
      </c>
      <c r="E198" s="68"/>
      <c r="F198" s="100" t="s">
        <v>1144</v>
      </c>
      <c r="G198" s="65"/>
      <c r="H198" s="69" t="s">
        <v>384</v>
      </c>
      <c r="I198" s="70"/>
      <c r="J198" s="70"/>
      <c r="K198" s="69" t="s">
        <v>3911</v>
      </c>
      <c r="L198" s="73">
        <v>1</v>
      </c>
      <c r="M198" s="74">
        <v>2930.179931640625</v>
      </c>
      <c r="N198" s="74">
        <v>1532.810791015625</v>
      </c>
      <c r="O198" s="75"/>
      <c r="P198" s="76"/>
      <c r="Q198" s="76"/>
      <c r="R198" s="86"/>
      <c r="S198" s="48">
        <v>0</v>
      </c>
      <c r="T198" s="48">
        <v>1</v>
      </c>
      <c r="U198" s="49">
        <v>0</v>
      </c>
      <c r="V198" s="49">
        <v>0.014925</v>
      </c>
      <c r="W198" s="49">
        <v>0</v>
      </c>
      <c r="X198" s="49">
        <v>0.54773</v>
      </c>
      <c r="Y198" s="49">
        <v>0</v>
      </c>
      <c r="Z198" s="49">
        <v>0</v>
      </c>
      <c r="AA198" s="71">
        <v>198</v>
      </c>
      <c r="AB198" s="71"/>
      <c r="AC198" s="72"/>
      <c r="AD198" s="78" t="s">
        <v>2271</v>
      </c>
      <c r="AE198" s="78">
        <v>150</v>
      </c>
      <c r="AF198" s="78">
        <v>258</v>
      </c>
      <c r="AG198" s="78">
        <v>67943</v>
      </c>
      <c r="AH198" s="78">
        <v>76285</v>
      </c>
      <c r="AI198" s="78"/>
      <c r="AJ198" s="78"/>
      <c r="AK198" s="78"/>
      <c r="AL198" s="78"/>
      <c r="AM198" s="78"/>
      <c r="AN198" s="80">
        <v>42773.80761574074</v>
      </c>
      <c r="AO198" s="78"/>
      <c r="AP198" s="78" t="b">
        <v>1</v>
      </c>
      <c r="AQ198" s="78" t="b">
        <v>0</v>
      </c>
      <c r="AR198" s="78" t="b">
        <v>0</v>
      </c>
      <c r="AS198" s="78" t="s">
        <v>1973</v>
      </c>
      <c r="AT198" s="78">
        <v>1</v>
      </c>
      <c r="AU198" s="78"/>
      <c r="AV198" s="78" t="b">
        <v>0</v>
      </c>
      <c r="AW198" s="78" t="s">
        <v>3383</v>
      </c>
      <c r="AX198" s="82" t="s">
        <v>3579</v>
      </c>
      <c r="AY198" s="78" t="s">
        <v>66</v>
      </c>
      <c r="AZ198" s="78" t="str">
        <f>REPLACE(INDEX(GroupVertices[Group],MATCH(Vertices[[#This Row],[Vertex]],GroupVertices[Vertex],0)),1,1,"")</f>
        <v>2</v>
      </c>
      <c r="BA198" s="48"/>
      <c r="BB198" s="48"/>
      <c r="BC198" s="48"/>
      <c r="BD198" s="48"/>
      <c r="BE198" s="48" t="s">
        <v>868</v>
      </c>
      <c r="BF198" s="48" t="s">
        <v>868</v>
      </c>
      <c r="BG198" s="120" t="s">
        <v>4711</v>
      </c>
      <c r="BH198" s="120" t="s">
        <v>4711</v>
      </c>
      <c r="BI198" s="120" t="s">
        <v>4857</v>
      </c>
      <c r="BJ198" s="120" t="s">
        <v>4857</v>
      </c>
      <c r="BK198" s="120">
        <v>0</v>
      </c>
      <c r="BL198" s="123">
        <v>0</v>
      </c>
      <c r="BM198" s="120">
        <v>0</v>
      </c>
      <c r="BN198" s="123">
        <v>0</v>
      </c>
      <c r="BO198" s="120">
        <v>0</v>
      </c>
      <c r="BP198" s="123">
        <v>0</v>
      </c>
      <c r="BQ198" s="120">
        <v>22</v>
      </c>
      <c r="BR198" s="123">
        <v>100</v>
      </c>
      <c r="BS198" s="120">
        <v>22</v>
      </c>
      <c r="BT198" s="2"/>
      <c r="BU198" s="3"/>
      <c r="BV198" s="3"/>
      <c r="BW198" s="3"/>
      <c r="BX198" s="3"/>
    </row>
    <row r="199" spans="1:76" ht="15">
      <c r="A199" s="64" t="s">
        <v>385</v>
      </c>
      <c r="B199" s="65"/>
      <c r="C199" s="65" t="s">
        <v>64</v>
      </c>
      <c r="D199" s="66">
        <v>162.00220310064068</v>
      </c>
      <c r="E199" s="68"/>
      <c r="F199" s="100" t="s">
        <v>3330</v>
      </c>
      <c r="G199" s="65"/>
      <c r="H199" s="69" t="s">
        <v>385</v>
      </c>
      <c r="I199" s="70"/>
      <c r="J199" s="70"/>
      <c r="K199" s="69" t="s">
        <v>3912</v>
      </c>
      <c r="L199" s="73">
        <v>1</v>
      </c>
      <c r="M199" s="74">
        <v>3676.04541015625</v>
      </c>
      <c r="N199" s="74">
        <v>6935.7763671875</v>
      </c>
      <c r="O199" s="75"/>
      <c r="P199" s="76"/>
      <c r="Q199" s="76"/>
      <c r="R199" s="86"/>
      <c r="S199" s="48">
        <v>1</v>
      </c>
      <c r="T199" s="48">
        <v>1</v>
      </c>
      <c r="U199" s="49">
        <v>0</v>
      </c>
      <c r="V199" s="49">
        <v>0</v>
      </c>
      <c r="W199" s="49">
        <v>0</v>
      </c>
      <c r="X199" s="49">
        <v>0.999998</v>
      </c>
      <c r="Y199" s="49">
        <v>0</v>
      </c>
      <c r="Z199" s="49" t="s">
        <v>5595</v>
      </c>
      <c r="AA199" s="71">
        <v>199</v>
      </c>
      <c r="AB199" s="71"/>
      <c r="AC199" s="72"/>
      <c r="AD199" s="78" t="s">
        <v>2272</v>
      </c>
      <c r="AE199" s="78">
        <v>61</v>
      </c>
      <c r="AF199" s="78">
        <v>10</v>
      </c>
      <c r="AG199" s="78">
        <v>36</v>
      </c>
      <c r="AH199" s="78">
        <v>220</v>
      </c>
      <c r="AI199" s="78"/>
      <c r="AJ199" s="78"/>
      <c r="AK199" s="78" t="s">
        <v>2795</v>
      </c>
      <c r="AL199" s="78"/>
      <c r="AM199" s="78"/>
      <c r="AN199" s="80">
        <v>42093.04953703703</v>
      </c>
      <c r="AO199" s="78"/>
      <c r="AP199" s="78" t="b">
        <v>1</v>
      </c>
      <c r="AQ199" s="78" t="b">
        <v>0</v>
      </c>
      <c r="AR199" s="78" t="b">
        <v>1</v>
      </c>
      <c r="AS199" s="78" t="s">
        <v>1977</v>
      </c>
      <c r="AT199" s="78">
        <v>0</v>
      </c>
      <c r="AU199" s="82" t="s">
        <v>3289</v>
      </c>
      <c r="AV199" s="78" t="b">
        <v>0</v>
      </c>
      <c r="AW199" s="78" t="s">
        <v>3383</v>
      </c>
      <c r="AX199" s="82" t="s">
        <v>3580</v>
      </c>
      <c r="AY199" s="78" t="s">
        <v>66</v>
      </c>
      <c r="AZ199" s="78" t="str">
        <f>REPLACE(INDEX(GroupVertices[Group],MATCH(Vertices[[#This Row],[Vertex]],GroupVertices[Vertex],0)),1,1,"")</f>
        <v>3</v>
      </c>
      <c r="BA199" s="48"/>
      <c r="BB199" s="48"/>
      <c r="BC199" s="48"/>
      <c r="BD199" s="48"/>
      <c r="BE199" s="48" t="s">
        <v>872</v>
      </c>
      <c r="BF199" s="48" t="s">
        <v>872</v>
      </c>
      <c r="BG199" s="120" t="s">
        <v>4712</v>
      </c>
      <c r="BH199" s="120" t="s">
        <v>4712</v>
      </c>
      <c r="BI199" s="120" t="s">
        <v>4858</v>
      </c>
      <c r="BJ199" s="120" t="s">
        <v>4858</v>
      </c>
      <c r="BK199" s="120">
        <v>0</v>
      </c>
      <c r="BL199" s="123">
        <v>0</v>
      </c>
      <c r="BM199" s="120">
        <v>0</v>
      </c>
      <c r="BN199" s="123">
        <v>0</v>
      </c>
      <c r="BO199" s="120">
        <v>0</v>
      </c>
      <c r="BP199" s="123">
        <v>0</v>
      </c>
      <c r="BQ199" s="120">
        <v>30</v>
      </c>
      <c r="BR199" s="123">
        <v>100</v>
      </c>
      <c r="BS199" s="120">
        <v>30</v>
      </c>
      <c r="BT199" s="2"/>
      <c r="BU199" s="3"/>
      <c r="BV199" s="3"/>
      <c r="BW199" s="3"/>
      <c r="BX199" s="3"/>
    </row>
    <row r="200" spans="1:76" ht="15">
      <c r="A200" s="64" t="s">
        <v>386</v>
      </c>
      <c r="B200" s="65"/>
      <c r="C200" s="65" t="s">
        <v>64</v>
      </c>
      <c r="D200" s="66">
        <v>162.0798012009849</v>
      </c>
      <c r="E200" s="68"/>
      <c r="F200" s="100" t="s">
        <v>1145</v>
      </c>
      <c r="G200" s="65"/>
      <c r="H200" s="69" t="s">
        <v>386</v>
      </c>
      <c r="I200" s="70"/>
      <c r="J200" s="70"/>
      <c r="K200" s="69" t="s">
        <v>3913</v>
      </c>
      <c r="L200" s="73">
        <v>145.20192307692307</v>
      </c>
      <c r="M200" s="74">
        <v>5657.876953125</v>
      </c>
      <c r="N200" s="74">
        <v>5745.37353515625</v>
      </c>
      <c r="O200" s="75"/>
      <c r="P200" s="76"/>
      <c r="Q200" s="76"/>
      <c r="R200" s="86"/>
      <c r="S200" s="48">
        <v>0</v>
      </c>
      <c r="T200" s="48">
        <v>3</v>
      </c>
      <c r="U200" s="49">
        <v>60</v>
      </c>
      <c r="V200" s="49">
        <v>0.006623</v>
      </c>
      <c r="W200" s="49">
        <v>0</v>
      </c>
      <c r="X200" s="49">
        <v>0.962857</v>
      </c>
      <c r="Y200" s="49">
        <v>0.16666666666666666</v>
      </c>
      <c r="Z200" s="49">
        <v>0</v>
      </c>
      <c r="AA200" s="71">
        <v>200</v>
      </c>
      <c r="AB200" s="71"/>
      <c r="AC200" s="72"/>
      <c r="AD200" s="78" t="s">
        <v>2273</v>
      </c>
      <c r="AE200" s="78">
        <v>436</v>
      </c>
      <c r="AF200" s="78">
        <v>327</v>
      </c>
      <c r="AG200" s="78">
        <v>4156</v>
      </c>
      <c r="AH200" s="78">
        <v>3931</v>
      </c>
      <c r="AI200" s="78"/>
      <c r="AJ200" s="78" t="s">
        <v>2562</v>
      </c>
      <c r="AK200" s="78" t="s">
        <v>2796</v>
      </c>
      <c r="AL200" s="78"/>
      <c r="AM200" s="78"/>
      <c r="AN200" s="80">
        <v>41781.53770833334</v>
      </c>
      <c r="AO200" s="78"/>
      <c r="AP200" s="78" t="b">
        <v>0</v>
      </c>
      <c r="AQ200" s="78" t="b">
        <v>0</v>
      </c>
      <c r="AR200" s="78" t="b">
        <v>1</v>
      </c>
      <c r="AS200" s="78" t="s">
        <v>1973</v>
      </c>
      <c r="AT200" s="78">
        <v>38</v>
      </c>
      <c r="AU200" s="82" t="s">
        <v>3289</v>
      </c>
      <c r="AV200" s="78" t="b">
        <v>0</v>
      </c>
      <c r="AW200" s="78" t="s">
        <v>3383</v>
      </c>
      <c r="AX200" s="82" t="s">
        <v>3581</v>
      </c>
      <c r="AY200" s="78" t="s">
        <v>66</v>
      </c>
      <c r="AZ200" s="78" t="str">
        <f>REPLACE(INDEX(GroupVertices[Group],MATCH(Vertices[[#This Row],[Vertex]],GroupVertices[Vertex],0)),1,1,"")</f>
        <v>9</v>
      </c>
      <c r="BA200" s="48"/>
      <c r="BB200" s="48"/>
      <c r="BC200" s="48"/>
      <c r="BD200" s="48"/>
      <c r="BE200" s="48" t="s">
        <v>873</v>
      </c>
      <c r="BF200" s="48" t="s">
        <v>4657</v>
      </c>
      <c r="BG200" s="120" t="s">
        <v>4713</v>
      </c>
      <c r="BH200" s="120" t="s">
        <v>4794</v>
      </c>
      <c r="BI200" s="120" t="s">
        <v>4859</v>
      </c>
      <c r="BJ200" s="120" t="s">
        <v>4931</v>
      </c>
      <c r="BK200" s="120">
        <v>0</v>
      </c>
      <c r="BL200" s="123">
        <v>0</v>
      </c>
      <c r="BM200" s="120">
        <v>0</v>
      </c>
      <c r="BN200" s="123">
        <v>0</v>
      </c>
      <c r="BO200" s="120">
        <v>0</v>
      </c>
      <c r="BP200" s="123">
        <v>0</v>
      </c>
      <c r="BQ200" s="120">
        <v>40</v>
      </c>
      <c r="BR200" s="123">
        <v>100</v>
      </c>
      <c r="BS200" s="120">
        <v>40</v>
      </c>
      <c r="BT200" s="2"/>
      <c r="BU200" s="3"/>
      <c r="BV200" s="3"/>
      <c r="BW200" s="3"/>
      <c r="BX200" s="3"/>
    </row>
    <row r="201" spans="1:76" ht="15">
      <c r="A201" s="64" t="s">
        <v>506</v>
      </c>
      <c r="B201" s="65"/>
      <c r="C201" s="65" t="s">
        <v>64</v>
      </c>
      <c r="D201" s="66">
        <v>170.0063125172163</v>
      </c>
      <c r="E201" s="68"/>
      <c r="F201" s="100" t="s">
        <v>3331</v>
      </c>
      <c r="G201" s="65"/>
      <c r="H201" s="69" t="s">
        <v>506</v>
      </c>
      <c r="I201" s="70"/>
      <c r="J201" s="70"/>
      <c r="K201" s="69" t="s">
        <v>3914</v>
      </c>
      <c r="L201" s="73">
        <v>239.73429407067306</v>
      </c>
      <c r="M201" s="74">
        <v>5880.79638671875</v>
      </c>
      <c r="N201" s="74">
        <v>5234.33154296875</v>
      </c>
      <c r="O201" s="75"/>
      <c r="P201" s="76"/>
      <c r="Q201" s="76"/>
      <c r="R201" s="86"/>
      <c r="S201" s="48">
        <v>5</v>
      </c>
      <c r="T201" s="48">
        <v>0</v>
      </c>
      <c r="U201" s="49">
        <v>99.333333</v>
      </c>
      <c r="V201" s="49">
        <v>0.007407</v>
      </c>
      <c r="W201" s="49">
        <v>0</v>
      </c>
      <c r="X201" s="49">
        <v>1.523977</v>
      </c>
      <c r="Y201" s="49">
        <v>0.2</v>
      </c>
      <c r="Z201" s="49">
        <v>0</v>
      </c>
      <c r="AA201" s="71">
        <v>201</v>
      </c>
      <c r="AB201" s="71"/>
      <c r="AC201" s="72"/>
      <c r="AD201" s="78" t="s">
        <v>2274</v>
      </c>
      <c r="AE201" s="78">
        <v>678</v>
      </c>
      <c r="AF201" s="78">
        <v>32708</v>
      </c>
      <c r="AG201" s="78">
        <v>14305</v>
      </c>
      <c r="AH201" s="78">
        <v>2545</v>
      </c>
      <c r="AI201" s="78"/>
      <c r="AJ201" s="78" t="s">
        <v>2563</v>
      </c>
      <c r="AK201" s="78"/>
      <c r="AL201" s="82" t="s">
        <v>2956</v>
      </c>
      <c r="AM201" s="78"/>
      <c r="AN201" s="80">
        <v>40738.76425925926</v>
      </c>
      <c r="AO201" s="82" t="s">
        <v>3174</v>
      </c>
      <c r="AP201" s="78" t="b">
        <v>0</v>
      </c>
      <c r="AQ201" s="78" t="b">
        <v>0</v>
      </c>
      <c r="AR201" s="78" t="b">
        <v>1</v>
      </c>
      <c r="AS201" s="78" t="s">
        <v>1973</v>
      </c>
      <c r="AT201" s="78">
        <v>318</v>
      </c>
      <c r="AU201" s="82" t="s">
        <v>3289</v>
      </c>
      <c r="AV201" s="78" t="b">
        <v>1</v>
      </c>
      <c r="AW201" s="78" t="s">
        <v>3383</v>
      </c>
      <c r="AX201" s="82" t="s">
        <v>3582</v>
      </c>
      <c r="AY201" s="78" t="s">
        <v>65</v>
      </c>
      <c r="AZ201" s="78" t="str">
        <f>REPLACE(INDEX(GroupVertices[Group],MATCH(Vertices[[#This Row],[Vertex]],GroupVertices[Vertex],0)),1,1,"")</f>
        <v>9</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451</v>
      </c>
      <c r="B202" s="65"/>
      <c r="C202" s="65" t="s">
        <v>64</v>
      </c>
      <c r="D202" s="66">
        <v>162.09497811650962</v>
      </c>
      <c r="E202" s="68"/>
      <c r="F202" s="100" t="s">
        <v>3332</v>
      </c>
      <c r="G202" s="65"/>
      <c r="H202" s="69" t="s">
        <v>451</v>
      </c>
      <c r="I202" s="70"/>
      <c r="J202" s="70"/>
      <c r="K202" s="69" t="s">
        <v>3915</v>
      </c>
      <c r="L202" s="73">
        <v>239.73429407067306</v>
      </c>
      <c r="M202" s="74">
        <v>5964.580078125</v>
      </c>
      <c r="N202" s="74">
        <v>5492.6025390625</v>
      </c>
      <c r="O202" s="75"/>
      <c r="P202" s="76"/>
      <c r="Q202" s="76"/>
      <c r="R202" s="86"/>
      <c r="S202" s="48">
        <v>4</v>
      </c>
      <c r="T202" s="48">
        <v>1</v>
      </c>
      <c r="U202" s="49">
        <v>99.333333</v>
      </c>
      <c r="V202" s="49">
        <v>0.007407</v>
      </c>
      <c r="W202" s="49">
        <v>0</v>
      </c>
      <c r="X202" s="49">
        <v>1.523977</v>
      </c>
      <c r="Y202" s="49">
        <v>0.2</v>
      </c>
      <c r="Z202" s="49">
        <v>0</v>
      </c>
      <c r="AA202" s="71">
        <v>202</v>
      </c>
      <c r="AB202" s="71"/>
      <c r="AC202" s="72"/>
      <c r="AD202" s="78" t="s">
        <v>2275</v>
      </c>
      <c r="AE202" s="78">
        <v>298</v>
      </c>
      <c r="AF202" s="78">
        <v>389</v>
      </c>
      <c r="AG202" s="78">
        <v>2797</v>
      </c>
      <c r="AH202" s="78">
        <v>806</v>
      </c>
      <c r="AI202" s="78"/>
      <c r="AJ202" s="78"/>
      <c r="AK202" s="78" t="s">
        <v>2797</v>
      </c>
      <c r="AL202" s="78"/>
      <c r="AM202" s="78"/>
      <c r="AN202" s="80">
        <v>40581.898726851854</v>
      </c>
      <c r="AO202" s="78"/>
      <c r="AP202" s="78" t="b">
        <v>1</v>
      </c>
      <c r="AQ202" s="78" t="b">
        <v>0</v>
      </c>
      <c r="AR202" s="78" t="b">
        <v>1</v>
      </c>
      <c r="AS202" s="78" t="s">
        <v>1973</v>
      </c>
      <c r="AT202" s="78">
        <v>66</v>
      </c>
      <c r="AU202" s="82" t="s">
        <v>3289</v>
      </c>
      <c r="AV202" s="78" t="b">
        <v>0</v>
      </c>
      <c r="AW202" s="78" t="s">
        <v>3383</v>
      </c>
      <c r="AX202" s="82" t="s">
        <v>3583</v>
      </c>
      <c r="AY202" s="78" t="s">
        <v>66</v>
      </c>
      <c r="AZ202" s="78" t="str">
        <f>REPLACE(INDEX(GroupVertices[Group],MATCH(Vertices[[#This Row],[Vertex]],GroupVertices[Vertex],0)),1,1,"")</f>
        <v>9</v>
      </c>
      <c r="BA202" s="48" t="s">
        <v>769</v>
      </c>
      <c r="BB202" s="48" t="s">
        <v>769</v>
      </c>
      <c r="BC202" s="48" t="s">
        <v>818</v>
      </c>
      <c r="BD202" s="48" t="s">
        <v>818</v>
      </c>
      <c r="BE202" s="48" t="s">
        <v>873</v>
      </c>
      <c r="BF202" s="48" t="s">
        <v>873</v>
      </c>
      <c r="BG202" s="120" t="s">
        <v>4714</v>
      </c>
      <c r="BH202" s="120" t="s">
        <v>4714</v>
      </c>
      <c r="BI202" s="120" t="s">
        <v>4860</v>
      </c>
      <c r="BJ202" s="120" t="s">
        <v>4860</v>
      </c>
      <c r="BK202" s="120">
        <v>1</v>
      </c>
      <c r="BL202" s="123">
        <v>3.8461538461538463</v>
      </c>
      <c r="BM202" s="120">
        <v>0</v>
      </c>
      <c r="BN202" s="123">
        <v>0</v>
      </c>
      <c r="BO202" s="120">
        <v>0</v>
      </c>
      <c r="BP202" s="123">
        <v>0</v>
      </c>
      <c r="BQ202" s="120">
        <v>25</v>
      </c>
      <c r="BR202" s="123">
        <v>96.15384615384616</v>
      </c>
      <c r="BS202" s="120">
        <v>26</v>
      </c>
      <c r="BT202" s="2"/>
      <c r="BU202" s="3"/>
      <c r="BV202" s="3"/>
      <c r="BW202" s="3"/>
      <c r="BX202" s="3"/>
    </row>
    <row r="203" spans="1:76" ht="15">
      <c r="A203" s="64" t="s">
        <v>387</v>
      </c>
      <c r="B203" s="65"/>
      <c r="C203" s="65" t="s">
        <v>64</v>
      </c>
      <c r="D203" s="66">
        <v>162.02521326288786</v>
      </c>
      <c r="E203" s="68"/>
      <c r="F203" s="100" t="s">
        <v>3333</v>
      </c>
      <c r="G203" s="65"/>
      <c r="H203" s="69" t="s">
        <v>387</v>
      </c>
      <c r="I203" s="70"/>
      <c r="J203" s="70"/>
      <c r="K203" s="69" t="s">
        <v>3916</v>
      </c>
      <c r="L203" s="73">
        <v>1</v>
      </c>
      <c r="M203" s="74">
        <v>6794.1728515625</v>
      </c>
      <c r="N203" s="74">
        <v>5400.82421875</v>
      </c>
      <c r="O203" s="75"/>
      <c r="P203" s="76"/>
      <c r="Q203" s="76"/>
      <c r="R203" s="86"/>
      <c r="S203" s="48">
        <v>0</v>
      </c>
      <c r="T203" s="48">
        <v>1</v>
      </c>
      <c r="U203" s="49">
        <v>0</v>
      </c>
      <c r="V203" s="49">
        <v>0.009091</v>
      </c>
      <c r="W203" s="49">
        <v>0</v>
      </c>
      <c r="X203" s="49">
        <v>0.541703</v>
      </c>
      <c r="Y203" s="49">
        <v>0</v>
      </c>
      <c r="Z203" s="49">
        <v>0</v>
      </c>
      <c r="AA203" s="71">
        <v>203</v>
      </c>
      <c r="AB203" s="71"/>
      <c r="AC203" s="72"/>
      <c r="AD203" s="78" t="s">
        <v>2276</v>
      </c>
      <c r="AE203" s="78">
        <v>240</v>
      </c>
      <c r="AF203" s="78">
        <v>104</v>
      </c>
      <c r="AG203" s="78">
        <v>313</v>
      </c>
      <c r="AH203" s="78">
        <v>33</v>
      </c>
      <c r="AI203" s="78"/>
      <c r="AJ203" s="78" t="s">
        <v>2564</v>
      </c>
      <c r="AK203" s="78" t="s">
        <v>2798</v>
      </c>
      <c r="AL203" s="78"/>
      <c r="AM203" s="78"/>
      <c r="AN203" s="80">
        <v>39924.9458912037</v>
      </c>
      <c r="AO203" s="78"/>
      <c r="AP203" s="78" t="b">
        <v>1</v>
      </c>
      <c r="AQ203" s="78" t="b">
        <v>0</v>
      </c>
      <c r="AR203" s="78" t="b">
        <v>0</v>
      </c>
      <c r="AS203" s="78" t="s">
        <v>1973</v>
      </c>
      <c r="AT203" s="78">
        <v>10</v>
      </c>
      <c r="AU203" s="82" t="s">
        <v>3289</v>
      </c>
      <c r="AV203" s="78" t="b">
        <v>0</v>
      </c>
      <c r="AW203" s="78" t="s">
        <v>3383</v>
      </c>
      <c r="AX203" s="82" t="s">
        <v>3584</v>
      </c>
      <c r="AY203" s="78" t="s">
        <v>66</v>
      </c>
      <c r="AZ203" s="78" t="str">
        <f>REPLACE(INDEX(GroupVertices[Group],MATCH(Vertices[[#This Row],[Vertex]],GroupVertices[Vertex],0)),1,1,"")</f>
        <v>12</v>
      </c>
      <c r="BA203" s="48"/>
      <c r="BB203" s="48"/>
      <c r="BC203" s="48"/>
      <c r="BD203" s="48"/>
      <c r="BE203" s="48" t="s">
        <v>833</v>
      </c>
      <c r="BF203" s="48" t="s">
        <v>833</v>
      </c>
      <c r="BG203" s="120" t="s">
        <v>4715</v>
      </c>
      <c r="BH203" s="120" t="s">
        <v>4715</v>
      </c>
      <c r="BI203" s="120" t="s">
        <v>4861</v>
      </c>
      <c r="BJ203" s="120" t="s">
        <v>4861</v>
      </c>
      <c r="BK203" s="120">
        <v>1</v>
      </c>
      <c r="BL203" s="123">
        <v>11.11111111111111</v>
      </c>
      <c r="BM203" s="120">
        <v>0</v>
      </c>
      <c r="BN203" s="123">
        <v>0</v>
      </c>
      <c r="BO203" s="120">
        <v>0</v>
      </c>
      <c r="BP203" s="123">
        <v>0</v>
      </c>
      <c r="BQ203" s="120">
        <v>8</v>
      </c>
      <c r="BR203" s="123">
        <v>88.88888888888889</v>
      </c>
      <c r="BS203" s="120">
        <v>9</v>
      </c>
      <c r="BT203" s="2"/>
      <c r="BU203" s="3"/>
      <c r="BV203" s="3"/>
      <c r="BW203" s="3"/>
      <c r="BX203" s="3"/>
    </row>
    <row r="204" spans="1:76" ht="15">
      <c r="A204" s="64" t="s">
        <v>403</v>
      </c>
      <c r="B204" s="65"/>
      <c r="C204" s="65" t="s">
        <v>64</v>
      </c>
      <c r="D204" s="66">
        <v>163.95268153452884</v>
      </c>
      <c r="E204" s="68"/>
      <c r="F204" s="100" t="s">
        <v>1159</v>
      </c>
      <c r="G204" s="65"/>
      <c r="H204" s="69" t="s">
        <v>403</v>
      </c>
      <c r="I204" s="70"/>
      <c r="J204" s="70"/>
      <c r="K204" s="69" t="s">
        <v>3917</v>
      </c>
      <c r="L204" s="73">
        <v>842.1778846153846</v>
      </c>
      <c r="M204" s="74">
        <v>7042.83056640625</v>
      </c>
      <c r="N204" s="74">
        <v>6146.43994140625</v>
      </c>
      <c r="O204" s="75"/>
      <c r="P204" s="76"/>
      <c r="Q204" s="76"/>
      <c r="R204" s="86"/>
      <c r="S204" s="48">
        <v>8</v>
      </c>
      <c r="T204" s="48">
        <v>3</v>
      </c>
      <c r="U204" s="49">
        <v>350</v>
      </c>
      <c r="V204" s="49">
        <v>0.012195</v>
      </c>
      <c r="W204" s="49">
        <v>0</v>
      </c>
      <c r="X204" s="49">
        <v>4.14744</v>
      </c>
      <c r="Y204" s="49">
        <v>0</v>
      </c>
      <c r="Z204" s="49">
        <v>0.125</v>
      </c>
      <c r="AA204" s="71">
        <v>204</v>
      </c>
      <c r="AB204" s="71"/>
      <c r="AC204" s="72"/>
      <c r="AD204" s="78" t="s">
        <v>2277</v>
      </c>
      <c r="AE204" s="78">
        <v>106</v>
      </c>
      <c r="AF204" s="78">
        <v>7978</v>
      </c>
      <c r="AG204" s="78">
        <v>2758</v>
      </c>
      <c r="AH204" s="78">
        <v>772</v>
      </c>
      <c r="AI204" s="78"/>
      <c r="AJ204" s="78" t="s">
        <v>2565</v>
      </c>
      <c r="AK204" s="78" t="s">
        <v>2799</v>
      </c>
      <c r="AL204" s="82" t="s">
        <v>2957</v>
      </c>
      <c r="AM204" s="78"/>
      <c r="AN204" s="80">
        <v>41477.852372685185</v>
      </c>
      <c r="AO204" s="82" t="s">
        <v>3175</v>
      </c>
      <c r="AP204" s="78" t="b">
        <v>0</v>
      </c>
      <c r="AQ204" s="78" t="b">
        <v>0</v>
      </c>
      <c r="AR204" s="78" t="b">
        <v>1</v>
      </c>
      <c r="AS204" s="78" t="s">
        <v>1973</v>
      </c>
      <c r="AT204" s="78">
        <v>110</v>
      </c>
      <c r="AU204" s="82" t="s">
        <v>3289</v>
      </c>
      <c r="AV204" s="78" t="b">
        <v>1</v>
      </c>
      <c r="AW204" s="78" t="s">
        <v>3383</v>
      </c>
      <c r="AX204" s="82" t="s">
        <v>3585</v>
      </c>
      <c r="AY204" s="78" t="s">
        <v>66</v>
      </c>
      <c r="AZ204" s="78" t="str">
        <f>REPLACE(INDEX(GroupVertices[Group],MATCH(Vertices[[#This Row],[Vertex]],GroupVertices[Vertex],0)),1,1,"")</f>
        <v>12</v>
      </c>
      <c r="BA204" s="48" t="s">
        <v>768</v>
      </c>
      <c r="BB204" s="48" t="s">
        <v>768</v>
      </c>
      <c r="BC204" s="48" t="s">
        <v>807</v>
      </c>
      <c r="BD204" s="48" t="s">
        <v>807</v>
      </c>
      <c r="BE204" s="48" t="s">
        <v>833</v>
      </c>
      <c r="BF204" s="48" t="s">
        <v>833</v>
      </c>
      <c r="BG204" s="120" t="s">
        <v>4716</v>
      </c>
      <c r="BH204" s="120" t="s">
        <v>4795</v>
      </c>
      <c r="BI204" s="120" t="s">
        <v>4862</v>
      </c>
      <c r="BJ204" s="120" t="s">
        <v>4862</v>
      </c>
      <c r="BK204" s="120">
        <v>5</v>
      </c>
      <c r="BL204" s="123">
        <v>2.092050209205021</v>
      </c>
      <c r="BM204" s="120">
        <v>7</v>
      </c>
      <c r="BN204" s="123">
        <v>2.928870292887029</v>
      </c>
      <c r="BO204" s="120">
        <v>0</v>
      </c>
      <c r="BP204" s="123">
        <v>0</v>
      </c>
      <c r="BQ204" s="120">
        <v>227</v>
      </c>
      <c r="BR204" s="123">
        <v>94.97907949790795</v>
      </c>
      <c r="BS204" s="120">
        <v>239</v>
      </c>
      <c r="BT204" s="2"/>
      <c r="BU204" s="3"/>
      <c r="BV204" s="3"/>
      <c r="BW204" s="3"/>
      <c r="BX204" s="3"/>
    </row>
    <row r="205" spans="1:76" ht="15">
      <c r="A205" s="64" t="s">
        <v>388</v>
      </c>
      <c r="B205" s="65"/>
      <c r="C205" s="65" t="s">
        <v>64</v>
      </c>
      <c r="D205" s="66">
        <v>162.3909279692419</v>
      </c>
      <c r="E205" s="68"/>
      <c r="F205" s="100" t="s">
        <v>3334</v>
      </c>
      <c r="G205" s="65"/>
      <c r="H205" s="69" t="s">
        <v>388</v>
      </c>
      <c r="I205" s="70"/>
      <c r="J205" s="70"/>
      <c r="K205" s="69" t="s">
        <v>3918</v>
      </c>
      <c r="L205" s="73">
        <v>1</v>
      </c>
      <c r="M205" s="74">
        <v>6796.7587890625</v>
      </c>
      <c r="N205" s="74">
        <v>6893.42822265625</v>
      </c>
      <c r="O205" s="75"/>
      <c r="P205" s="76"/>
      <c r="Q205" s="76"/>
      <c r="R205" s="86"/>
      <c r="S205" s="48">
        <v>0</v>
      </c>
      <c r="T205" s="48">
        <v>1</v>
      </c>
      <c r="U205" s="49">
        <v>0</v>
      </c>
      <c r="V205" s="49">
        <v>0.009091</v>
      </c>
      <c r="W205" s="49">
        <v>0</v>
      </c>
      <c r="X205" s="49">
        <v>0.541703</v>
      </c>
      <c r="Y205" s="49">
        <v>0</v>
      </c>
      <c r="Z205" s="49">
        <v>0</v>
      </c>
      <c r="AA205" s="71">
        <v>205</v>
      </c>
      <c r="AB205" s="71"/>
      <c r="AC205" s="72"/>
      <c r="AD205" s="78" t="s">
        <v>2278</v>
      </c>
      <c r="AE205" s="78">
        <v>787</v>
      </c>
      <c r="AF205" s="78">
        <v>1598</v>
      </c>
      <c r="AG205" s="78">
        <v>8067</v>
      </c>
      <c r="AH205" s="78">
        <v>1099</v>
      </c>
      <c r="AI205" s="78"/>
      <c r="AJ205" s="78" t="s">
        <v>2566</v>
      </c>
      <c r="AK205" s="78" t="s">
        <v>2800</v>
      </c>
      <c r="AL205" s="82" t="s">
        <v>2958</v>
      </c>
      <c r="AM205" s="78"/>
      <c r="AN205" s="80">
        <v>42748.90497685185</v>
      </c>
      <c r="AO205" s="82" t="s">
        <v>3176</v>
      </c>
      <c r="AP205" s="78" t="b">
        <v>0</v>
      </c>
      <c r="AQ205" s="78" t="b">
        <v>0</v>
      </c>
      <c r="AR205" s="78" t="b">
        <v>0</v>
      </c>
      <c r="AS205" s="78" t="s">
        <v>1973</v>
      </c>
      <c r="AT205" s="78">
        <v>17</v>
      </c>
      <c r="AU205" s="82" t="s">
        <v>3289</v>
      </c>
      <c r="AV205" s="78" t="b">
        <v>0</v>
      </c>
      <c r="AW205" s="78" t="s">
        <v>3383</v>
      </c>
      <c r="AX205" s="82" t="s">
        <v>3586</v>
      </c>
      <c r="AY205" s="78" t="s">
        <v>66</v>
      </c>
      <c r="AZ205" s="78" t="str">
        <f>REPLACE(INDEX(GroupVertices[Group],MATCH(Vertices[[#This Row],[Vertex]],GroupVertices[Vertex],0)),1,1,"")</f>
        <v>12</v>
      </c>
      <c r="BA205" s="48"/>
      <c r="BB205" s="48"/>
      <c r="BC205" s="48"/>
      <c r="BD205" s="48"/>
      <c r="BE205" s="48" t="s">
        <v>833</v>
      </c>
      <c r="BF205" s="48" t="s">
        <v>833</v>
      </c>
      <c r="BG205" s="120" t="s">
        <v>4715</v>
      </c>
      <c r="BH205" s="120" t="s">
        <v>4715</v>
      </c>
      <c r="BI205" s="120" t="s">
        <v>4861</v>
      </c>
      <c r="BJ205" s="120" t="s">
        <v>4861</v>
      </c>
      <c r="BK205" s="120">
        <v>1</v>
      </c>
      <c r="BL205" s="123">
        <v>11.11111111111111</v>
      </c>
      <c r="BM205" s="120">
        <v>0</v>
      </c>
      <c r="BN205" s="123">
        <v>0</v>
      </c>
      <c r="BO205" s="120">
        <v>0</v>
      </c>
      <c r="BP205" s="123">
        <v>0</v>
      </c>
      <c r="BQ205" s="120">
        <v>8</v>
      </c>
      <c r="BR205" s="123">
        <v>88.88888888888889</v>
      </c>
      <c r="BS205" s="120">
        <v>9</v>
      </c>
      <c r="BT205" s="2"/>
      <c r="BU205" s="3"/>
      <c r="BV205" s="3"/>
      <c r="BW205" s="3"/>
      <c r="BX205" s="3"/>
    </row>
    <row r="206" spans="1:76" ht="15">
      <c r="A206" s="64" t="s">
        <v>389</v>
      </c>
      <c r="B206" s="65"/>
      <c r="C206" s="65" t="s">
        <v>64</v>
      </c>
      <c r="D206" s="66">
        <v>162.16621170389183</v>
      </c>
      <c r="E206" s="68"/>
      <c r="F206" s="100" t="s">
        <v>1146</v>
      </c>
      <c r="G206" s="65"/>
      <c r="H206" s="69" t="s">
        <v>389</v>
      </c>
      <c r="I206" s="70"/>
      <c r="J206" s="70"/>
      <c r="K206" s="69" t="s">
        <v>3919</v>
      </c>
      <c r="L206" s="73">
        <v>1</v>
      </c>
      <c r="M206" s="74">
        <v>4623.32763671875</v>
      </c>
      <c r="N206" s="74">
        <v>3531.22998046875</v>
      </c>
      <c r="O206" s="75"/>
      <c r="P206" s="76"/>
      <c r="Q206" s="76"/>
      <c r="R206" s="86"/>
      <c r="S206" s="48">
        <v>0</v>
      </c>
      <c r="T206" s="48">
        <v>1</v>
      </c>
      <c r="U206" s="49">
        <v>0</v>
      </c>
      <c r="V206" s="49">
        <v>0.009259</v>
      </c>
      <c r="W206" s="49">
        <v>0</v>
      </c>
      <c r="X206" s="49">
        <v>0.530656</v>
      </c>
      <c r="Y206" s="49">
        <v>0</v>
      </c>
      <c r="Z206" s="49">
        <v>0</v>
      </c>
      <c r="AA206" s="71">
        <v>206</v>
      </c>
      <c r="AB206" s="71"/>
      <c r="AC206" s="72"/>
      <c r="AD206" s="78" t="s">
        <v>2279</v>
      </c>
      <c r="AE206" s="78">
        <v>363</v>
      </c>
      <c r="AF206" s="78">
        <v>680</v>
      </c>
      <c r="AG206" s="78">
        <v>710</v>
      </c>
      <c r="AH206" s="78">
        <v>339</v>
      </c>
      <c r="AI206" s="78"/>
      <c r="AJ206" s="78" t="s">
        <v>2567</v>
      </c>
      <c r="AK206" s="78" t="s">
        <v>2801</v>
      </c>
      <c r="AL206" s="82" t="s">
        <v>2959</v>
      </c>
      <c r="AM206" s="78"/>
      <c r="AN206" s="80">
        <v>42296.66170138889</v>
      </c>
      <c r="AO206" s="82" t="s">
        <v>3177</v>
      </c>
      <c r="AP206" s="78" t="b">
        <v>0</v>
      </c>
      <c r="AQ206" s="78" t="b">
        <v>0</v>
      </c>
      <c r="AR206" s="78" t="b">
        <v>0</v>
      </c>
      <c r="AS206" s="78" t="s">
        <v>1973</v>
      </c>
      <c r="AT206" s="78">
        <v>6</v>
      </c>
      <c r="AU206" s="82" t="s">
        <v>3289</v>
      </c>
      <c r="AV206" s="78" t="b">
        <v>0</v>
      </c>
      <c r="AW206" s="78" t="s">
        <v>3383</v>
      </c>
      <c r="AX206" s="82" t="s">
        <v>3587</v>
      </c>
      <c r="AY206" s="78" t="s">
        <v>66</v>
      </c>
      <c r="AZ206" s="78" t="str">
        <f>REPLACE(INDEX(GroupVertices[Group],MATCH(Vertices[[#This Row],[Vertex]],GroupVertices[Vertex],0)),1,1,"")</f>
        <v>4</v>
      </c>
      <c r="BA206" s="48"/>
      <c r="BB206" s="48"/>
      <c r="BC206" s="48"/>
      <c r="BD206" s="48"/>
      <c r="BE206" s="48" t="s">
        <v>833</v>
      </c>
      <c r="BF206" s="48" t="s">
        <v>833</v>
      </c>
      <c r="BG206" s="120" t="s">
        <v>4717</v>
      </c>
      <c r="BH206" s="120" t="s">
        <v>4796</v>
      </c>
      <c r="BI206" s="120" t="s">
        <v>4863</v>
      </c>
      <c r="BJ206" s="120" t="s">
        <v>4863</v>
      </c>
      <c r="BK206" s="120">
        <v>0</v>
      </c>
      <c r="BL206" s="123">
        <v>0</v>
      </c>
      <c r="BM206" s="120">
        <v>2</v>
      </c>
      <c r="BN206" s="123">
        <v>2.898550724637681</v>
      </c>
      <c r="BO206" s="120">
        <v>0</v>
      </c>
      <c r="BP206" s="123">
        <v>0</v>
      </c>
      <c r="BQ206" s="120">
        <v>67</v>
      </c>
      <c r="BR206" s="123">
        <v>97.10144927536231</v>
      </c>
      <c r="BS206" s="120">
        <v>69</v>
      </c>
      <c r="BT206" s="2"/>
      <c r="BU206" s="3"/>
      <c r="BV206" s="3"/>
      <c r="BW206" s="3"/>
      <c r="BX206" s="3"/>
    </row>
    <row r="207" spans="1:76" ht="15">
      <c r="A207" s="64" t="s">
        <v>440</v>
      </c>
      <c r="B207" s="65"/>
      <c r="C207" s="65" t="s">
        <v>64</v>
      </c>
      <c r="D207" s="66">
        <v>162.31920480393953</v>
      </c>
      <c r="E207" s="68"/>
      <c r="F207" s="100" t="s">
        <v>1189</v>
      </c>
      <c r="G207" s="65"/>
      <c r="H207" s="69" t="s">
        <v>440</v>
      </c>
      <c r="I207" s="70"/>
      <c r="J207" s="70"/>
      <c r="K207" s="69" t="s">
        <v>3920</v>
      </c>
      <c r="L207" s="73">
        <v>265.3701923076923</v>
      </c>
      <c r="M207" s="74">
        <v>4336.08056640625</v>
      </c>
      <c r="N207" s="74">
        <v>4104.58349609375</v>
      </c>
      <c r="O207" s="75"/>
      <c r="P207" s="76"/>
      <c r="Q207" s="76"/>
      <c r="R207" s="86"/>
      <c r="S207" s="48">
        <v>4</v>
      </c>
      <c r="T207" s="48">
        <v>1</v>
      </c>
      <c r="U207" s="49">
        <v>110</v>
      </c>
      <c r="V207" s="49">
        <v>0.0125</v>
      </c>
      <c r="W207" s="49">
        <v>0</v>
      </c>
      <c r="X207" s="49">
        <v>1.791322</v>
      </c>
      <c r="Y207" s="49">
        <v>0</v>
      </c>
      <c r="Z207" s="49">
        <v>0</v>
      </c>
      <c r="AA207" s="71">
        <v>207</v>
      </c>
      <c r="AB207" s="71"/>
      <c r="AC207" s="72"/>
      <c r="AD207" s="78" t="s">
        <v>2280</v>
      </c>
      <c r="AE207" s="78">
        <v>460</v>
      </c>
      <c r="AF207" s="78">
        <v>1305</v>
      </c>
      <c r="AG207" s="78">
        <v>268</v>
      </c>
      <c r="AH207" s="78">
        <v>26</v>
      </c>
      <c r="AI207" s="78"/>
      <c r="AJ207" s="78" t="s">
        <v>2568</v>
      </c>
      <c r="AK207" s="78" t="s">
        <v>2801</v>
      </c>
      <c r="AL207" s="82" t="s">
        <v>2960</v>
      </c>
      <c r="AM207" s="78"/>
      <c r="AN207" s="80">
        <v>43119.66984953704</v>
      </c>
      <c r="AO207" s="82" t="s">
        <v>3178</v>
      </c>
      <c r="AP207" s="78" t="b">
        <v>1</v>
      </c>
      <c r="AQ207" s="78" t="b">
        <v>0</v>
      </c>
      <c r="AR207" s="78" t="b">
        <v>1</v>
      </c>
      <c r="AS207" s="78" t="s">
        <v>1973</v>
      </c>
      <c r="AT207" s="78">
        <v>16</v>
      </c>
      <c r="AU207" s="78"/>
      <c r="AV207" s="78" t="b">
        <v>0</v>
      </c>
      <c r="AW207" s="78" t="s">
        <v>3383</v>
      </c>
      <c r="AX207" s="82" t="s">
        <v>3588</v>
      </c>
      <c r="AY207" s="78" t="s">
        <v>66</v>
      </c>
      <c r="AZ207" s="78" t="str">
        <f>REPLACE(INDEX(GroupVertices[Group],MATCH(Vertices[[#This Row],[Vertex]],GroupVertices[Vertex],0)),1,1,"")</f>
        <v>4</v>
      </c>
      <c r="BA207" s="48"/>
      <c r="BB207" s="48"/>
      <c r="BC207" s="48"/>
      <c r="BD207" s="48"/>
      <c r="BE207" s="48" t="s">
        <v>833</v>
      </c>
      <c r="BF207" s="48" t="s">
        <v>833</v>
      </c>
      <c r="BG207" s="120" t="s">
        <v>4718</v>
      </c>
      <c r="BH207" s="120" t="s">
        <v>4797</v>
      </c>
      <c r="BI207" s="120" t="s">
        <v>4864</v>
      </c>
      <c r="BJ207" s="120" t="s">
        <v>4864</v>
      </c>
      <c r="BK207" s="120">
        <v>3</v>
      </c>
      <c r="BL207" s="123">
        <v>1.5625</v>
      </c>
      <c r="BM207" s="120">
        <v>10</v>
      </c>
      <c r="BN207" s="123">
        <v>5.208333333333333</v>
      </c>
      <c r="BO207" s="120">
        <v>0</v>
      </c>
      <c r="BP207" s="123">
        <v>0</v>
      </c>
      <c r="BQ207" s="120">
        <v>179</v>
      </c>
      <c r="BR207" s="123">
        <v>93.22916666666667</v>
      </c>
      <c r="BS207" s="120">
        <v>192</v>
      </c>
      <c r="BT207" s="2"/>
      <c r="BU207" s="3"/>
      <c r="BV207" s="3"/>
      <c r="BW207" s="3"/>
      <c r="BX207" s="3"/>
    </row>
    <row r="208" spans="1:76" ht="15">
      <c r="A208" s="64" t="s">
        <v>390</v>
      </c>
      <c r="B208" s="65"/>
      <c r="C208" s="65" t="s">
        <v>64</v>
      </c>
      <c r="D208" s="66">
        <v>162.00465099024146</v>
      </c>
      <c r="E208" s="68"/>
      <c r="F208" s="100" t="s">
        <v>1147</v>
      </c>
      <c r="G208" s="65"/>
      <c r="H208" s="69" t="s">
        <v>390</v>
      </c>
      <c r="I208" s="70"/>
      <c r="J208" s="70"/>
      <c r="K208" s="69" t="s">
        <v>3921</v>
      </c>
      <c r="L208" s="73">
        <v>1</v>
      </c>
      <c r="M208" s="74">
        <v>5909.04931640625</v>
      </c>
      <c r="N208" s="74">
        <v>4611.3037109375</v>
      </c>
      <c r="O208" s="75"/>
      <c r="P208" s="76"/>
      <c r="Q208" s="76"/>
      <c r="R208" s="86"/>
      <c r="S208" s="48">
        <v>0</v>
      </c>
      <c r="T208" s="48">
        <v>2</v>
      </c>
      <c r="U208" s="49">
        <v>0</v>
      </c>
      <c r="V208" s="49">
        <v>0.005682</v>
      </c>
      <c r="W208" s="49">
        <v>0</v>
      </c>
      <c r="X208" s="49">
        <v>0.668152</v>
      </c>
      <c r="Y208" s="49">
        <v>0.5</v>
      </c>
      <c r="Z208" s="49">
        <v>0</v>
      </c>
      <c r="AA208" s="71">
        <v>208</v>
      </c>
      <c r="AB208" s="71"/>
      <c r="AC208" s="72"/>
      <c r="AD208" s="78" t="s">
        <v>2281</v>
      </c>
      <c r="AE208" s="78">
        <v>66</v>
      </c>
      <c r="AF208" s="78">
        <v>20</v>
      </c>
      <c r="AG208" s="78">
        <v>222</v>
      </c>
      <c r="AH208" s="78">
        <v>69</v>
      </c>
      <c r="AI208" s="78"/>
      <c r="AJ208" s="78"/>
      <c r="AK208" s="78"/>
      <c r="AL208" s="78"/>
      <c r="AM208" s="78"/>
      <c r="AN208" s="80">
        <v>40753.57554398148</v>
      </c>
      <c r="AO208" s="78"/>
      <c r="AP208" s="78" t="b">
        <v>1</v>
      </c>
      <c r="AQ208" s="78" t="b">
        <v>0</v>
      </c>
      <c r="AR208" s="78" t="b">
        <v>0</v>
      </c>
      <c r="AS208" s="78" t="s">
        <v>1973</v>
      </c>
      <c r="AT208" s="78">
        <v>3</v>
      </c>
      <c r="AU208" s="82" t="s">
        <v>3289</v>
      </c>
      <c r="AV208" s="78" t="b">
        <v>0</v>
      </c>
      <c r="AW208" s="78" t="s">
        <v>3383</v>
      </c>
      <c r="AX208" s="82" t="s">
        <v>3589</v>
      </c>
      <c r="AY208" s="78" t="s">
        <v>66</v>
      </c>
      <c r="AZ208" s="78" t="str">
        <f>REPLACE(INDEX(GroupVertices[Group],MATCH(Vertices[[#This Row],[Vertex]],GroupVertices[Vertex],0)),1,1,"")</f>
        <v>9</v>
      </c>
      <c r="BA208" s="48"/>
      <c r="BB208" s="48"/>
      <c r="BC208" s="48"/>
      <c r="BD208" s="48"/>
      <c r="BE208" s="48" t="s">
        <v>873</v>
      </c>
      <c r="BF208" s="48" t="s">
        <v>873</v>
      </c>
      <c r="BG208" s="120" t="s">
        <v>4719</v>
      </c>
      <c r="BH208" s="120" t="s">
        <v>4719</v>
      </c>
      <c r="BI208" s="120" t="s">
        <v>4865</v>
      </c>
      <c r="BJ208" s="120" t="s">
        <v>4865</v>
      </c>
      <c r="BK208" s="120">
        <v>0</v>
      </c>
      <c r="BL208" s="123">
        <v>0</v>
      </c>
      <c r="BM208" s="120">
        <v>0</v>
      </c>
      <c r="BN208" s="123">
        <v>0</v>
      </c>
      <c r="BO208" s="120">
        <v>0</v>
      </c>
      <c r="BP208" s="123">
        <v>0</v>
      </c>
      <c r="BQ208" s="120">
        <v>18</v>
      </c>
      <c r="BR208" s="123">
        <v>100</v>
      </c>
      <c r="BS208" s="120">
        <v>18</v>
      </c>
      <c r="BT208" s="2"/>
      <c r="BU208" s="3"/>
      <c r="BV208" s="3"/>
      <c r="BW208" s="3"/>
      <c r="BX208" s="3"/>
    </row>
    <row r="209" spans="1:76" ht="15">
      <c r="A209" s="64" t="s">
        <v>391</v>
      </c>
      <c r="B209" s="65"/>
      <c r="C209" s="65" t="s">
        <v>64</v>
      </c>
      <c r="D209" s="66">
        <v>162.17845115189564</v>
      </c>
      <c r="E209" s="68"/>
      <c r="F209" s="100" t="s">
        <v>1148</v>
      </c>
      <c r="G209" s="65"/>
      <c r="H209" s="69" t="s">
        <v>391</v>
      </c>
      <c r="I209" s="70"/>
      <c r="J209" s="70"/>
      <c r="K209" s="69" t="s">
        <v>3922</v>
      </c>
      <c r="L209" s="73">
        <v>1</v>
      </c>
      <c r="M209" s="74">
        <v>6179.29345703125</v>
      </c>
      <c r="N209" s="74">
        <v>4992.939453125</v>
      </c>
      <c r="O209" s="75"/>
      <c r="P209" s="76"/>
      <c r="Q209" s="76"/>
      <c r="R209" s="86"/>
      <c r="S209" s="48">
        <v>0</v>
      </c>
      <c r="T209" s="48">
        <v>2</v>
      </c>
      <c r="U209" s="49">
        <v>0</v>
      </c>
      <c r="V209" s="49">
        <v>0.005682</v>
      </c>
      <c r="W209" s="49">
        <v>0</v>
      </c>
      <c r="X209" s="49">
        <v>0.668152</v>
      </c>
      <c r="Y209" s="49">
        <v>0.5</v>
      </c>
      <c r="Z209" s="49">
        <v>0</v>
      </c>
      <c r="AA209" s="71">
        <v>209</v>
      </c>
      <c r="AB209" s="71"/>
      <c r="AC209" s="72"/>
      <c r="AD209" s="78" t="s">
        <v>2282</v>
      </c>
      <c r="AE209" s="78">
        <v>763</v>
      </c>
      <c r="AF209" s="78">
        <v>730</v>
      </c>
      <c r="AG209" s="78">
        <v>6380</v>
      </c>
      <c r="AH209" s="78">
        <v>3401</v>
      </c>
      <c r="AI209" s="78"/>
      <c r="AJ209" s="78" t="s">
        <v>2569</v>
      </c>
      <c r="AK209" s="78" t="s">
        <v>2802</v>
      </c>
      <c r="AL209" s="78"/>
      <c r="AM209" s="78"/>
      <c r="AN209" s="80">
        <v>40971.01840277778</v>
      </c>
      <c r="AO209" s="82" t="s">
        <v>3179</v>
      </c>
      <c r="AP209" s="78" t="b">
        <v>1</v>
      </c>
      <c r="AQ209" s="78" t="b">
        <v>0</v>
      </c>
      <c r="AR209" s="78" t="b">
        <v>1</v>
      </c>
      <c r="AS209" s="78" t="s">
        <v>1973</v>
      </c>
      <c r="AT209" s="78">
        <v>160</v>
      </c>
      <c r="AU209" s="82" t="s">
        <v>3289</v>
      </c>
      <c r="AV209" s="78" t="b">
        <v>0</v>
      </c>
      <c r="AW209" s="78" t="s">
        <v>3383</v>
      </c>
      <c r="AX209" s="82" t="s">
        <v>3590</v>
      </c>
      <c r="AY209" s="78" t="s">
        <v>66</v>
      </c>
      <c r="AZ209" s="78" t="str">
        <f>REPLACE(INDEX(GroupVertices[Group],MATCH(Vertices[[#This Row],[Vertex]],GroupVertices[Vertex],0)),1,1,"")</f>
        <v>9</v>
      </c>
      <c r="BA209" s="48"/>
      <c r="BB209" s="48"/>
      <c r="BC209" s="48"/>
      <c r="BD209" s="48"/>
      <c r="BE209" s="48" t="s">
        <v>873</v>
      </c>
      <c r="BF209" s="48" t="s">
        <v>873</v>
      </c>
      <c r="BG209" s="120" t="s">
        <v>4719</v>
      </c>
      <c r="BH209" s="120" t="s">
        <v>4719</v>
      </c>
      <c r="BI209" s="120" t="s">
        <v>4865</v>
      </c>
      <c r="BJ209" s="120" t="s">
        <v>4865</v>
      </c>
      <c r="BK209" s="120">
        <v>0</v>
      </c>
      <c r="BL209" s="123">
        <v>0</v>
      </c>
      <c r="BM209" s="120">
        <v>0</v>
      </c>
      <c r="BN209" s="123">
        <v>0</v>
      </c>
      <c r="BO209" s="120">
        <v>0</v>
      </c>
      <c r="BP209" s="123">
        <v>0</v>
      </c>
      <c r="BQ209" s="120">
        <v>18</v>
      </c>
      <c r="BR209" s="123">
        <v>100</v>
      </c>
      <c r="BS209" s="120">
        <v>18</v>
      </c>
      <c r="BT209" s="2"/>
      <c r="BU209" s="3"/>
      <c r="BV209" s="3"/>
      <c r="BW209" s="3"/>
      <c r="BX209" s="3"/>
    </row>
    <row r="210" spans="1:76" ht="15">
      <c r="A210" s="64" t="s">
        <v>392</v>
      </c>
      <c r="B210" s="65"/>
      <c r="C210" s="65" t="s">
        <v>64</v>
      </c>
      <c r="D210" s="66">
        <v>162.12068095731763</v>
      </c>
      <c r="E210" s="68"/>
      <c r="F210" s="100" t="s">
        <v>1149</v>
      </c>
      <c r="G210" s="65"/>
      <c r="H210" s="69" t="s">
        <v>392</v>
      </c>
      <c r="I210" s="70"/>
      <c r="J210" s="70"/>
      <c r="K210" s="69" t="s">
        <v>3923</v>
      </c>
      <c r="L210" s="73">
        <v>1</v>
      </c>
      <c r="M210" s="74">
        <v>4673.99658203125</v>
      </c>
      <c r="N210" s="74">
        <v>7538.0693359375</v>
      </c>
      <c r="O210" s="75"/>
      <c r="P210" s="76"/>
      <c r="Q210" s="76"/>
      <c r="R210" s="86"/>
      <c r="S210" s="48">
        <v>1</v>
      </c>
      <c r="T210" s="48">
        <v>1</v>
      </c>
      <c r="U210" s="49">
        <v>0</v>
      </c>
      <c r="V210" s="49">
        <v>0</v>
      </c>
      <c r="W210" s="49">
        <v>0</v>
      </c>
      <c r="X210" s="49">
        <v>0.999998</v>
      </c>
      <c r="Y210" s="49">
        <v>0</v>
      </c>
      <c r="Z210" s="49" t="s">
        <v>5595</v>
      </c>
      <c r="AA210" s="71">
        <v>210</v>
      </c>
      <c r="AB210" s="71"/>
      <c r="AC210" s="72"/>
      <c r="AD210" s="78" t="s">
        <v>2283</v>
      </c>
      <c r="AE210" s="78">
        <v>431</v>
      </c>
      <c r="AF210" s="78">
        <v>494</v>
      </c>
      <c r="AG210" s="78">
        <v>604</v>
      </c>
      <c r="AH210" s="78">
        <v>336</v>
      </c>
      <c r="AI210" s="78"/>
      <c r="AJ210" s="78" t="s">
        <v>2570</v>
      </c>
      <c r="AK210" s="78" t="s">
        <v>2803</v>
      </c>
      <c r="AL210" s="78"/>
      <c r="AM210" s="78"/>
      <c r="AN210" s="80">
        <v>43373.53403935185</v>
      </c>
      <c r="AO210" s="82" t="s">
        <v>3180</v>
      </c>
      <c r="AP210" s="78" t="b">
        <v>1</v>
      </c>
      <c r="AQ210" s="78" t="b">
        <v>0</v>
      </c>
      <c r="AR210" s="78" t="b">
        <v>0</v>
      </c>
      <c r="AS210" s="78" t="s">
        <v>1977</v>
      </c>
      <c r="AT210" s="78">
        <v>0</v>
      </c>
      <c r="AU210" s="78"/>
      <c r="AV210" s="78" t="b">
        <v>0</v>
      </c>
      <c r="AW210" s="78" t="s">
        <v>3383</v>
      </c>
      <c r="AX210" s="82" t="s">
        <v>3591</v>
      </c>
      <c r="AY210" s="78" t="s">
        <v>66</v>
      </c>
      <c r="AZ210" s="78" t="str">
        <f>REPLACE(INDEX(GroupVertices[Group],MATCH(Vertices[[#This Row],[Vertex]],GroupVertices[Vertex],0)),1,1,"")</f>
        <v>3</v>
      </c>
      <c r="BA210" s="48" t="s">
        <v>766</v>
      </c>
      <c r="BB210" s="48" t="s">
        <v>766</v>
      </c>
      <c r="BC210" s="48" t="s">
        <v>807</v>
      </c>
      <c r="BD210" s="48" t="s">
        <v>807</v>
      </c>
      <c r="BE210" s="48" t="s">
        <v>874</v>
      </c>
      <c r="BF210" s="48" t="s">
        <v>874</v>
      </c>
      <c r="BG210" s="120" t="s">
        <v>874</v>
      </c>
      <c r="BH210" s="120" t="s">
        <v>874</v>
      </c>
      <c r="BI210" s="120" t="s">
        <v>4866</v>
      </c>
      <c r="BJ210" s="120" t="s">
        <v>4866</v>
      </c>
      <c r="BK210" s="120">
        <v>0</v>
      </c>
      <c r="BL210" s="123">
        <v>0</v>
      </c>
      <c r="BM210" s="120">
        <v>0</v>
      </c>
      <c r="BN210" s="123">
        <v>0</v>
      </c>
      <c r="BO210" s="120">
        <v>0</v>
      </c>
      <c r="BP210" s="123">
        <v>0</v>
      </c>
      <c r="BQ210" s="120">
        <v>4</v>
      </c>
      <c r="BR210" s="123">
        <v>100</v>
      </c>
      <c r="BS210" s="120">
        <v>4</v>
      </c>
      <c r="BT210" s="2"/>
      <c r="BU210" s="3"/>
      <c r="BV210" s="3"/>
      <c r="BW210" s="3"/>
      <c r="BX210" s="3"/>
    </row>
    <row r="211" spans="1:76" ht="15">
      <c r="A211" s="64" t="s">
        <v>393</v>
      </c>
      <c r="B211" s="65"/>
      <c r="C211" s="65" t="s">
        <v>64</v>
      </c>
      <c r="D211" s="66">
        <v>162.26681996648318</v>
      </c>
      <c r="E211" s="68"/>
      <c r="F211" s="100" t="s">
        <v>1150</v>
      </c>
      <c r="G211" s="65"/>
      <c r="H211" s="69" t="s">
        <v>393</v>
      </c>
      <c r="I211" s="70"/>
      <c r="J211" s="70"/>
      <c r="K211" s="69" t="s">
        <v>3924</v>
      </c>
      <c r="L211" s="73">
        <v>1</v>
      </c>
      <c r="M211" s="74">
        <v>4008.69580078125</v>
      </c>
      <c r="N211" s="74">
        <v>7538.0693359375</v>
      </c>
      <c r="O211" s="75"/>
      <c r="P211" s="76"/>
      <c r="Q211" s="76"/>
      <c r="R211" s="86"/>
      <c r="S211" s="48">
        <v>1</v>
      </c>
      <c r="T211" s="48">
        <v>1</v>
      </c>
      <c r="U211" s="49">
        <v>0</v>
      </c>
      <c r="V211" s="49">
        <v>0</v>
      </c>
      <c r="W211" s="49">
        <v>0</v>
      </c>
      <c r="X211" s="49">
        <v>0.999998</v>
      </c>
      <c r="Y211" s="49">
        <v>0</v>
      </c>
      <c r="Z211" s="49" t="s">
        <v>5595</v>
      </c>
      <c r="AA211" s="71">
        <v>211</v>
      </c>
      <c r="AB211" s="71"/>
      <c r="AC211" s="72"/>
      <c r="AD211" s="78" t="s">
        <v>2284</v>
      </c>
      <c r="AE211" s="78">
        <v>1866</v>
      </c>
      <c r="AF211" s="78">
        <v>1091</v>
      </c>
      <c r="AG211" s="78">
        <v>1752</v>
      </c>
      <c r="AH211" s="78">
        <v>1785</v>
      </c>
      <c r="AI211" s="78"/>
      <c r="AJ211" s="78" t="s">
        <v>2571</v>
      </c>
      <c r="AK211" s="78"/>
      <c r="AL211" s="82" t="s">
        <v>2961</v>
      </c>
      <c r="AM211" s="78"/>
      <c r="AN211" s="80">
        <v>40388.871099537035</v>
      </c>
      <c r="AO211" s="82" t="s">
        <v>3181</v>
      </c>
      <c r="AP211" s="78" t="b">
        <v>0</v>
      </c>
      <c r="AQ211" s="78" t="b">
        <v>0</v>
      </c>
      <c r="AR211" s="78" t="b">
        <v>1</v>
      </c>
      <c r="AS211" s="78" t="s">
        <v>1973</v>
      </c>
      <c r="AT211" s="78">
        <v>68</v>
      </c>
      <c r="AU211" s="82" t="s">
        <v>3289</v>
      </c>
      <c r="AV211" s="78" t="b">
        <v>0</v>
      </c>
      <c r="AW211" s="78" t="s">
        <v>3383</v>
      </c>
      <c r="AX211" s="82" t="s">
        <v>3592</v>
      </c>
      <c r="AY211" s="78" t="s">
        <v>66</v>
      </c>
      <c r="AZ211" s="78" t="str">
        <f>REPLACE(INDEX(GroupVertices[Group],MATCH(Vertices[[#This Row],[Vertex]],GroupVertices[Vertex],0)),1,1,"")</f>
        <v>3</v>
      </c>
      <c r="BA211" s="48" t="s">
        <v>767</v>
      </c>
      <c r="BB211" s="48" t="s">
        <v>767</v>
      </c>
      <c r="BC211" s="48" t="s">
        <v>817</v>
      </c>
      <c r="BD211" s="48" t="s">
        <v>817</v>
      </c>
      <c r="BE211" s="48" t="s">
        <v>875</v>
      </c>
      <c r="BF211" s="48" t="s">
        <v>875</v>
      </c>
      <c r="BG211" s="120" t="s">
        <v>4720</v>
      </c>
      <c r="BH211" s="120" t="s">
        <v>4720</v>
      </c>
      <c r="BI211" s="120" t="s">
        <v>4867</v>
      </c>
      <c r="BJ211" s="120" t="s">
        <v>4867</v>
      </c>
      <c r="BK211" s="120">
        <v>0</v>
      </c>
      <c r="BL211" s="123">
        <v>0</v>
      </c>
      <c r="BM211" s="120">
        <v>0</v>
      </c>
      <c r="BN211" s="123">
        <v>0</v>
      </c>
      <c r="BO211" s="120">
        <v>0</v>
      </c>
      <c r="BP211" s="123">
        <v>0</v>
      </c>
      <c r="BQ211" s="120">
        <v>12</v>
      </c>
      <c r="BR211" s="123">
        <v>100</v>
      </c>
      <c r="BS211" s="120">
        <v>12</v>
      </c>
      <c r="BT211" s="2"/>
      <c r="BU211" s="3"/>
      <c r="BV211" s="3"/>
      <c r="BW211" s="3"/>
      <c r="BX211" s="3"/>
    </row>
    <row r="212" spans="1:76" ht="15">
      <c r="A212" s="64" t="s">
        <v>394</v>
      </c>
      <c r="B212" s="65"/>
      <c r="C212" s="65" t="s">
        <v>64</v>
      </c>
      <c r="D212" s="66">
        <v>165.36805130169012</v>
      </c>
      <c r="E212" s="68"/>
      <c r="F212" s="100" t="s">
        <v>3335</v>
      </c>
      <c r="G212" s="65"/>
      <c r="H212" s="69" t="s">
        <v>394</v>
      </c>
      <c r="I212" s="70"/>
      <c r="J212" s="70"/>
      <c r="K212" s="69" t="s">
        <v>3925</v>
      </c>
      <c r="L212" s="73">
        <v>1</v>
      </c>
      <c r="M212" s="74">
        <v>8897.7451171875</v>
      </c>
      <c r="N212" s="74">
        <v>723.45703125</v>
      </c>
      <c r="O212" s="75"/>
      <c r="P212" s="76"/>
      <c r="Q212" s="76"/>
      <c r="R212" s="86"/>
      <c r="S212" s="48">
        <v>2</v>
      </c>
      <c r="T212" s="48">
        <v>1</v>
      </c>
      <c r="U212" s="49">
        <v>0</v>
      </c>
      <c r="V212" s="49">
        <v>1</v>
      </c>
      <c r="W212" s="49">
        <v>0</v>
      </c>
      <c r="X212" s="49">
        <v>1.298243</v>
      </c>
      <c r="Y212" s="49">
        <v>0</v>
      </c>
      <c r="Z212" s="49">
        <v>0</v>
      </c>
      <c r="AA212" s="71">
        <v>212</v>
      </c>
      <c r="AB212" s="71"/>
      <c r="AC212" s="72"/>
      <c r="AD212" s="78" t="s">
        <v>2285</v>
      </c>
      <c r="AE212" s="78">
        <v>994</v>
      </c>
      <c r="AF212" s="78">
        <v>13760</v>
      </c>
      <c r="AG212" s="78">
        <v>44629</v>
      </c>
      <c r="AH212" s="78">
        <v>22741</v>
      </c>
      <c r="AI212" s="78"/>
      <c r="AJ212" s="78" t="s">
        <v>2572</v>
      </c>
      <c r="AK212" s="78" t="s">
        <v>2804</v>
      </c>
      <c r="AL212" s="82" t="s">
        <v>2962</v>
      </c>
      <c r="AM212" s="78"/>
      <c r="AN212" s="80">
        <v>40028.548113425924</v>
      </c>
      <c r="AO212" s="82" t="s">
        <v>3182</v>
      </c>
      <c r="AP212" s="78" t="b">
        <v>0</v>
      </c>
      <c r="AQ212" s="78" t="b">
        <v>0</v>
      </c>
      <c r="AR212" s="78" t="b">
        <v>1</v>
      </c>
      <c r="AS212" s="78" t="s">
        <v>1973</v>
      </c>
      <c r="AT212" s="78">
        <v>439</v>
      </c>
      <c r="AU212" s="82" t="s">
        <v>3297</v>
      </c>
      <c r="AV212" s="78" t="b">
        <v>0</v>
      </c>
      <c r="AW212" s="78" t="s">
        <v>3383</v>
      </c>
      <c r="AX212" s="82" t="s">
        <v>3593</v>
      </c>
      <c r="AY212" s="78" t="s">
        <v>66</v>
      </c>
      <c r="AZ212" s="78" t="str">
        <f>REPLACE(INDEX(GroupVertices[Group],MATCH(Vertices[[#This Row],[Vertex]],GroupVertices[Vertex],0)),1,1,"")</f>
        <v>30</v>
      </c>
      <c r="BA212" s="48"/>
      <c r="BB212" s="48"/>
      <c r="BC212" s="48"/>
      <c r="BD212" s="48"/>
      <c r="BE212" s="48" t="s">
        <v>876</v>
      </c>
      <c r="BF212" s="48" t="s">
        <v>876</v>
      </c>
      <c r="BG212" s="120" t="s">
        <v>4371</v>
      </c>
      <c r="BH212" s="120" t="s">
        <v>4371</v>
      </c>
      <c r="BI212" s="120" t="s">
        <v>4510</v>
      </c>
      <c r="BJ212" s="120" t="s">
        <v>4510</v>
      </c>
      <c r="BK212" s="120">
        <v>0</v>
      </c>
      <c r="BL212" s="123">
        <v>0</v>
      </c>
      <c r="BM212" s="120">
        <v>0</v>
      </c>
      <c r="BN212" s="123">
        <v>0</v>
      </c>
      <c r="BO212" s="120">
        <v>0</v>
      </c>
      <c r="BP212" s="123">
        <v>0</v>
      </c>
      <c r="BQ212" s="120">
        <v>14</v>
      </c>
      <c r="BR212" s="123">
        <v>100</v>
      </c>
      <c r="BS212" s="120">
        <v>14</v>
      </c>
      <c r="BT212" s="2"/>
      <c r="BU212" s="3"/>
      <c r="BV212" s="3"/>
      <c r="BW212" s="3"/>
      <c r="BX212" s="3"/>
    </row>
    <row r="213" spans="1:76" ht="15">
      <c r="A213" s="64" t="s">
        <v>395</v>
      </c>
      <c r="B213" s="65"/>
      <c r="C213" s="65" t="s">
        <v>64</v>
      </c>
      <c r="D213" s="66">
        <v>162.2646168658425</v>
      </c>
      <c r="E213" s="68"/>
      <c r="F213" s="100" t="s">
        <v>1151</v>
      </c>
      <c r="G213" s="65"/>
      <c r="H213" s="69" t="s">
        <v>395</v>
      </c>
      <c r="I213" s="70"/>
      <c r="J213" s="70"/>
      <c r="K213" s="69" t="s">
        <v>3926</v>
      </c>
      <c r="L213" s="73">
        <v>1</v>
      </c>
      <c r="M213" s="74">
        <v>8897.7451171875</v>
      </c>
      <c r="N213" s="74">
        <v>476.4229431152344</v>
      </c>
      <c r="O213" s="75"/>
      <c r="P213" s="76"/>
      <c r="Q213" s="76"/>
      <c r="R213" s="86"/>
      <c r="S213" s="48">
        <v>0</v>
      </c>
      <c r="T213" s="48">
        <v>1</v>
      </c>
      <c r="U213" s="49">
        <v>0</v>
      </c>
      <c r="V213" s="49">
        <v>1</v>
      </c>
      <c r="W213" s="49">
        <v>0</v>
      </c>
      <c r="X213" s="49">
        <v>0.701753</v>
      </c>
      <c r="Y213" s="49">
        <v>0</v>
      </c>
      <c r="Z213" s="49">
        <v>0</v>
      </c>
      <c r="AA213" s="71">
        <v>213</v>
      </c>
      <c r="AB213" s="71"/>
      <c r="AC213" s="72"/>
      <c r="AD213" s="78" t="s">
        <v>2286</v>
      </c>
      <c r="AE213" s="78">
        <v>1004</v>
      </c>
      <c r="AF213" s="78">
        <v>1082</v>
      </c>
      <c r="AG213" s="78">
        <v>60148</v>
      </c>
      <c r="AH213" s="78">
        <v>62576</v>
      </c>
      <c r="AI213" s="78"/>
      <c r="AJ213" s="78" t="s">
        <v>2573</v>
      </c>
      <c r="AK213" s="78" t="s">
        <v>2707</v>
      </c>
      <c r="AL213" s="82" t="s">
        <v>2963</v>
      </c>
      <c r="AM213" s="78"/>
      <c r="AN213" s="80">
        <v>40828.793900462966</v>
      </c>
      <c r="AO213" s="82" t="s">
        <v>3183</v>
      </c>
      <c r="AP213" s="78" t="b">
        <v>1</v>
      </c>
      <c r="AQ213" s="78" t="b">
        <v>0</v>
      </c>
      <c r="AR213" s="78" t="b">
        <v>0</v>
      </c>
      <c r="AS213" s="78" t="s">
        <v>1973</v>
      </c>
      <c r="AT213" s="78">
        <v>58</v>
      </c>
      <c r="AU213" s="82" t="s">
        <v>3289</v>
      </c>
      <c r="AV213" s="78" t="b">
        <v>0</v>
      </c>
      <c r="AW213" s="78" t="s">
        <v>3383</v>
      </c>
      <c r="AX213" s="82" t="s">
        <v>3594</v>
      </c>
      <c r="AY213" s="78" t="s">
        <v>66</v>
      </c>
      <c r="AZ213" s="78" t="str">
        <f>REPLACE(INDEX(GroupVertices[Group],MATCH(Vertices[[#This Row],[Vertex]],GroupVertices[Vertex],0)),1,1,"")</f>
        <v>30</v>
      </c>
      <c r="BA213" s="48"/>
      <c r="BB213" s="48"/>
      <c r="BC213" s="48"/>
      <c r="BD213" s="48"/>
      <c r="BE213" s="48" t="s">
        <v>876</v>
      </c>
      <c r="BF213" s="48" t="s">
        <v>876</v>
      </c>
      <c r="BG213" s="120" t="s">
        <v>4721</v>
      </c>
      <c r="BH213" s="120" t="s">
        <v>4721</v>
      </c>
      <c r="BI213" s="120" t="s">
        <v>4868</v>
      </c>
      <c r="BJ213" s="120" t="s">
        <v>4868</v>
      </c>
      <c r="BK213" s="120">
        <v>0</v>
      </c>
      <c r="BL213" s="123">
        <v>0</v>
      </c>
      <c r="BM213" s="120">
        <v>0</v>
      </c>
      <c r="BN213" s="123">
        <v>0</v>
      </c>
      <c r="BO213" s="120">
        <v>0</v>
      </c>
      <c r="BP213" s="123">
        <v>0</v>
      </c>
      <c r="BQ213" s="120">
        <v>16</v>
      </c>
      <c r="BR213" s="123">
        <v>100</v>
      </c>
      <c r="BS213" s="120">
        <v>16</v>
      </c>
      <c r="BT213" s="2"/>
      <c r="BU213" s="3"/>
      <c r="BV213" s="3"/>
      <c r="BW213" s="3"/>
      <c r="BX213" s="3"/>
    </row>
    <row r="214" spans="1:76" ht="15">
      <c r="A214" s="64" t="s">
        <v>396</v>
      </c>
      <c r="B214" s="65"/>
      <c r="C214" s="65" t="s">
        <v>64</v>
      </c>
      <c r="D214" s="66">
        <v>162.1446702754051</v>
      </c>
      <c r="E214" s="68"/>
      <c r="F214" s="100" t="s">
        <v>1152</v>
      </c>
      <c r="G214" s="65"/>
      <c r="H214" s="69" t="s">
        <v>396</v>
      </c>
      <c r="I214" s="70"/>
      <c r="J214" s="70"/>
      <c r="K214" s="69" t="s">
        <v>3927</v>
      </c>
      <c r="L214" s="73">
        <v>1</v>
      </c>
      <c r="M214" s="74">
        <v>9566.9443359375</v>
      </c>
      <c r="N214" s="74">
        <v>1570.43115234375</v>
      </c>
      <c r="O214" s="75"/>
      <c r="P214" s="76"/>
      <c r="Q214" s="76"/>
      <c r="R214" s="86"/>
      <c r="S214" s="48">
        <v>2</v>
      </c>
      <c r="T214" s="48">
        <v>1</v>
      </c>
      <c r="U214" s="49">
        <v>0</v>
      </c>
      <c r="V214" s="49">
        <v>1</v>
      </c>
      <c r="W214" s="49">
        <v>0</v>
      </c>
      <c r="X214" s="49">
        <v>1.298243</v>
      </c>
      <c r="Y214" s="49">
        <v>0</v>
      </c>
      <c r="Z214" s="49">
        <v>0</v>
      </c>
      <c r="AA214" s="71">
        <v>214</v>
      </c>
      <c r="AB214" s="71"/>
      <c r="AC214" s="72"/>
      <c r="AD214" s="78" t="s">
        <v>2287</v>
      </c>
      <c r="AE214" s="78">
        <v>768</v>
      </c>
      <c r="AF214" s="78">
        <v>592</v>
      </c>
      <c r="AG214" s="78">
        <v>7987</v>
      </c>
      <c r="AH214" s="78">
        <v>3357</v>
      </c>
      <c r="AI214" s="78"/>
      <c r="AJ214" s="78" t="s">
        <v>2574</v>
      </c>
      <c r="AK214" s="78" t="s">
        <v>2805</v>
      </c>
      <c r="AL214" s="82" t="s">
        <v>2964</v>
      </c>
      <c r="AM214" s="78"/>
      <c r="AN214" s="80">
        <v>40798.645682870374</v>
      </c>
      <c r="AO214" s="82" t="s">
        <v>3184</v>
      </c>
      <c r="AP214" s="78" t="b">
        <v>0</v>
      </c>
      <c r="AQ214" s="78" t="b">
        <v>0</v>
      </c>
      <c r="AR214" s="78" t="b">
        <v>1</v>
      </c>
      <c r="AS214" s="78" t="s">
        <v>1973</v>
      </c>
      <c r="AT214" s="78">
        <v>64</v>
      </c>
      <c r="AU214" s="82" t="s">
        <v>3297</v>
      </c>
      <c r="AV214" s="78" t="b">
        <v>0</v>
      </c>
      <c r="AW214" s="78" t="s">
        <v>3383</v>
      </c>
      <c r="AX214" s="82" t="s">
        <v>3595</v>
      </c>
      <c r="AY214" s="78" t="s">
        <v>66</v>
      </c>
      <c r="AZ214" s="78" t="str">
        <f>REPLACE(INDEX(GroupVertices[Group],MATCH(Vertices[[#This Row],[Vertex]],GroupVertices[Vertex],0)),1,1,"")</f>
        <v>29</v>
      </c>
      <c r="BA214" s="48"/>
      <c r="BB214" s="48"/>
      <c r="BC214" s="48"/>
      <c r="BD214" s="48"/>
      <c r="BE214" s="48" t="s">
        <v>833</v>
      </c>
      <c r="BF214" s="48" t="s">
        <v>833</v>
      </c>
      <c r="BG214" s="120" t="s">
        <v>4370</v>
      </c>
      <c r="BH214" s="120" t="s">
        <v>4370</v>
      </c>
      <c r="BI214" s="120" t="s">
        <v>4509</v>
      </c>
      <c r="BJ214" s="120" t="s">
        <v>4509</v>
      </c>
      <c r="BK214" s="120">
        <v>0</v>
      </c>
      <c r="BL214" s="123">
        <v>0</v>
      </c>
      <c r="BM214" s="120">
        <v>0</v>
      </c>
      <c r="BN214" s="123">
        <v>0</v>
      </c>
      <c r="BO214" s="120">
        <v>0</v>
      </c>
      <c r="BP214" s="123">
        <v>0</v>
      </c>
      <c r="BQ214" s="120">
        <v>19</v>
      </c>
      <c r="BR214" s="123">
        <v>100</v>
      </c>
      <c r="BS214" s="120">
        <v>19</v>
      </c>
      <c r="BT214" s="2"/>
      <c r="BU214" s="3"/>
      <c r="BV214" s="3"/>
      <c r="BW214" s="3"/>
      <c r="BX214" s="3"/>
    </row>
    <row r="215" spans="1:76" ht="15">
      <c r="A215" s="64" t="s">
        <v>397</v>
      </c>
      <c r="B215" s="65"/>
      <c r="C215" s="65" t="s">
        <v>64</v>
      </c>
      <c r="D215" s="66">
        <v>162.51723907264127</v>
      </c>
      <c r="E215" s="68"/>
      <c r="F215" s="100" t="s">
        <v>1153</v>
      </c>
      <c r="G215" s="65"/>
      <c r="H215" s="69" t="s">
        <v>397</v>
      </c>
      <c r="I215" s="70"/>
      <c r="J215" s="70"/>
      <c r="K215" s="69" t="s">
        <v>3928</v>
      </c>
      <c r="L215" s="73">
        <v>1</v>
      </c>
      <c r="M215" s="74">
        <v>9566.9443359375</v>
      </c>
      <c r="N215" s="74">
        <v>1323.3970947265625</v>
      </c>
      <c r="O215" s="75"/>
      <c r="P215" s="76"/>
      <c r="Q215" s="76"/>
      <c r="R215" s="86"/>
      <c r="S215" s="48">
        <v>0</v>
      </c>
      <c r="T215" s="48">
        <v>1</v>
      </c>
      <c r="U215" s="49">
        <v>0</v>
      </c>
      <c r="V215" s="49">
        <v>1</v>
      </c>
      <c r="W215" s="49">
        <v>0</v>
      </c>
      <c r="X215" s="49">
        <v>0.701753</v>
      </c>
      <c r="Y215" s="49">
        <v>0</v>
      </c>
      <c r="Z215" s="49">
        <v>0</v>
      </c>
      <c r="AA215" s="71">
        <v>215</v>
      </c>
      <c r="AB215" s="71"/>
      <c r="AC215" s="72"/>
      <c r="AD215" s="78" t="s">
        <v>2288</v>
      </c>
      <c r="AE215" s="78">
        <v>1731</v>
      </c>
      <c r="AF215" s="78">
        <v>2114</v>
      </c>
      <c r="AG215" s="78">
        <v>5775</v>
      </c>
      <c r="AH215" s="78">
        <v>2611</v>
      </c>
      <c r="AI215" s="78"/>
      <c r="AJ215" s="78" t="s">
        <v>2575</v>
      </c>
      <c r="AK215" s="78" t="s">
        <v>2712</v>
      </c>
      <c r="AL215" s="82" t="s">
        <v>2965</v>
      </c>
      <c r="AM215" s="78"/>
      <c r="AN215" s="80">
        <v>40116.62056712963</v>
      </c>
      <c r="AO215" s="82" t="s">
        <v>3185</v>
      </c>
      <c r="AP215" s="78" t="b">
        <v>0</v>
      </c>
      <c r="AQ215" s="78" t="b">
        <v>0</v>
      </c>
      <c r="AR215" s="78" t="b">
        <v>1</v>
      </c>
      <c r="AS215" s="78" t="s">
        <v>1973</v>
      </c>
      <c r="AT215" s="78">
        <v>153</v>
      </c>
      <c r="AU215" s="82" t="s">
        <v>3289</v>
      </c>
      <c r="AV215" s="78" t="b">
        <v>0</v>
      </c>
      <c r="AW215" s="78" t="s">
        <v>3383</v>
      </c>
      <c r="AX215" s="82" t="s">
        <v>3596</v>
      </c>
      <c r="AY215" s="78" t="s">
        <v>66</v>
      </c>
      <c r="AZ215" s="78" t="str">
        <f>REPLACE(INDEX(GroupVertices[Group],MATCH(Vertices[[#This Row],[Vertex]],GroupVertices[Vertex],0)),1,1,"")</f>
        <v>29</v>
      </c>
      <c r="BA215" s="48"/>
      <c r="BB215" s="48"/>
      <c r="BC215" s="48"/>
      <c r="BD215" s="48"/>
      <c r="BE215" s="48" t="s">
        <v>833</v>
      </c>
      <c r="BF215" s="48" t="s">
        <v>833</v>
      </c>
      <c r="BG215" s="120" t="s">
        <v>4722</v>
      </c>
      <c r="BH215" s="120" t="s">
        <v>4722</v>
      </c>
      <c r="BI215" s="120" t="s">
        <v>4869</v>
      </c>
      <c r="BJ215" s="120" t="s">
        <v>4869</v>
      </c>
      <c r="BK215" s="120">
        <v>0</v>
      </c>
      <c r="BL215" s="123">
        <v>0</v>
      </c>
      <c r="BM215" s="120">
        <v>0</v>
      </c>
      <c r="BN215" s="123">
        <v>0</v>
      </c>
      <c r="BO215" s="120">
        <v>0</v>
      </c>
      <c r="BP215" s="123">
        <v>0</v>
      </c>
      <c r="BQ215" s="120">
        <v>21</v>
      </c>
      <c r="BR215" s="123">
        <v>100</v>
      </c>
      <c r="BS215" s="120">
        <v>21</v>
      </c>
      <c r="BT215" s="2"/>
      <c r="BU215" s="3"/>
      <c r="BV215" s="3"/>
      <c r="BW215" s="3"/>
      <c r="BX215" s="3"/>
    </row>
    <row r="216" spans="1:76" ht="15">
      <c r="A216" s="64" t="s">
        <v>398</v>
      </c>
      <c r="B216" s="65"/>
      <c r="C216" s="65" t="s">
        <v>64</v>
      </c>
      <c r="D216" s="66">
        <v>162.0279059414487</v>
      </c>
      <c r="E216" s="68"/>
      <c r="F216" s="100" t="s">
        <v>1154</v>
      </c>
      <c r="G216" s="65"/>
      <c r="H216" s="69" t="s">
        <v>398</v>
      </c>
      <c r="I216" s="70"/>
      <c r="J216" s="70"/>
      <c r="K216" s="69" t="s">
        <v>3929</v>
      </c>
      <c r="L216" s="73">
        <v>1</v>
      </c>
      <c r="M216" s="74">
        <v>7288.892578125</v>
      </c>
      <c r="N216" s="74">
        <v>5399.4599609375</v>
      </c>
      <c r="O216" s="75"/>
      <c r="P216" s="76"/>
      <c r="Q216" s="76"/>
      <c r="R216" s="86"/>
      <c r="S216" s="48">
        <v>0</v>
      </c>
      <c r="T216" s="48">
        <v>1</v>
      </c>
      <c r="U216" s="49">
        <v>0</v>
      </c>
      <c r="V216" s="49">
        <v>0.009091</v>
      </c>
      <c r="W216" s="49">
        <v>0</v>
      </c>
      <c r="X216" s="49">
        <v>0.541703</v>
      </c>
      <c r="Y216" s="49">
        <v>0</v>
      </c>
      <c r="Z216" s="49">
        <v>0</v>
      </c>
      <c r="AA216" s="71">
        <v>216</v>
      </c>
      <c r="AB216" s="71"/>
      <c r="AC216" s="72"/>
      <c r="AD216" s="78" t="s">
        <v>2289</v>
      </c>
      <c r="AE216" s="78">
        <v>597</v>
      </c>
      <c r="AF216" s="78">
        <v>115</v>
      </c>
      <c r="AG216" s="78">
        <v>3662</v>
      </c>
      <c r="AH216" s="78">
        <v>7603</v>
      </c>
      <c r="AI216" s="78"/>
      <c r="AJ216" s="78" t="s">
        <v>2576</v>
      </c>
      <c r="AK216" s="78" t="s">
        <v>2806</v>
      </c>
      <c r="AL216" s="78"/>
      <c r="AM216" s="78"/>
      <c r="AN216" s="80">
        <v>40331.157534722224</v>
      </c>
      <c r="AO216" s="78"/>
      <c r="AP216" s="78" t="b">
        <v>1</v>
      </c>
      <c r="AQ216" s="78" t="b">
        <v>0</v>
      </c>
      <c r="AR216" s="78" t="b">
        <v>0</v>
      </c>
      <c r="AS216" s="78" t="s">
        <v>1973</v>
      </c>
      <c r="AT216" s="78">
        <v>0</v>
      </c>
      <c r="AU216" s="82" t="s">
        <v>3289</v>
      </c>
      <c r="AV216" s="78" t="b">
        <v>0</v>
      </c>
      <c r="AW216" s="78" t="s">
        <v>3383</v>
      </c>
      <c r="AX216" s="82" t="s">
        <v>3597</v>
      </c>
      <c r="AY216" s="78" t="s">
        <v>66</v>
      </c>
      <c r="AZ216" s="78" t="str">
        <f>REPLACE(INDEX(GroupVertices[Group],MATCH(Vertices[[#This Row],[Vertex]],GroupVertices[Vertex],0)),1,1,"")</f>
        <v>12</v>
      </c>
      <c r="BA216" s="48"/>
      <c r="BB216" s="48"/>
      <c r="BC216" s="48"/>
      <c r="BD216" s="48"/>
      <c r="BE216" s="48"/>
      <c r="BF216" s="48"/>
      <c r="BG216" s="120" t="s">
        <v>4723</v>
      </c>
      <c r="BH216" s="120" t="s">
        <v>4723</v>
      </c>
      <c r="BI216" s="120" t="s">
        <v>4870</v>
      </c>
      <c r="BJ216" s="120" t="s">
        <v>4870</v>
      </c>
      <c r="BK216" s="120">
        <v>0</v>
      </c>
      <c r="BL216" s="123">
        <v>0</v>
      </c>
      <c r="BM216" s="120">
        <v>0</v>
      </c>
      <c r="BN216" s="123">
        <v>0</v>
      </c>
      <c r="BO216" s="120">
        <v>0</v>
      </c>
      <c r="BP216" s="123">
        <v>0</v>
      </c>
      <c r="BQ216" s="120">
        <v>25</v>
      </c>
      <c r="BR216" s="123">
        <v>100</v>
      </c>
      <c r="BS216" s="120">
        <v>25</v>
      </c>
      <c r="BT216" s="2"/>
      <c r="BU216" s="3"/>
      <c r="BV216" s="3"/>
      <c r="BW216" s="3"/>
      <c r="BX216" s="3"/>
    </row>
    <row r="217" spans="1:76" ht="15">
      <c r="A217" s="64" t="s">
        <v>399</v>
      </c>
      <c r="B217" s="65"/>
      <c r="C217" s="65" t="s">
        <v>64</v>
      </c>
      <c r="D217" s="66">
        <v>162.0443068017738</v>
      </c>
      <c r="E217" s="68"/>
      <c r="F217" s="100" t="s">
        <v>1155</v>
      </c>
      <c r="G217" s="65"/>
      <c r="H217" s="69" t="s">
        <v>399</v>
      </c>
      <c r="I217" s="70"/>
      <c r="J217" s="70"/>
      <c r="K217" s="69" t="s">
        <v>3930</v>
      </c>
      <c r="L217" s="73">
        <v>1</v>
      </c>
      <c r="M217" s="74">
        <v>6250.18701171875</v>
      </c>
      <c r="N217" s="74">
        <v>1422.239013671875</v>
      </c>
      <c r="O217" s="75"/>
      <c r="P217" s="76"/>
      <c r="Q217" s="76"/>
      <c r="R217" s="86"/>
      <c r="S217" s="48">
        <v>0</v>
      </c>
      <c r="T217" s="48">
        <v>1</v>
      </c>
      <c r="U217" s="49">
        <v>0</v>
      </c>
      <c r="V217" s="49">
        <v>0.058824</v>
      </c>
      <c r="W217" s="49">
        <v>0</v>
      </c>
      <c r="X217" s="49">
        <v>0.449988</v>
      </c>
      <c r="Y217" s="49">
        <v>0</v>
      </c>
      <c r="Z217" s="49">
        <v>0</v>
      </c>
      <c r="AA217" s="71">
        <v>217</v>
      </c>
      <c r="AB217" s="71"/>
      <c r="AC217" s="72"/>
      <c r="AD217" s="78" t="s">
        <v>2290</v>
      </c>
      <c r="AE217" s="78">
        <v>635</v>
      </c>
      <c r="AF217" s="78">
        <v>182</v>
      </c>
      <c r="AG217" s="78">
        <v>3265</v>
      </c>
      <c r="AH217" s="78">
        <v>580</v>
      </c>
      <c r="AI217" s="78"/>
      <c r="AJ217" s="78" t="s">
        <v>2577</v>
      </c>
      <c r="AK217" s="78" t="s">
        <v>2807</v>
      </c>
      <c r="AL217" s="78"/>
      <c r="AM217" s="78"/>
      <c r="AN217" s="80">
        <v>40073.82703703704</v>
      </c>
      <c r="AO217" s="82" t="s">
        <v>3186</v>
      </c>
      <c r="AP217" s="78" t="b">
        <v>1</v>
      </c>
      <c r="AQ217" s="78" t="b">
        <v>0</v>
      </c>
      <c r="AR217" s="78" t="b">
        <v>1</v>
      </c>
      <c r="AS217" s="78" t="s">
        <v>1973</v>
      </c>
      <c r="AT217" s="78">
        <v>5</v>
      </c>
      <c r="AU217" s="82" t="s">
        <v>3289</v>
      </c>
      <c r="AV217" s="78" t="b">
        <v>0</v>
      </c>
      <c r="AW217" s="78" t="s">
        <v>3383</v>
      </c>
      <c r="AX217" s="82" t="s">
        <v>3598</v>
      </c>
      <c r="AY217" s="78" t="s">
        <v>66</v>
      </c>
      <c r="AZ217" s="78" t="str">
        <f>REPLACE(INDEX(GroupVertices[Group],MATCH(Vertices[[#This Row],[Vertex]],GroupVertices[Vertex],0)),1,1,"")</f>
        <v>11</v>
      </c>
      <c r="BA217" s="48"/>
      <c r="BB217" s="48"/>
      <c r="BC217" s="48"/>
      <c r="BD217" s="48"/>
      <c r="BE217" s="48" t="s">
        <v>877</v>
      </c>
      <c r="BF217" s="48" t="s">
        <v>877</v>
      </c>
      <c r="BG217" s="120" t="s">
        <v>4724</v>
      </c>
      <c r="BH217" s="120" t="s">
        <v>4724</v>
      </c>
      <c r="BI217" s="120" t="s">
        <v>4871</v>
      </c>
      <c r="BJ217" s="120" t="s">
        <v>4871</v>
      </c>
      <c r="BK217" s="120">
        <v>0</v>
      </c>
      <c r="BL217" s="123">
        <v>0</v>
      </c>
      <c r="BM217" s="120">
        <v>0</v>
      </c>
      <c r="BN217" s="123">
        <v>0</v>
      </c>
      <c r="BO217" s="120">
        <v>0</v>
      </c>
      <c r="BP217" s="123">
        <v>0</v>
      </c>
      <c r="BQ217" s="120">
        <v>19</v>
      </c>
      <c r="BR217" s="123">
        <v>100</v>
      </c>
      <c r="BS217" s="120">
        <v>19</v>
      </c>
      <c r="BT217" s="2"/>
      <c r="BU217" s="3"/>
      <c r="BV217" s="3"/>
      <c r="BW217" s="3"/>
      <c r="BX217" s="3"/>
    </row>
    <row r="218" spans="1:76" ht="15">
      <c r="A218" s="64" t="s">
        <v>400</v>
      </c>
      <c r="B218" s="65"/>
      <c r="C218" s="65" t="s">
        <v>64</v>
      </c>
      <c r="D218" s="66">
        <v>162.52580668624395</v>
      </c>
      <c r="E218" s="68"/>
      <c r="F218" s="100" t="s">
        <v>3336</v>
      </c>
      <c r="G218" s="65"/>
      <c r="H218" s="69" t="s">
        <v>400</v>
      </c>
      <c r="I218" s="70"/>
      <c r="J218" s="70"/>
      <c r="K218" s="69" t="s">
        <v>3931</v>
      </c>
      <c r="L218" s="73">
        <v>1</v>
      </c>
      <c r="M218" s="74">
        <v>7291.48486328125</v>
      </c>
      <c r="N218" s="74">
        <v>6892.0576171875</v>
      </c>
      <c r="O218" s="75"/>
      <c r="P218" s="76"/>
      <c r="Q218" s="76"/>
      <c r="R218" s="86"/>
      <c r="S218" s="48">
        <v>0</v>
      </c>
      <c r="T218" s="48">
        <v>1</v>
      </c>
      <c r="U218" s="49">
        <v>0</v>
      </c>
      <c r="V218" s="49">
        <v>0.009091</v>
      </c>
      <c r="W218" s="49">
        <v>0</v>
      </c>
      <c r="X218" s="49">
        <v>0.541703</v>
      </c>
      <c r="Y218" s="49">
        <v>0</v>
      </c>
      <c r="Z218" s="49">
        <v>0</v>
      </c>
      <c r="AA218" s="71">
        <v>218</v>
      </c>
      <c r="AB218" s="71"/>
      <c r="AC218" s="72"/>
      <c r="AD218" s="78" t="s">
        <v>2291</v>
      </c>
      <c r="AE218" s="78">
        <v>4896</v>
      </c>
      <c r="AF218" s="78">
        <v>2149</v>
      </c>
      <c r="AG218" s="78">
        <v>207763</v>
      </c>
      <c r="AH218" s="78">
        <v>83408</v>
      </c>
      <c r="AI218" s="78"/>
      <c r="AJ218" s="78" t="s">
        <v>2578</v>
      </c>
      <c r="AK218" s="78"/>
      <c r="AL218" s="78"/>
      <c r="AM218" s="78"/>
      <c r="AN218" s="80">
        <v>42079.88513888889</v>
      </c>
      <c r="AO218" s="82" t="s">
        <v>3187</v>
      </c>
      <c r="AP218" s="78" t="b">
        <v>1</v>
      </c>
      <c r="AQ218" s="78" t="b">
        <v>0</v>
      </c>
      <c r="AR218" s="78" t="b">
        <v>0</v>
      </c>
      <c r="AS218" s="78" t="s">
        <v>1973</v>
      </c>
      <c r="AT218" s="78">
        <v>265</v>
      </c>
      <c r="AU218" s="82" t="s">
        <v>3289</v>
      </c>
      <c r="AV218" s="78" t="b">
        <v>0</v>
      </c>
      <c r="AW218" s="78" t="s">
        <v>3383</v>
      </c>
      <c r="AX218" s="82" t="s">
        <v>3599</v>
      </c>
      <c r="AY218" s="78" t="s">
        <v>66</v>
      </c>
      <c r="AZ218" s="78" t="str">
        <f>REPLACE(INDEX(GroupVertices[Group],MATCH(Vertices[[#This Row],[Vertex]],GroupVertices[Vertex],0)),1,1,"")</f>
        <v>12</v>
      </c>
      <c r="BA218" s="48"/>
      <c r="BB218" s="48"/>
      <c r="BC218" s="48"/>
      <c r="BD218" s="48"/>
      <c r="BE218" s="48" t="s">
        <v>833</v>
      </c>
      <c r="BF218" s="48" t="s">
        <v>833</v>
      </c>
      <c r="BG218" s="120" t="s">
        <v>4725</v>
      </c>
      <c r="BH218" s="120" t="s">
        <v>4725</v>
      </c>
      <c r="BI218" s="120" t="s">
        <v>4872</v>
      </c>
      <c r="BJ218" s="120" t="s">
        <v>4872</v>
      </c>
      <c r="BK218" s="120">
        <v>1</v>
      </c>
      <c r="BL218" s="123">
        <v>6.666666666666667</v>
      </c>
      <c r="BM218" s="120">
        <v>1</v>
      </c>
      <c r="BN218" s="123">
        <v>6.666666666666667</v>
      </c>
      <c r="BO218" s="120">
        <v>0</v>
      </c>
      <c r="BP218" s="123">
        <v>0</v>
      </c>
      <c r="BQ218" s="120">
        <v>13</v>
      </c>
      <c r="BR218" s="123">
        <v>86.66666666666667</v>
      </c>
      <c r="BS218" s="120">
        <v>15</v>
      </c>
      <c r="BT218" s="2"/>
      <c r="BU218" s="3"/>
      <c r="BV218" s="3"/>
      <c r="BW218" s="3"/>
      <c r="BX218" s="3"/>
    </row>
    <row r="219" spans="1:76" ht="15">
      <c r="A219" s="64" t="s">
        <v>401</v>
      </c>
      <c r="B219" s="65"/>
      <c r="C219" s="65" t="s">
        <v>64</v>
      </c>
      <c r="D219" s="66">
        <v>162.157154512369</v>
      </c>
      <c r="E219" s="68"/>
      <c r="F219" s="100" t="s">
        <v>1156</v>
      </c>
      <c r="G219" s="65"/>
      <c r="H219" s="69" t="s">
        <v>401</v>
      </c>
      <c r="I219" s="70"/>
      <c r="J219" s="70"/>
      <c r="K219" s="69" t="s">
        <v>3932</v>
      </c>
      <c r="L219" s="73">
        <v>1</v>
      </c>
      <c r="M219" s="74">
        <v>4341.34619140625</v>
      </c>
      <c r="N219" s="74">
        <v>7538.0693359375</v>
      </c>
      <c r="O219" s="75"/>
      <c r="P219" s="76"/>
      <c r="Q219" s="76"/>
      <c r="R219" s="86"/>
      <c r="S219" s="48">
        <v>1</v>
      </c>
      <c r="T219" s="48">
        <v>1</v>
      </c>
      <c r="U219" s="49">
        <v>0</v>
      </c>
      <c r="V219" s="49">
        <v>0</v>
      </c>
      <c r="W219" s="49">
        <v>0</v>
      </c>
      <c r="X219" s="49">
        <v>0.999998</v>
      </c>
      <c r="Y219" s="49">
        <v>0</v>
      </c>
      <c r="Z219" s="49" t="s">
        <v>5595</v>
      </c>
      <c r="AA219" s="71">
        <v>219</v>
      </c>
      <c r="AB219" s="71"/>
      <c r="AC219" s="72"/>
      <c r="AD219" s="78" t="s">
        <v>2292</v>
      </c>
      <c r="AE219" s="78">
        <v>3102</v>
      </c>
      <c r="AF219" s="78">
        <v>643</v>
      </c>
      <c r="AG219" s="78">
        <v>10216</v>
      </c>
      <c r="AH219" s="78">
        <v>3995</v>
      </c>
      <c r="AI219" s="78"/>
      <c r="AJ219" s="78" t="s">
        <v>2579</v>
      </c>
      <c r="AK219" s="78" t="s">
        <v>2808</v>
      </c>
      <c r="AL219" s="78"/>
      <c r="AM219" s="78"/>
      <c r="AN219" s="80">
        <v>40932.52613425926</v>
      </c>
      <c r="AO219" s="82" t="s">
        <v>3188</v>
      </c>
      <c r="AP219" s="78" t="b">
        <v>0</v>
      </c>
      <c r="AQ219" s="78" t="b">
        <v>0</v>
      </c>
      <c r="AR219" s="78" t="b">
        <v>0</v>
      </c>
      <c r="AS219" s="78" t="s">
        <v>1973</v>
      </c>
      <c r="AT219" s="78">
        <v>6</v>
      </c>
      <c r="AU219" s="82" t="s">
        <v>3289</v>
      </c>
      <c r="AV219" s="78" t="b">
        <v>0</v>
      </c>
      <c r="AW219" s="78" t="s">
        <v>3383</v>
      </c>
      <c r="AX219" s="82" t="s">
        <v>3600</v>
      </c>
      <c r="AY219" s="78" t="s">
        <v>66</v>
      </c>
      <c r="AZ219" s="78" t="str">
        <f>REPLACE(INDEX(GroupVertices[Group],MATCH(Vertices[[#This Row],[Vertex]],GroupVertices[Vertex],0)),1,1,"")</f>
        <v>3</v>
      </c>
      <c r="BA219" s="48"/>
      <c r="BB219" s="48"/>
      <c r="BC219" s="48"/>
      <c r="BD219" s="48"/>
      <c r="BE219" s="48" t="s">
        <v>878</v>
      </c>
      <c r="BF219" s="48" t="s">
        <v>878</v>
      </c>
      <c r="BG219" s="120" t="s">
        <v>4726</v>
      </c>
      <c r="BH219" s="120" t="s">
        <v>4726</v>
      </c>
      <c r="BI219" s="120" t="s">
        <v>4873</v>
      </c>
      <c r="BJ219" s="120" t="s">
        <v>4873</v>
      </c>
      <c r="BK219" s="120">
        <v>1</v>
      </c>
      <c r="BL219" s="123">
        <v>6.25</v>
      </c>
      <c r="BM219" s="120">
        <v>0</v>
      </c>
      <c r="BN219" s="123">
        <v>0</v>
      </c>
      <c r="BO219" s="120">
        <v>0</v>
      </c>
      <c r="BP219" s="123">
        <v>0</v>
      </c>
      <c r="BQ219" s="120">
        <v>15</v>
      </c>
      <c r="BR219" s="123">
        <v>93.75</v>
      </c>
      <c r="BS219" s="120">
        <v>16</v>
      </c>
      <c r="BT219" s="2"/>
      <c r="BU219" s="3"/>
      <c r="BV219" s="3"/>
      <c r="BW219" s="3"/>
      <c r="BX219" s="3"/>
    </row>
    <row r="220" spans="1:76" ht="15">
      <c r="A220" s="64" t="s">
        <v>402</v>
      </c>
      <c r="B220" s="65"/>
      <c r="C220" s="65" t="s">
        <v>64</v>
      </c>
      <c r="D220" s="66">
        <v>162.01028113632321</v>
      </c>
      <c r="E220" s="68"/>
      <c r="F220" s="100" t="s">
        <v>1157</v>
      </c>
      <c r="G220" s="65"/>
      <c r="H220" s="69" t="s">
        <v>402</v>
      </c>
      <c r="I220" s="70"/>
      <c r="J220" s="70"/>
      <c r="K220" s="69" t="s">
        <v>3933</v>
      </c>
      <c r="L220" s="73">
        <v>1</v>
      </c>
      <c r="M220" s="74">
        <v>5062.0634765625</v>
      </c>
      <c r="N220" s="74">
        <v>1745.1444091796875</v>
      </c>
      <c r="O220" s="75"/>
      <c r="P220" s="76"/>
      <c r="Q220" s="76"/>
      <c r="R220" s="86"/>
      <c r="S220" s="48">
        <v>0</v>
      </c>
      <c r="T220" s="48">
        <v>1</v>
      </c>
      <c r="U220" s="49">
        <v>0</v>
      </c>
      <c r="V220" s="49">
        <v>0.058824</v>
      </c>
      <c r="W220" s="49">
        <v>0</v>
      </c>
      <c r="X220" s="49">
        <v>0.449988</v>
      </c>
      <c r="Y220" s="49">
        <v>0</v>
      </c>
      <c r="Z220" s="49">
        <v>0</v>
      </c>
      <c r="AA220" s="71">
        <v>220</v>
      </c>
      <c r="AB220" s="71"/>
      <c r="AC220" s="72"/>
      <c r="AD220" s="78" t="s">
        <v>2293</v>
      </c>
      <c r="AE220" s="78">
        <v>77</v>
      </c>
      <c r="AF220" s="78">
        <v>43</v>
      </c>
      <c r="AG220" s="78">
        <v>108</v>
      </c>
      <c r="AH220" s="78">
        <v>130</v>
      </c>
      <c r="AI220" s="78"/>
      <c r="AJ220" s="78" t="s">
        <v>2580</v>
      </c>
      <c r="AK220" s="78" t="s">
        <v>2809</v>
      </c>
      <c r="AL220" s="82" t="s">
        <v>2966</v>
      </c>
      <c r="AM220" s="78"/>
      <c r="AN220" s="80">
        <v>40176.60070601852</v>
      </c>
      <c r="AO220" s="82" t="s">
        <v>3189</v>
      </c>
      <c r="AP220" s="78" t="b">
        <v>0</v>
      </c>
      <c r="AQ220" s="78" t="b">
        <v>0</v>
      </c>
      <c r="AR220" s="78" t="b">
        <v>0</v>
      </c>
      <c r="AS220" s="78" t="s">
        <v>1973</v>
      </c>
      <c r="AT220" s="78">
        <v>0</v>
      </c>
      <c r="AU220" s="82" t="s">
        <v>3297</v>
      </c>
      <c r="AV220" s="78" t="b">
        <v>0</v>
      </c>
      <c r="AW220" s="78" t="s">
        <v>3383</v>
      </c>
      <c r="AX220" s="82" t="s">
        <v>3601</v>
      </c>
      <c r="AY220" s="78" t="s">
        <v>66</v>
      </c>
      <c r="AZ220" s="78" t="str">
        <f>REPLACE(INDEX(GroupVertices[Group],MATCH(Vertices[[#This Row],[Vertex]],GroupVertices[Vertex],0)),1,1,"")</f>
        <v>11</v>
      </c>
      <c r="BA220" s="48"/>
      <c r="BB220" s="48"/>
      <c r="BC220" s="48"/>
      <c r="BD220" s="48"/>
      <c r="BE220" s="48" t="s">
        <v>877</v>
      </c>
      <c r="BF220" s="48" t="s">
        <v>877</v>
      </c>
      <c r="BG220" s="120" t="s">
        <v>4724</v>
      </c>
      <c r="BH220" s="120" t="s">
        <v>4724</v>
      </c>
      <c r="BI220" s="120" t="s">
        <v>4871</v>
      </c>
      <c r="BJ220" s="120" t="s">
        <v>4871</v>
      </c>
      <c r="BK220" s="120">
        <v>0</v>
      </c>
      <c r="BL220" s="123">
        <v>0</v>
      </c>
      <c r="BM220" s="120">
        <v>0</v>
      </c>
      <c r="BN220" s="123">
        <v>0</v>
      </c>
      <c r="BO220" s="120">
        <v>0</v>
      </c>
      <c r="BP220" s="123">
        <v>0</v>
      </c>
      <c r="BQ220" s="120">
        <v>19</v>
      </c>
      <c r="BR220" s="123">
        <v>100</v>
      </c>
      <c r="BS220" s="120">
        <v>19</v>
      </c>
      <c r="BT220" s="2"/>
      <c r="BU220" s="3"/>
      <c r="BV220" s="3"/>
      <c r="BW220" s="3"/>
      <c r="BX220" s="3"/>
    </row>
    <row r="221" spans="1:76" ht="15">
      <c r="A221" s="64" t="s">
        <v>507</v>
      </c>
      <c r="B221" s="65"/>
      <c r="C221" s="65" t="s">
        <v>64</v>
      </c>
      <c r="D221" s="66">
        <v>1000</v>
      </c>
      <c r="E221" s="68"/>
      <c r="F221" s="100" t="s">
        <v>3337</v>
      </c>
      <c r="G221" s="65"/>
      <c r="H221" s="69" t="s">
        <v>507</v>
      </c>
      <c r="I221" s="70"/>
      <c r="J221" s="70"/>
      <c r="K221" s="69" t="s">
        <v>3934</v>
      </c>
      <c r="L221" s="73">
        <v>1</v>
      </c>
      <c r="M221" s="74">
        <v>6445.099609375</v>
      </c>
      <c r="N221" s="74">
        <v>5838.92919921875</v>
      </c>
      <c r="O221" s="75"/>
      <c r="P221" s="76"/>
      <c r="Q221" s="76"/>
      <c r="R221" s="86"/>
      <c r="S221" s="48">
        <v>1</v>
      </c>
      <c r="T221" s="48">
        <v>0</v>
      </c>
      <c r="U221" s="49">
        <v>0</v>
      </c>
      <c r="V221" s="49">
        <v>0.009091</v>
      </c>
      <c r="W221" s="49">
        <v>0</v>
      </c>
      <c r="X221" s="49">
        <v>0.541703</v>
      </c>
      <c r="Y221" s="49">
        <v>0</v>
      </c>
      <c r="Z221" s="49">
        <v>0</v>
      </c>
      <c r="AA221" s="71">
        <v>221</v>
      </c>
      <c r="AB221" s="71"/>
      <c r="AC221" s="72"/>
      <c r="AD221" s="78" t="s">
        <v>2294</v>
      </c>
      <c r="AE221" s="78">
        <v>96264</v>
      </c>
      <c r="AF221" s="78">
        <v>11389426</v>
      </c>
      <c r="AG221" s="78">
        <v>170674</v>
      </c>
      <c r="AH221" s="78">
        <v>17523</v>
      </c>
      <c r="AI221" s="78"/>
      <c r="AJ221" s="78" t="s">
        <v>2581</v>
      </c>
      <c r="AK221" s="78" t="s">
        <v>2810</v>
      </c>
      <c r="AL221" s="82" t="s">
        <v>2967</v>
      </c>
      <c r="AM221" s="78"/>
      <c r="AN221" s="80">
        <v>39050.80488425926</v>
      </c>
      <c r="AO221" s="82" t="s">
        <v>3190</v>
      </c>
      <c r="AP221" s="78" t="b">
        <v>0</v>
      </c>
      <c r="AQ221" s="78" t="b">
        <v>0</v>
      </c>
      <c r="AR221" s="78" t="b">
        <v>1</v>
      </c>
      <c r="AS221" s="78" t="s">
        <v>1973</v>
      </c>
      <c r="AT221" s="78">
        <v>28410</v>
      </c>
      <c r="AU221" s="82" t="s">
        <v>3289</v>
      </c>
      <c r="AV221" s="78" t="b">
        <v>1</v>
      </c>
      <c r="AW221" s="78" t="s">
        <v>3383</v>
      </c>
      <c r="AX221" s="82" t="s">
        <v>3602</v>
      </c>
      <c r="AY221" s="78" t="s">
        <v>65</v>
      </c>
      <c r="AZ221" s="78" t="str">
        <f>REPLACE(INDEX(GroupVertices[Group],MATCH(Vertices[[#This Row],[Vertex]],GroupVertices[Vertex],0)),1,1,"")</f>
        <v>12</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404</v>
      </c>
      <c r="B222" s="65"/>
      <c r="C222" s="65" t="s">
        <v>64</v>
      </c>
      <c r="D222" s="66">
        <v>162.00048957792015</v>
      </c>
      <c r="E222" s="68"/>
      <c r="F222" s="100" t="s">
        <v>999</v>
      </c>
      <c r="G222" s="65"/>
      <c r="H222" s="69" t="s">
        <v>404</v>
      </c>
      <c r="I222" s="70"/>
      <c r="J222" s="70"/>
      <c r="K222" s="69" t="s">
        <v>3935</v>
      </c>
      <c r="L222" s="73">
        <v>1</v>
      </c>
      <c r="M222" s="74">
        <v>7640.5615234375</v>
      </c>
      <c r="N222" s="74">
        <v>6453.953125</v>
      </c>
      <c r="O222" s="75"/>
      <c r="P222" s="76"/>
      <c r="Q222" s="76"/>
      <c r="R222" s="86"/>
      <c r="S222" s="48">
        <v>1</v>
      </c>
      <c r="T222" s="48">
        <v>1</v>
      </c>
      <c r="U222" s="49">
        <v>0</v>
      </c>
      <c r="V222" s="49">
        <v>0.009091</v>
      </c>
      <c r="W222" s="49">
        <v>0</v>
      </c>
      <c r="X222" s="49">
        <v>0.541703</v>
      </c>
      <c r="Y222" s="49">
        <v>0</v>
      </c>
      <c r="Z222" s="49">
        <v>1</v>
      </c>
      <c r="AA222" s="71">
        <v>222</v>
      </c>
      <c r="AB222" s="71"/>
      <c r="AC222" s="72"/>
      <c r="AD222" s="78" t="s">
        <v>2295</v>
      </c>
      <c r="AE222" s="78">
        <v>4</v>
      </c>
      <c r="AF222" s="78">
        <v>3</v>
      </c>
      <c r="AG222" s="78">
        <v>6</v>
      </c>
      <c r="AH222" s="78">
        <v>10</v>
      </c>
      <c r="AI222" s="78"/>
      <c r="AJ222" s="78"/>
      <c r="AK222" s="78"/>
      <c r="AL222" s="78"/>
      <c r="AM222" s="78"/>
      <c r="AN222" s="80">
        <v>43494.98538194445</v>
      </c>
      <c r="AO222" s="78"/>
      <c r="AP222" s="78" t="b">
        <v>1</v>
      </c>
      <c r="AQ222" s="78" t="b">
        <v>1</v>
      </c>
      <c r="AR222" s="78" t="b">
        <v>0</v>
      </c>
      <c r="AS222" s="78" t="s">
        <v>1973</v>
      </c>
      <c r="AT222" s="78">
        <v>0</v>
      </c>
      <c r="AU222" s="78"/>
      <c r="AV222" s="78" t="b">
        <v>0</v>
      </c>
      <c r="AW222" s="78" t="s">
        <v>3383</v>
      </c>
      <c r="AX222" s="82" t="s">
        <v>3603</v>
      </c>
      <c r="AY222" s="78" t="s">
        <v>66</v>
      </c>
      <c r="AZ222" s="78" t="str">
        <f>REPLACE(INDEX(GroupVertices[Group],MATCH(Vertices[[#This Row],[Vertex]],GroupVertices[Vertex],0)),1,1,"")</f>
        <v>12</v>
      </c>
      <c r="BA222" s="48"/>
      <c r="BB222" s="48"/>
      <c r="BC222" s="48"/>
      <c r="BD222" s="48"/>
      <c r="BE222" s="48"/>
      <c r="BF222" s="48"/>
      <c r="BG222" s="120" t="s">
        <v>4723</v>
      </c>
      <c r="BH222" s="120" t="s">
        <v>4723</v>
      </c>
      <c r="BI222" s="120" t="s">
        <v>4870</v>
      </c>
      <c r="BJ222" s="120" t="s">
        <v>4870</v>
      </c>
      <c r="BK222" s="120">
        <v>0</v>
      </c>
      <c r="BL222" s="123">
        <v>0</v>
      </c>
      <c r="BM222" s="120">
        <v>0</v>
      </c>
      <c r="BN222" s="123">
        <v>0</v>
      </c>
      <c r="BO222" s="120">
        <v>0</v>
      </c>
      <c r="BP222" s="123">
        <v>0</v>
      </c>
      <c r="BQ222" s="120">
        <v>25</v>
      </c>
      <c r="BR222" s="123">
        <v>100</v>
      </c>
      <c r="BS222" s="120">
        <v>25</v>
      </c>
      <c r="BT222" s="2"/>
      <c r="BU222" s="3"/>
      <c r="BV222" s="3"/>
      <c r="BW222" s="3"/>
      <c r="BX222" s="3"/>
    </row>
    <row r="223" spans="1:76" ht="15">
      <c r="A223" s="64" t="s">
        <v>405</v>
      </c>
      <c r="B223" s="65"/>
      <c r="C223" s="65" t="s">
        <v>64</v>
      </c>
      <c r="D223" s="66">
        <v>164.85179138488917</v>
      </c>
      <c r="E223" s="68"/>
      <c r="F223" s="100" t="s">
        <v>1158</v>
      </c>
      <c r="G223" s="65"/>
      <c r="H223" s="69" t="s">
        <v>405</v>
      </c>
      <c r="I223" s="70"/>
      <c r="J223" s="70"/>
      <c r="K223" s="69" t="s">
        <v>3936</v>
      </c>
      <c r="L223" s="73">
        <v>808.5307692307692</v>
      </c>
      <c r="M223" s="74">
        <v>7639.45849609375</v>
      </c>
      <c r="N223" s="74">
        <v>5835.6943359375</v>
      </c>
      <c r="O223" s="75"/>
      <c r="P223" s="76"/>
      <c r="Q223" s="76"/>
      <c r="R223" s="86"/>
      <c r="S223" s="48">
        <v>1</v>
      </c>
      <c r="T223" s="48">
        <v>1</v>
      </c>
      <c r="U223" s="49">
        <v>336</v>
      </c>
      <c r="V223" s="49">
        <v>0.014706</v>
      </c>
      <c r="W223" s="49">
        <v>0</v>
      </c>
      <c r="X223" s="49">
        <v>0.900254</v>
      </c>
      <c r="Y223" s="49">
        <v>0</v>
      </c>
      <c r="Z223" s="49">
        <v>0</v>
      </c>
      <c r="AA223" s="71">
        <v>223</v>
      </c>
      <c r="AB223" s="71"/>
      <c r="AC223" s="72"/>
      <c r="AD223" s="78" t="s">
        <v>2296</v>
      </c>
      <c r="AE223" s="78">
        <v>412</v>
      </c>
      <c r="AF223" s="78">
        <v>11651</v>
      </c>
      <c r="AG223" s="78">
        <v>11493</v>
      </c>
      <c r="AH223" s="78">
        <v>10091</v>
      </c>
      <c r="AI223" s="78"/>
      <c r="AJ223" s="78" t="s">
        <v>2582</v>
      </c>
      <c r="AK223" s="78" t="s">
        <v>2811</v>
      </c>
      <c r="AL223" s="82" t="s">
        <v>2968</v>
      </c>
      <c r="AM223" s="78"/>
      <c r="AN223" s="80">
        <v>41759.06391203704</v>
      </c>
      <c r="AO223" s="82" t="s">
        <v>3191</v>
      </c>
      <c r="AP223" s="78" t="b">
        <v>0</v>
      </c>
      <c r="AQ223" s="78" t="b">
        <v>0</v>
      </c>
      <c r="AR223" s="78" t="b">
        <v>1</v>
      </c>
      <c r="AS223" s="78" t="s">
        <v>1973</v>
      </c>
      <c r="AT223" s="78">
        <v>146</v>
      </c>
      <c r="AU223" s="82" t="s">
        <v>3297</v>
      </c>
      <c r="AV223" s="78" t="b">
        <v>1</v>
      </c>
      <c r="AW223" s="78" t="s">
        <v>3383</v>
      </c>
      <c r="AX223" s="82" t="s">
        <v>3604</v>
      </c>
      <c r="AY223" s="78" t="s">
        <v>66</v>
      </c>
      <c r="AZ223" s="78" t="str">
        <f>REPLACE(INDEX(GroupVertices[Group],MATCH(Vertices[[#This Row],[Vertex]],GroupVertices[Vertex],0)),1,1,"")</f>
        <v>12</v>
      </c>
      <c r="BA223" s="48"/>
      <c r="BB223" s="48"/>
      <c r="BC223" s="48"/>
      <c r="BD223" s="48"/>
      <c r="BE223" s="48"/>
      <c r="BF223" s="48"/>
      <c r="BG223" s="120" t="s">
        <v>4723</v>
      </c>
      <c r="BH223" s="120" t="s">
        <v>4723</v>
      </c>
      <c r="BI223" s="120" t="s">
        <v>4870</v>
      </c>
      <c r="BJ223" s="120" t="s">
        <v>4870</v>
      </c>
      <c r="BK223" s="120">
        <v>0</v>
      </c>
      <c r="BL223" s="123">
        <v>0</v>
      </c>
      <c r="BM223" s="120">
        <v>0</v>
      </c>
      <c r="BN223" s="123">
        <v>0</v>
      </c>
      <c r="BO223" s="120">
        <v>0</v>
      </c>
      <c r="BP223" s="123">
        <v>0</v>
      </c>
      <c r="BQ223" s="120">
        <v>25</v>
      </c>
      <c r="BR223" s="123">
        <v>100</v>
      </c>
      <c r="BS223" s="120">
        <v>25</v>
      </c>
      <c r="BT223" s="2"/>
      <c r="BU223" s="3"/>
      <c r="BV223" s="3"/>
      <c r="BW223" s="3"/>
      <c r="BX223" s="3"/>
    </row>
    <row r="224" spans="1:76" ht="15">
      <c r="A224" s="64" t="s">
        <v>406</v>
      </c>
      <c r="B224" s="65"/>
      <c r="C224" s="65" t="s">
        <v>64</v>
      </c>
      <c r="D224" s="66">
        <v>162.32899636234256</v>
      </c>
      <c r="E224" s="68"/>
      <c r="F224" s="100" t="s">
        <v>1160</v>
      </c>
      <c r="G224" s="65"/>
      <c r="H224" s="69" t="s">
        <v>406</v>
      </c>
      <c r="I224" s="70"/>
      <c r="J224" s="70"/>
      <c r="K224" s="69" t="s">
        <v>3937</v>
      </c>
      <c r="L224" s="73">
        <v>1</v>
      </c>
      <c r="M224" s="74">
        <v>6446.19189453125</v>
      </c>
      <c r="N224" s="74">
        <v>6457.18505859375</v>
      </c>
      <c r="O224" s="75"/>
      <c r="P224" s="76"/>
      <c r="Q224" s="76"/>
      <c r="R224" s="86"/>
      <c r="S224" s="48">
        <v>0</v>
      </c>
      <c r="T224" s="48">
        <v>1</v>
      </c>
      <c r="U224" s="49">
        <v>0</v>
      </c>
      <c r="V224" s="49">
        <v>0.009091</v>
      </c>
      <c r="W224" s="49">
        <v>0</v>
      </c>
      <c r="X224" s="49">
        <v>0.541703</v>
      </c>
      <c r="Y224" s="49">
        <v>0</v>
      </c>
      <c r="Z224" s="49">
        <v>0</v>
      </c>
      <c r="AA224" s="71">
        <v>224</v>
      </c>
      <c r="AB224" s="71"/>
      <c r="AC224" s="72"/>
      <c r="AD224" s="78" t="s">
        <v>2297</v>
      </c>
      <c r="AE224" s="78">
        <v>2443</v>
      </c>
      <c r="AF224" s="78">
        <v>1345</v>
      </c>
      <c r="AG224" s="78">
        <v>36035</v>
      </c>
      <c r="AH224" s="78">
        <v>33705</v>
      </c>
      <c r="AI224" s="78"/>
      <c r="AJ224" s="78" t="s">
        <v>2583</v>
      </c>
      <c r="AK224" s="78" t="s">
        <v>2812</v>
      </c>
      <c r="AL224" s="78"/>
      <c r="AM224" s="78"/>
      <c r="AN224" s="80">
        <v>40712.87064814815</v>
      </c>
      <c r="AO224" s="82" t="s">
        <v>3192</v>
      </c>
      <c r="AP224" s="78" t="b">
        <v>1</v>
      </c>
      <c r="AQ224" s="78" t="b">
        <v>0</v>
      </c>
      <c r="AR224" s="78" t="b">
        <v>1</v>
      </c>
      <c r="AS224" s="78" t="s">
        <v>1973</v>
      </c>
      <c r="AT224" s="78">
        <v>26</v>
      </c>
      <c r="AU224" s="82" t="s">
        <v>3289</v>
      </c>
      <c r="AV224" s="78" t="b">
        <v>0</v>
      </c>
      <c r="AW224" s="78" t="s">
        <v>3383</v>
      </c>
      <c r="AX224" s="82" t="s">
        <v>3605</v>
      </c>
      <c r="AY224" s="78" t="s">
        <v>66</v>
      </c>
      <c r="AZ224" s="78" t="str">
        <f>REPLACE(INDEX(GroupVertices[Group],MATCH(Vertices[[#This Row],[Vertex]],GroupVertices[Vertex],0)),1,1,"")</f>
        <v>12</v>
      </c>
      <c r="BA224" s="48"/>
      <c r="BB224" s="48"/>
      <c r="BC224" s="48"/>
      <c r="BD224" s="48"/>
      <c r="BE224" s="48"/>
      <c r="BF224" s="48"/>
      <c r="BG224" s="120" t="s">
        <v>4727</v>
      </c>
      <c r="BH224" s="120" t="s">
        <v>4727</v>
      </c>
      <c r="BI224" s="120" t="s">
        <v>4874</v>
      </c>
      <c r="BJ224" s="120" t="s">
        <v>4874</v>
      </c>
      <c r="BK224" s="120">
        <v>1</v>
      </c>
      <c r="BL224" s="123">
        <v>4</v>
      </c>
      <c r="BM224" s="120">
        <v>0</v>
      </c>
      <c r="BN224" s="123">
        <v>0</v>
      </c>
      <c r="BO224" s="120">
        <v>0</v>
      </c>
      <c r="BP224" s="123">
        <v>0</v>
      </c>
      <c r="BQ224" s="120">
        <v>24</v>
      </c>
      <c r="BR224" s="123">
        <v>96</v>
      </c>
      <c r="BS224" s="120">
        <v>25</v>
      </c>
      <c r="BT224" s="2"/>
      <c r="BU224" s="3"/>
      <c r="BV224" s="3"/>
      <c r="BW224" s="3"/>
      <c r="BX224" s="3"/>
    </row>
    <row r="225" spans="1:76" ht="15">
      <c r="A225" s="64" t="s">
        <v>407</v>
      </c>
      <c r="B225" s="65"/>
      <c r="C225" s="65" t="s">
        <v>64</v>
      </c>
      <c r="D225" s="66">
        <v>162.006364512962</v>
      </c>
      <c r="E225" s="68"/>
      <c r="F225" s="100" t="s">
        <v>1161</v>
      </c>
      <c r="G225" s="65"/>
      <c r="H225" s="69" t="s">
        <v>407</v>
      </c>
      <c r="I225" s="70"/>
      <c r="J225" s="70"/>
      <c r="K225" s="69" t="s">
        <v>3938</v>
      </c>
      <c r="L225" s="73">
        <v>1</v>
      </c>
      <c r="M225" s="74">
        <v>5363.80615234375</v>
      </c>
      <c r="N225" s="74">
        <v>6893.42822265625</v>
      </c>
      <c r="O225" s="75"/>
      <c r="P225" s="76"/>
      <c r="Q225" s="76"/>
      <c r="R225" s="86"/>
      <c r="S225" s="48">
        <v>2</v>
      </c>
      <c r="T225" s="48">
        <v>2</v>
      </c>
      <c r="U225" s="49">
        <v>0</v>
      </c>
      <c r="V225" s="49">
        <v>0.00625</v>
      </c>
      <c r="W225" s="49">
        <v>0</v>
      </c>
      <c r="X225" s="49">
        <v>1.062817</v>
      </c>
      <c r="Y225" s="49">
        <v>0.5</v>
      </c>
      <c r="Z225" s="49">
        <v>0</v>
      </c>
      <c r="AA225" s="71">
        <v>225</v>
      </c>
      <c r="AB225" s="71"/>
      <c r="AC225" s="72"/>
      <c r="AD225" s="78" t="s">
        <v>2298</v>
      </c>
      <c r="AE225" s="78">
        <v>32</v>
      </c>
      <c r="AF225" s="78">
        <v>27</v>
      </c>
      <c r="AG225" s="78">
        <v>185</v>
      </c>
      <c r="AH225" s="78">
        <v>76</v>
      </c>
      <c r="AI225" s="78"/>
      <c r="AJ225" s="78" t="s">
        <v>2584</v>
      </c>
      <c r="AK225" s="78" t="s">
        <v>2813</v>
      </c>
      <c r="AL225" s="78"/>
      <c r="AM225" s="78"/>
      <c r="AN225" s="80">
        <v>41087.26275462963</v>
      </c>
      <c r="AO225" s="82" t="s">
        <v>3193</v>
      </c>
      <c r="AP225" s="78" t="b">
        <v>0</v>
      </c>
      <c r="AQ225" s="78" t="b">
        <v>0</v>
      </c>
      <c r="AR225" s="78" t="b">
        <v>1</v>
      </c>
      <c r="AS225" s="78" t="s">
        <v>1973</v>
      </c>
      <c r="AT225" s="78">
        <v>1</v>
      </c>
      <c r="AU225" s="82" t="s">
        <v>3289</v>
      </c>
      <c r="AV225" s="78" t="b">
        <v>0</v>
      </c>
      <c r="AW225" s="78" t="s">
        <v>3383</v>
      </c>
      <c r="AX225" s="82" t="s">
        <v>3606</v>
      </c>
      <c r="AY225" s="78" t="s">
        <v>66</v>
      </c>
      <c r="AZ225" s="78" t="str">
        <f>REPLACE(INDEX(GroupVertices[Group],MATCH(Vertices[[#This Row],[Vertex]],GroupVertices[Vertex],0)),1,1,"")</f>
        <v>9</v>
      </c>
      <c r="BA225" s="48" t="s">
        <v>769</v>
      </c>
      <c r="BB225" s="48" t="s">
        <v>769</v>
      </c>
      <c r="BC225" s="48" t="s">
        <v>818</v>
      </c>
      <c r="BD225" s="48" t="s">
        <v>818</v>
      </c>
      <c r="BE225" s="48" t="s">
        <v>4637</v>
      </c>
      <c r="BF225" s="48" t="s">
        <v>4658</v>
      </c>
      <c r="BG225" s="120" t="s">
        <v>4728</v>
      </c>
      <c r="BH225" s="120" t="s">
        <v>4798</v>
      </c>
      <c r="BI225" s="120" t="s">
        <v>4855</v>
      </c>
      <c r="BJ225" s="120" t="s">
        <v>4932</v>
      </c>
      <c r="BK225" s="120">
        <v>1</v>
      </c>
      <c r="BL225" s="123">
        <v>1.7857142857142858</v>
      </c>
      <c r="BM225" s="120">
        <v>0</v>
      </c>
      <c r="BN225" s="123">
        <v>0</v>
      </c>
      <c r="BO225" s="120">
        <v>0</v>
      </c>
      <c r="BP225" s="123">
        <v>0</v>
      </c>
      <c r="BQ225" s="120">
        <v>55</v>
      </c>
      <c r="BR225" s="123">
        <v>98.21428571428571</v>
      </c>
      <c r="BS225" s="120">
        <v>56</v>
      </c>
      <c r="BT225" s="2"/>
      <c r="BU225" s="3"/>
      <c r="BV225" s="3"/>
      <c r="BW225" s="3"/>
      <c r="BX225" s="3"/>
    </row>
    <row r="226" spans="1:76" ht="15">
      <c r="A226" s="64" t="s">
        <v>408</v>
      </c>
      <c r="B226" s="65"/>
      <c r="C226" s="65" t="s">
        <v>64</v>
      </c>
      <c r="D226" s="66">
        <v>162.09497811650962</v>
      </c>
      <c r="E226" s="68"/>
      <c r="F226" s="100" t="s">
        <v>1162</v>
      </c>
      <c r="G226" s="65"/>
      <c r="H226" s="69" t="s">
        <v>408</v>
      </c>
      <c r="I226" s="70"/>
      <c r="J226" s="70"/>
      <c r="K226" s="69" t="s">
        <v>3939</v>
      </c>
      <c r="L226" s="73">
        <v>1</v>
      </c>
      <c r="M226" s="74">
        <v>5215.01806640625</v>
      </c>
      <c r="N226" s="74">
        <v>6756.08544921875</v>
      </c>
      <c r="O226" s="75"/>
      <c r="P226" s="76"/>
      <c r="Q226" s="76"/>
      <c r="R226" s="86"/>
      <c r="S226" s="48">
        <v>0</v>
      </c>
      <c r="T226" s="48">
        <v>2</v>
      </c>
      <c r="U226" s="49">
        <v>0</v>
      </c>
      <c r="V226" s="49">
        <v>0.00625</v>
      </c>
      <c r="W226" s="49">
        <v>0</v>
      </c>
      <c r="X226" s="49">
        <v>0.745836</v>
      </c>
      <c r="Y226" s="49">
        <v>0.5</v>
      </c>
      <c r="Z226" s="49">
        <v>0</v>
      </c>
      <c r="AA226" s="71">
        <v>226</v>
      </c>
      <c r="AB226" s="71"/>
      <c r="AC226" s="72"/>
      <c r="AD226" s="78" t="s">
        <v>2299</v>
      </c>
      <c r="AE226" s="78">
        <v>56</v>
      </c>
      <c r="AF226" s="78">
        <v>389</v>
      </c>
      <c r="AG226" s="78">
        <v>10564</v>
      </c>
      <c r="AH226" s="78">
        <v>11</v>
      </c>
      <c r="AI226" s="78"/>
      <c r="AJ226" s="78" t="s">
        <v>2585</v>
      </c>
      <c r="AK226" s="78" t="s">
        <v>2814</v>
      </c>
      <c r="AL226" s="78"/>
      <c r="AM226" s="78"/>
      <c r="AN226" s="80">
        <v>42689.81584490741</v>
      </c>
      <c r="AO226" s="82" t="s">
        <v>3194</v>
      </c>
      <c r="AP226" s="78" t="b">
        <v>0</v>
      </c>
      <c r="AQ226" s="78" t="b">
        <v>0</v>
      </c>
      <c r="AR226" s="78" t="b">
        <v>0</v>
      </c>
      <c r="AS226" s="78" t="s">
        <v>1973</v>
      </c>
      <c r="AT226" s="78">
        <v>107</v>
      </c>
      <c r="AU226" s="82" t="s">
        <v>3289</v>
      </c>
      <c r="AV226" s="78" t="b">
        <v>0</v>
      </c>
      <c r="AW226" s="78" t="s">
        <v>3383</v>
      </c>
      <c r="AX226" s="82" t="s">
        <v>3607</v>
      </c>
      <c r="AY226" s="78" t="s">
        <v>66</v>
      </c>
      <c r="AZ226" s="78" t="str">
        <f>REPLACE(INDEX(GroupVertices[Group],MATCH(Vertices[[#This Row],[Vertex]],GroupVertices[Vertex],0)),1,1,"")</f>
        <v>9</v>
      </c>
      <c r="BA226" s="48"/>
      <c r="BB226" s="48"/>
      <c r="BC226" s="48"/>
      <c r="BD226" s="48"/>
      <c r="BE226" s="48" t="s">
        <v>866</v>
      </c>
      <c r="BF226" s="48" t="s">
        <v>866</v>
      </c>
      <c r="BG226" s="120" t="s">
        <v>4729</v>
      </c>
      <c r="BH226" s="120" t="s">
        <v>4799</v>
      </c>
      <c r="BI226" s="120" t="s">
        <v>4855</v>
      </c>
      <c r="BJ226" s="120" t="s">
        <v>4933</v>
      </c>
      <c r="BK226" s="120">
        <v>0</v>
      </c>
      <c r="BL226" s="123">
        <v>0</v>
      </c>
      <c r="BM226" s="120">
        <v>0</v>
      </c>
      <c r="BN226" s="123">
        <v>0</v>
      </c>
      <c r="BO226" s="120">
        <v>0</v>
      </c>
      <c r="BP226" s="123">
        <v>0</v>
      </c>
      <c r="BQ226" s="120">
        <v>44</v>
      </c>
      <c r="BR226" s="123">
        <v>100</v>
      </c>
      <c r="BS226" s="120">
        <v>44</v>
      </c>
      <c r="BT226" s="2"/>
      <c r="BU226" s="3"/>
      <c r="BV226" s="3"/>
      <c r="BW226" s="3"/>
      <c r="BX226" s="3"/>
    </row>
    <row r="227" spans="1:76" ht="15">
      <c r="A227" s="64" t="s">
        <v>409</v>
      </c>
      <c r="B227" s="65"/>
      <c r="C227" s="65" t="s">
        <v>64</v>
      </c>
      <c r="D227" s="66">
        <v>162.01713522720533</v>
      </c>
      <c r="E227" s="68"/>
      <c r="F227" s="100" t="s">
        <v>1163</v>
      </c>
      <c r="G227" s="65"/>
      <c r="H227" s="69" t="s">
        <v>409</v>
      </c>
      <c r="I227" s="70"/>
      <c r="J227" s="70"/>
      <c r="K227" s="69" t="s">
        <v>3940</v>
      </c>
      <c r="L227" s="73">
        <v>1</v>
      </c>
      <c r="M227" s="74">
        <v>8550.15234375</v>
      </c>
      <c r="N227" s="74">
        <v>8392.3564453125</v>
      </c>
      <c r="O227" s="75"/>
      <c r="P227" s="76"/>
      <c r="Q227" s="76"/>
      <c r="R227" s="86"/>
      <c r="S227" s="48">
        <v>0</v>
      </c>
      <c r="T227" s="48">
        <v>1</v>
      </c>
      <c r="U227" s="49">
        <v>0</v>
      </c>
      <c r="V227" s="49">
        <v>0.035714</v>
      </c>
      <c r="W227" s="49">
        <v>0</v>
      </c>
      <c r="X227" s="49">
        <v>0.500715</v>
      </c>
      <c r="Y227" s="49">
        <v>0</v>
      </c>
      <c r="Z227" s="49">
        <v>0</v>
      </c>
      <c r="AA227" s="71">
        <v>227</v>
      </c>
      <c r="AB227" s="71"/>
      <c r="AC227" s="72"/>
      <c r="AD227" s="78" t="s">
        <v>2300</v>
      </c>
      <c r="AE227" s="78">
        <v>91</v>
      </c>
      <c r="AF227" s="78">
        <v>71</v>
      </c>
      <c r="AG227" s="78">
        <v>550</v>
      </c>
      <c r="AH227" s="78">
        <v>3452</v>
      </c>
      <c r="AI227" s="78"/>
      <c r="AJ227" s="78"/>
      <c r="AK227" s="78"/>
      <c r="AL227" s="78"/>
      <c r="AM227" s="78"/>
      <c r="AN227" s="80">
        <v>43243.223032407404</v>
      </c>
      <c r="AO227" s="78"/>
      <c r="AP227" s="78" t="b">
        <v>1</v>
      </c>
      <c r="AQ227" s="78" t="b">
        <v>0</v>
      </c>
      <c r="AR227" s="78" t="b">
        <v>0</v>
      </c>
      <c r="AS227" s="78" t="s">
        <v>1973</v>
      </c>
      <c r="AT227" s="78">
        <v>0</v>
      </c>
      <c r="AU227" s="78"/>
      <c r="AV227" s="78" t="b">
        <v>0</v>
      </c>
      <c r="AW227" s="78" t="s">
        <v>3383</v>
      </c>
      <c r="AX227" s="82" t="s">
        <v>3608</v>
      </c>
      <c r="AY227" s="78" t="s">
        <v>66</v>
      </c>
      <c r="AZ227" s="78" t="str">
        <f>REPLACE(INDEX(GroupVertices[Group],MATCH(Vertices[[#This Row],[Vertex]],GroupVertices[Vertex],0)),1,1,"")</f>
        <v>8</v>
      </c>
      <c r="BA227" s="48"/>
      <c r="BB227" s="48"/>
      <c r="BC227" s="48"/>
      <c r="BD227" s="48"/>
      <c r="BE227" s="48"/>
      <c r="BF227" s="48"/>
      <c r="BG227" s="120" t="s">
        <v>4730</v>
      </c>
      <c r="BH227" s="120" t="s">
        <v>4730</v>
      </c>
      <c r="BI227" s="120" t="s">
        <v>4875</v>
      </c>
      <c r="BJ227" s="120" t="s">
        <v>4875</v>
      </c>
      <c r="BK227" s="120">
        <v>3</v>
      </c>
      <c r="BL227" s="123">
        <v>12</v>
      </c>
      <c r="BM227" s="120">
        <v>0</v>
      </c>
      <c r="BN227" s="123">
        <v>0</v>
      </c>
      <c r="BO227" s="120">
        <v>0</v>
      </c>
      <c r="BP227" s="123">
        <v>0</v>
      </c>
      <c r="BQ227" s="120">
        <v>22</v>
      </c>
      <c r="BR227" s="123">
        <v>88</v>
      </c>
      <c r="BS227" s="120">
        <v>25</v>
      </c>
      <c r="BT227" s="2"/>
      <c r="BU227" s="3"/>
      <c r="BV227" s="3"/>
      <c r="BW227" s="3"/>
      <c r="BX227" s="3"/>
    </row>
    <row r="228" spans="1:76" ht="15">
      <c r="A228" s="64" t="s">
        <v>410</v>
      </c>
      <c r="B228" s="65"/>
      <c r="C228" s="65" t="s">
        <v>64</v>
      </c>
      <c r="D228" s="66">
        <v>162.0227653732871</v>
      </c>
      <c r="E228" s="68"/>
      <c r="F228" s="100" t="s">
        <v>1164</v>
      </c>
      <c r="G228" s="65"/>
      <c r="H228" s="69" t="s">
        <v>410</v>
      </c>
      <c r="I228" s="70"/>
      <c r="J228" s="70"/>
      <c r="K228" s="69" t="s">
        <v>3941</v>
      </c>
      <c r="L228" s="73">
        <v>1</v>
      </c>
      <c r="M228" s="74">
        <v>4378.0849609375</v>
      </c>
      <c r="N228" s="74">
        <v>3058.517578125</v>
      </c>
      <c r="O228" s="75"/>
      <c r="P228" s="76"/>
      <c r="Q228" s="76"/>
      <c r="R228" s="86"/>
      <c r="S228" s="48">
        <v>0</v>
      </c>
      <c r="T228" s="48">
        <v>1</v>
      </c>
      <c r="U228" s="49">
        <v>0</v>
      </c>
      <c r="V228" s="49">
        <v>0.008197</v>
      </c>
      <c r="W228" s="49">
        <v>0</v>
      </c>
      <c r="X228" s="49">
        <v>0.449481</v>
      </c>
      <c r="Y228" s="49">
        <v>0</v>
      </c>
      <c r="Z228" s="49">
        <v>0</v>
      </c>
      <c r="AA228" s="71">
        <v>228</v>
      </c>
      <c r="AB228" s="71"/>
      <c r="AC228" s="72"/>
      <c r="AD228" s="78" t="s">
        <v>2301</v>
      </c>
      <c r="AE228" s="78">
        <v>151</v>
      </c>
      <c r="AF228" s="78">
        <v>94</v>
      </c>
      <c r="AG228" s="78">
        <v>234</v>
      </c>
      <c r="AH228" s="78">
        <v>2438</v>
      </c>
      <c r="AI228" s="78"/>
      <c r="AJ228" s="78" t="s">
        <v>2586</v>
      </c>
      <c r="AK228" s="78" t="s">
        <v>2815</v>
      </c>
      <c r="AL228" s="78"/>
      <c r="AM228" s="78"/>
      <c r="AN228" s="80">
        <v>42978.54336805556</v>
      </c>
      <c r="AO228" s="82" t="s">
        <v>3195</v>
      </c>
      <c r="AP228" s="78" t="b">
        <v>1</v>
      </c>
      <c r="AQ228" s="78" t="b">
        <v>0</v>
      </c>
      <c r="AR228" s="78" t="b">
        <v>1</v>
      </c>
      <c r="AS228" s="78" t="s">
        <v>1973</v>
      </c>
      <c r="AT228" s="78">
        <v>1</v>
      </c>
      <c r="AU228" s="78"/>
      <c r="AV228" s="78" t="b">
        <v>0</v>
      </c>
      <c r="AW228" s="78" t="s">
        <v>3383</v>
      </c>
      <c r="AX228" s="82" t="s">
        <v>3609</v>
      </c>
      <c r="AY228" s="78" t="s">
        <v>66</v>
      </c>
      <c r="AZ228" s="78" t="str">
        <f>REPLACE(INDEX(GroupVertices[Group],MATCH(Vertices[[#This Row],[Vertex]],GroupVertices[Vertex],0)),1,1,"")</f>
        <v>5</v>
      </c>
      <c r="BA228" s="48"/>
      <c r="BB228" s="48"/>
      <c r="BC228" s="48"/>
      <c r="BD228" s="48"/>
      <c r="BE228" s="48" t="s">
        <v>880</v>
      </c>
      <c r="BF228" s="48" t="s">
        <v>880</v>
      </c>
      <c r="BG228" s="120" t="s">
        <v>4731</v>
      </c>
      <c r="BH228" s="120" t="s">
        <v>4731</v>
      </c>
      <c r="BI228" s="120" t="s">
        <v>4876</v>
      </c>
      <c r="BJ228" s="120" t="s">
        <v>4876</v>
      </c>
      <c r="BK228" s="120">
        <v>1</v>
      </c>
      <c r="BL228" s="123">
        <v>4.545454545454546</v>
      </c>
      <c r="BM228" s="120">
        <v>0</v>
      </c>
      <c r="BN228" s="123">
        <v>0</v>
      </c>
      <c r="BO228" s="120">
        <v>0</v>
      </c>
      <c r="BP228" s="123">
        <v>0</v>
      </c>
      <c r="BQ228" s="120">
        <v>21</v>
      </c>
      <c r="BR228" s="123">
        <v>95.45454545454545</v>
      </c>
      <c r="BS228" s="120">
        <v>22</v>
      </c>
      <c r="BT228" s="2"/>
      <c r="BU228" s="3"/>
      <c r="BV228" s="3"/>
      <c r="BW228" s="3"/>
      <c r="BX228" s="3"/>
    </row>
    <row r="229" spans="1:76" ht="15">
      <c r="A229" s="64" t="s">
        <v>411</v>
      </c>
      <c r="B229" s="65"/>
      <c r="C229" s="65" t="s">
        <v>64</v>
      </c>
      <c r="D229" s="66">
        <v>162.0137081817643</v>
      </c>
      <c r="E229" s="68"/>
      <c r="F229" s="100" t="s">
        <v>1165</v>
      </c>
      <c r="G229" s="65"/>
      <c r="H229" s="69" t="s">
        <v>411</v>
      </c>
      <c r="I229" s="70"/>
      <c r="J229" s="70"/>
      <c r="K229" s="69" t="s">
        <v>3942</v>
      </c>
      <c r="L229" s="73">
        <v>1</v>
      </c>
      <c r="M229" s="74">
        <v>4145.181640625</v>
      </c>
      <c r="N229" s="74">
        <v>3411.423583984375</v>
      </c>
      <c r="O229" s="75"/>
      <c r="P229" s="76"/>
      <c r="Q229" s="76"/>
      <c r="R229" s="86"/>
      <c r="S229" s="48">
        <v>0</v>
      </c>
      <c r="T229" s="48">
        <v>1</v>
      </c>
      <c r="U229" s="49">
        <v>0</v>
      </c>
      <c r="V229" s="49">
        <v>0.009259</v>
      </c>
      <c r="W229" s="49">
        <v>0</v>
      </c>
      <c r="X229" s="49">
        <v>0.530656</v>
      </c>
      <c r="Y229" s="49">
        <v>0</v>
      </c>
      <c r="Z229" s="49">
        <v>0</v>
      </c>
      <c r="AA229" s="71">
        <v>229</v>
      </c>
      <c r="AB229" s="71"/>
      <c r="AC229" s="72"/>
      <c r="AD229" s="78" t="s">
        <v>2302</v>
      </c>
      <c r="AE229" s="78">
        <v>121</v>
      </c>
      <c r="AF229" s="78">
        <v>57</v>
      </c>
      <c r="AG229" s="78">
        <v>3191</v>
      </c>
      <c r="AH229" s="78">
        <v>6995</v>
      </c>
      <c r="AI229" s="78"/>
      <c r="AJ229" s="78" t="s">
        <v>2587</v>
      </c>
      <c r="AK229" s="78" t="s">
        <v>2816</v>
      </c>
      <c r="AL229" s="78"/>
      <c r="AM229" s="78"/>
      <c r="AN229" s="80">
        <v>40882.19931712963</v>
      </c>
      <c r="AO229" s="82" t="s">
        <v>3196</v>
      </c>
      <c r="AP229" s="78" t="b">
        <v>1</v>
      </c>
      <c r="AQ229" s="78" t="b">
        <v>0</v>
      </c>
      <c r="AR229" s="78" t="b">
        <v>0</v>
      </c>
      <c r="AS229" s="78" t="s">
        <v>1973</v>
      </c>
      <c r="AT229" s="78">
        <v>2</v>
      </c>
      <c r="AU229" s="82" t="s">
        <v>3289</v>
      </c>
      <c r="AV229" s="78" t="b">
        <v>0</v>
      </c>
      <c r="AW229" s="78" t="s">
        <v>3383</v>
      </c>
      <c r="AX229" s="82" t="s">
        <v>3610</v>
      </c>
      <c r="AY229" s="78" t="s">
        <v>66</v>
      </c>
      <c r="AZ229" s="78" t="str">
        <f>REPLACE(INDEX(GroupVertices[Group],MATCH(Vertices[[#This Row],[Vertex]],GroupVertices[Vertex],0)),1,1,"")</f>
        <v>4</v>
      </c>
      <c r="BA229" s="48"/>
      <c r="BB229" s="48"/>
      <c r="BC229" s="48"/>
      <c r="BD229" s="48"/>
      <c r="BE229" s="48" t="s">
        <v>833</v>
      </c>
      <c r="BF229" s="48" t="s">
        <v>833</v>
      </c>
      <c r="BG229" s="120" t="s">
        <v>4732</v>
      </c>
      <c r="BH229" s="120" t="s">
        <v>4732</v>
      </c>
      <c r="BI229" s="120" t="s">
        <v>4877</v>
      </c>
      <c r="BJ229" s="120" t="s">
        <v>4877</v>
      </c>
      <c r="BK229" s="120">
        <v>0</v>
      </c>
      <c r="BL229" s="123">
        <v>0</v>
      </c>
      <c r="BM229" s="120">
        <v>0</v>
      </c>
      <c r="BN229" s="123">
        <v>0</v>
      </c>
      <c r="BO229" s="120">
        <v>0</v>
      </c>
      <c r="BP229" s="123">
        <v>0</v>
      </c>
      <c r="BQ229" s="120">
        <v>22</v>
      </c>
      <c r="BR229" s="123">
        <v>100</v>
      </c>
      <c r="BS229" s="120">
        <v>22</v>
      </c>
      <c r="BT229" s="2"/>
      <c r="BU229" s="3"/>
      <c r="BV229" s="3"/>
      <c r="BW229" s="3"/>
      <c r="BX229" s="3"/>
    </row>
    <row r="230" spans="1:76" ht="15">
      <c r="A230" s="64" t="s">
        <v>412</v>
      </c>
      <c r="B230" s="65"/>
      <c r="C230" s="65" t="s">
        <v>64</v>
      </c>
      <c r="D230" s="66">
        <v>162.5074475142382</v>
      </c>
      <c r="E230" s="68"/>
      <c r="F230" s="100" t="s">
        <v>1166</v>
      </c>
      <c r="G230" s="65"/>
      <c r="H230" s="69" t="s">
        <v>412</v>
      </c>
      <c r="I230" s="70"/>
      <c r="J230" s="70"/>
      <c r="K230" s="69" t="s">
        <v>3943</v>
      </c>
      <c r="L230" s="73">
        <v>1</v>
      </c>
      <c r="M230" s="74">
        <v>4341.34619140625</v>
      </c>
      <c r="N230" s="74">
        <v>9344.9482421875</v>
      </c>
      <c r="O230" s="75"/>
      <c r="P230" s="76"/>
      <c r="Q230" s="76"/>
      <c r="R230" s="86"/>
      <c r="S230" s="48">
        <v>1</v>
      </c>
      <c r="T230" s="48">
        <v>1</v>
      </c>
      <c r="U230" s="49">
        <v>0</v>
      </c>
      <c r="V230" s="49">
        <v>0</v>
      </c>
      <c r="W230" s="49">
        <v>0</v>
      </c>
      <c r="X230" s="49">
        <v>0.999998</v>
      </c>
      <c r="Y230" s="49">
        <v>0</v>
      </c>
      <c r="Z230" s="49" t="s">
        <v>5595</v>
      </c>
      <c r="AA230" s="71">
        <v>230</v>
      </c>
      <c r="AB230" s="71"/>
      <c r="AC230" s="72"/>
      <c r="AD230" s="78" t="s">
        <v>2303</v>
      </c>
      <c r="AE230" s="78">
        <v>4480</v>
      </c>
      <c r="AF230" s="78">
        <v>2074</v>
      </c>
      <c r="AG230" s="78">
        <v>13958</v>
      </c>
      <c r="AH230" s="78">
        <v>18486</v>
      </c>
      <c r="AI230" s="78"/>
      <c r="AJ230" s="78" t="s">
        <v>2588</v>
      </c>
      <c r="AK230" s="78" t="s">
        <v>2817</v>
      </c>
      <c r="AL230" s="78"/>
      <c r="AM230" s="78"/>
      <c r="AN230" s="80">
        <v>39984.56668981481</v>
      </c>
      <c r="AO230" s="82" t="s">
        <v>3197</v>
      </c>
      <c r="AP230" s="78" t="b">
        <v>1</v>
      </c>
      <c r="AQ230" s="78" t="b">
        <v>0</v>
      </c>
      <c r="AR230" s="78" t="b">
        <v>1</v>
      </c>
      <c r="AS230" s="78" t="s">
        <v>1973</v>
      </c>
      <c r="AT230" s="78">
        <v>48</v>
      </c>
      <c r="AU230" s="82" t="s">
        <v>3289</v>
      </c>
      <c r="AV230" s="78" t="b">
        <v>0</v>
      </c>
      <c r="AW230" s="78" t="s">
        <v>3383</v>
      </c>
      <c r="AX230" s="82" t="s">
        <v>3611</v>
      </c>
      <c r="AY230" s="78" t="s">
        <v>66</v>
      </c>
      <c r="AZ230" s="78" t="str">
        <f>REPLACE(INDEX(GroupVertices[Group],MATCH(Vertices[[#This Row],[Vertex]],GroupVertices[Vertex],0)),1,1,"")</f>
        <v>3</v>
      </c>
      <c r="BA230" s="48" t="s">
        <v>770</v>
      </c>
      <c r="BB230" s="48" t="s">
        <v>770</v>
      </c>
      <c r="BC230" s="48" t="s">
        <v>807</v>
      </c>
      <c r="BD230" s="48" t="s">
        <v>807</v>
      </c>
      <c r="BE230" s="48" t="s">
        <v>833</v>
      </c>
      <c r="BF230" s="48" t="s">
        <v>833</v>
      </c>
      <c r="BG230" s="120" t="s">
        <v>4733</v>
      </c>
      <c r="BH230" s="120" t="s">
        <v>4733</v>
      </c>
      <c r="BI230" s="120" t="s">
        <v>4878</v>
      </c>
      <c r="BJ230" s="120" t="s">
        <v>4878</v>
      </c>
      <c r="BK230" s="120">
        <v>1</v>
      </c>
      <c r="BL230" s="123">
        <v>10</v>
      </c>
      <c r="BM230" s="120">
        <v>0</v>
      </c>
      <c r="BN230" s="123">
        <v>0</v>
      </c>
      <c r="BO230" s="120">
        <v>0</v>
      </c>
      <c r="BP230" s="123">
        <v>0</v>
      </c>
      <c r="BQ230" s="120">
        <v>9</v>
      </c>
      <c r="BR230" s="123">
        <v>90</v>
      </c>
      <c r="BS230" s="120">
        <v>10</v>
      </c>
      <c r="BT230" s="2"/>
      <c r="BU230" s="3"/>
      <c r="BV230" s="3"/>
      <c r="BW230" s="3"/>
      <c r="BX230" s="3"/>
    </row>
    <row r="231" spans="1:76" ht="15">
      <c r="A231" s="64" t="s">
        <v>413</v>
      </c>
      <c r="B231" s="65"/>
      <c r="C231" s="65" t="s">
        <v>64</v>
      </c>
      <c r="D231" s="66">
        <v>162.1260663144393</v>
      </c>
      <c r="E231" s="68"/>
      <c r="F231" s="100" t="s">
        <v>3338</v>
      </c>
      <c r="G231" s="65"/>
      <c r="H231" s="69" t="s">
        <v>413</v>
      </c>
      <c r="I231" s="70"/>
      <c r="J231" s="70"/>
      <c r="K231" s="69" t="s">
        <v>3944</v>
      </c>
      <c r="L231" s="73">
        <v>1</v>
      </c>
      <c r="M231" s="74">
        <v>4612.51318359375</v>
      </c>
      <c r="N231" s="74">
        <v>2895.139892578125</v>
      </c>
      <c r="O231" s="75"/>
      <c r="P231" s="76"/>
      <c r="Q231" s="76"/>
      <c r="R231" s="86"/>
      <c r="S231" s="48">
        <v>0</v>
      </c>
      <c r="T231" s="48">
        <v>1</v>
      </c>
      <c r="U231" s="49">
        <v>0</v>
      </c>
      <c r="V231" s="49">
        <v>0.008197</v>
      </c>
      <c r="W231" s="49">
        <v>0</v>
      </c>
      <c r="X231" s="49">
        <v>0.449481</v>
      </c>
      <c r="Y231" s="49">
        <v>0</v>
      </c>
      <c r="Z231" s="49">
        <v>0</v>
      </c>
      <c r="AA231" s="71">
        <v>231</v>
      </c>
      <c r="AB231" s="71"/>
      <c r="AC231" s="72"/>
      <c r="AD231" s="78" t="s">
        <v>2304</v>
      </c>
      <c r="AE231" s="78">
        <v>980</v>
      </c>
      <c r="AF231" s="78">
        <v>516</v>
      </c>
      <c r="AG231" s="78">
        <v>2336</v>
      </c>
      <c r="AH231" s="78">
        <v>3291</v>
      </c>
      <c r="AI231" s="78"/>
      <c r="AJ231" s="78" t="s">
        <v>2589</v>
      </c>
      <c r="AK231" s="78" t="s">
        <v>2818</v>
      </c>
      <c r="AL231" s="82" t="s">
        <v>2969</v>
      </c>
      <c r="AM231" s="78"/>
      <c r="AN231" s="80">
        <v>40247.87054398148</v>
      </c>
      <c r="AO231" s="82" t="s">
        <v>3198</v>
      </c>
      <c r="AP231" s="78" t="b">
        <v>0</v>
      </c>
      <c r="AQ231" s="78" t="b">
        <v>0</v>
      </c>
      <c r="AR231" s="78" t="b">
        <v>1</v>
      </c>
      <c r="AS231" s="78" t="s">
        <v>1973</v>
      </c>
      <c r="AT231" s="78">
        <v>88</v>
      </c>
      <c r="AU231" s="82" t="s">
        <v>3290</v>
      </c>
      <c r="AV231" s="78" t="b">
        <v>0</v>
      </c>
      <c r="AW231" s="78" t="s">
        <v>3383</v>
      </c>
      <c r="AX231" s="82" t="s">
        <v>3612</v>
      </c>
      <c r="AY231" s="78" t="s">
        <v>66</v>
      </c>
      <c r="AZ231" s="78" t="str">
        <f>REPLACE(INDEX(GroupVertices[Group],MATCH(Vertices[[#This Row],[Vertex]],GroupVertices[Vertex],0)),1,1,"")</f>
        <v>5</v>
      </c>
      <c r="BA231" s="48" t="s">
        <v>771</v>
      </c>
      <c r="BB231" s="48" t="s">
        <v>771</v>
      </c>
      <c r="BC231" s="48" t="s">
        <v>814</v>
      </c>
      <c r="BD231" s="48" t="s">
        <v>814</v>
      </c>
      <c r="BE231" s="48" t="s">
        <v>4638</v>
      </c>
      <c r="BF231" s="48" t="s">
        <v>4638</v>
      </c>
      <c r="BG231" s="120" t="s">
        <v>4734</v>
      </c>
      <c r="BH231" s="120" t="s">
        <v>4734</v>
      </c>
      <c r="BI231" s="120" t="s">
        <v>4879</v>
      </c>
      <c r="BJ231" s="120" t="s">
        <v>4879</v>
      </c>
      <c r="BK231" s="120">
        <v>2</v>
      </c>
      <c r="BL231" s="123">
        <v>6.896551724137931</v>
      </c>
      <c r="BM231" s="120">
        <v>1</v>
      </c>
      <c r="BN231" s="123">
        <v>3.4482758620689653</v>
      </c>
      <c r="BO231" s="120">
        <v>0</v>
      </c>
      <c r="BP231" s="123">
        <v>0</v>
      </c>
      <c r="BQ231" s="120">
        <v>26</v>
      </c>
      <c r="BR231" s="123">
        <v>89.65517241379311</v>
      </c>
      <c r="BS231" s="120">
        <v>29</v>
      </c>
      <c r="BT231" s="2"/>
      <c r="BU231" s="3"/>
      <c r="BV231" s="3"/>
      <c r="BW231" s="3"/>
      <c r="BX231" s="3"/>
    </row>
    <row r="232" spans="1:76" ht="15">
      <c r="A232" s="64" t="s">
        <v>414</v>
      </c>
      <c r="B232" s="65"/>
      <c r="C232" s="65" t="s">
        <v>64</v>
      </c>
      <c r="D232" s="66">
        <v>162.9958014895905</v>
      </c>
      <c r="E232" s="68"/>
      <c r="F232" s="100" t="s">
        <v>1167</v>
      </c>
      <c r="G232" s="65"/>
      <c r="H232" s="69" t="s">
        <v>414</v>
      </c>
      <c r="I232" s="70"/>
      <c r="J232" s="70"/>
      <c r="K232" s="69" t="s">
        <v>3945</v>
      </c>
      <c r="L232" s="73">
        <v>399.9586538461538</v>
      </c>
      <c r="M232" s="74">
        <v>4052.4677734375</v>
      </c>
      <c r="N232" s="74">
        <v>1479.073486328125</v>
      </c>
      <c r="O232" s="75"/>
      <c r="P232" s="76"/>
      <c r="Q232" s="76"/>
      <c r="R232" s="86"/>
      <c r="S232" s="48">
        <v>0</v>
      </c>
      <c r="T232" s="48">
        <v>3</v>
      </c>
      <c r="U232" s="49">
        <v>166</v>
      </c>
      <c r="V232" s="49">
        <v>0.008475</v>
      </c>
      <c r="W232" s="49">
        <v>0</v>
      </c>
      <c r="X232" s="49">
        <v>1.359126</v>
      </c>
      <c r="Y232" s="49">
        <v>0</v>
      </c>
      <c r="Z232" s="49">
        <v>0</v>
      </c>
      <c r="AA232" s="71">
        <v>232</v>
      </c>
      <c r="AB232" s="71"/>
      <c r="AC232" s="72"/>
      <c r="AD232" s="78" t="s">
        <v>2305</v>
      </c>
      <c r="AE232" s="78">
        <v>2365</v>
      </c>
      <c r="AF232" s="78">
        <v>4069</v>
      </c>
      <c r="AG232" s="78">
        <v>65110</v>
      </c>
      <c r="AH232" s="78">
        <v>2681</v>
      </c>
      <c r="AI232" s="78"/>
      <c r="AJ232" s="78" t="s">
        <v>2590</v>
      </c>
      <c r="AK232" s="78"/>
      <c r="AL232" s="78"/>
      <c r="AM232" s="78"/>
      <c r="AN232" s="80">
        <v>39784.72826388889</v>
      </c>
      <c r="AO232" s="82" t="s">
        <v>3199</v>
      </c>
      <c r="AP232" s="78" t="b">
        <v>0</v>
      </c>
      <c r="AQ232" s="78" t="b">
        <v>0</v>
      </c>
      <c r="AR232" s="78" t="b">
        <v>0</v>
      </c>
      <c r="AS232" s="78" t="s">
        <v>1973</v>
      </c>
      <c r="AT232" s="78">
        <v>558</v>
      </c>
      <c r="AU232" s="82" t="s">
        <v>3297</v>
      </c>
      <c r="AV232" s="78" t="b">
        <v>0</v>
      </c>
      <c r="AW232" s="78" t="s">
        <v>3383</v>
      </c>
      <c r="AX232" s="82" t="s">
        <v>3613</v>
      </c>
      <c r="AY232" s="78" t="s">
        <v>66</v>
      </c>
      <c r="AZ232" s="78" t="str">
        <f>REPLACE(INDEX(GroupVertices[Group],MATCH(Vertices[[#This Row],[Vertex]],GroupVertices[Vertex],0)),1,1,"")</f>
        <v>5</v>
      </c>
      <c r="BA232" s="48"/>
      <c r="BB232" s="48"/>
      <c r="BC232" s="48"/>
      <c r="BD232" s="48"/>
      <c r="BE232" s="48" t="s">
        <v>4639</v>
      </c>
      <c r="BF232" s="48" t="s">
        <v>4659</v>
      </c>
      <c r="BG232" s="120" t="s">
        <v>4735</v>
      </c>
      <c r="BH232" s="120" t="s">
        <v>4800</v>
      </c>
      <c r="BI232" s="120" t="s">
        <v>4880</v>
      </c>
      <c r="BJ232" s="120" t="s">
        <v>4880</v>
      </c>
      <c r="BK232" s="120">
        <v>1</v>
      </c>
      <c r="BL232" s="123">
        <v>1.5151515151515151</v>
      </c>
      <c r="BM232" s="120">
        <v>0</v>
      </c>
      <c r="BN232" s="123">
        <v>0</v>
      </c>
      <c r="BO232" s="120">
        <v>0</v>
      </c>
      <c r="BP232" s="123">
        <v>0</v>
      </c>
      <c r="BQ232" s="120">
        <v>65</v>
      </c>
      <c r="BR232" s="123">
        <v>98.48484848484848</v>
      </c>
      <c r="BS232" s="120">
        <v>66</v>
      </c>
      <c r="BT232" s="2"/>
      <c r="BU232" s="3"/>
      <c r="BV232" s="3"/>
      <c r="BW232" s="3"/>
      <c r="BX232" s="3"/>
    </row>
    <row r="233" spans="1:76" ht="15">
      <c r="A233" s="64" t="s">
        <v>508</v>
      </c>
      <c r="B233" s="65"/>
      <c r="C233" s="65" t="s">
        <v>64</v>
      </c>
      <c r="D233" s="66">
        <v>167.9478821519345</v>
      </c>
      <c r="E233" s="68"/>
      <c r="F233" s="100" t="s">
        <v>3339</v>
      </c>
      <c r="G233" s="65"/>
      <c r="H233" s="69" t="s">
        <v>508</v>
      </c>
      <c r="I233" s="70"/>
      <c r="J233" s="70"/>
      <c r="K233" s="69" t="s">
        <v>3946</v>
      </c>
      <c r="L233" s="73">
        <v>1</v>
      </c>
      <c r="M233" s="74">
        <v>3691.386962890625</v>
      </c>
      <c r="N233" s="74">
        <v>2663.77734375</v>
      </c>
      <c r="O233" s="75"/>
      <c r="P233" s="76"/>
      <c r="Q233" s="76"/>
      <c r="R233" s="86"/>
      <c r="S233" s="48">
        <v>1</v>
      </c>
      <c r="T233" s="48">
        <v>0</v>
      </c>
      <c r="U233" s="49">
        <v>0</v>
      </c>
      <c r="V233" s="49">
        <v>0.00625</v>
      </c>
      <c r="W233" s="49">
        <v>0</v>
      </c>
      <c r="X233" s="49">
        <v>0.535086</v>
      </c>
      <c r="Y233" s="49">
        <v>0</v>
      </c>
      <c r="Z233" s="49">
        <v>0</v>
      </c>
      <c r="AA233" s="71">
        <v>233</v>
      </c>
      <c r="AB233" s="71"/>
      <c r="AC233" s="72"/>
      <c r="AD233" s="78" t="s">
        <v>2306</v>
      </c>
      <c r="AE233" s="78">
        <v>622</v>
      </c>
      <c r="AF233" s="78">
        <v>24299</v>
      </c>
      <c r="AG233" s="78">
        <v>10978</v>
      </c>
      <c r="AH233" s="78">
        <v>4070</v>
      </c>
      <c r="AI233" s="78"/>
      <c r="AJ233" s="78" t="s">
        <v>2591</v>
      </c>
      <c r="AK233" s="78" t="s">
        <v>2685</v>
      </c>
      <c r="AL233" s="82" t="s">
        <v>2970</v>
      </c>
      <c r="AM233" s="78"/>
      <c r="AN233" s="80">
        <v>39940.81130787037</v>
      </c>
      <c r="AO233" s="82" t="s">
        <v>3200</v>
      </c>
      <c r="AP233" s="78" t="b">
        <v>0</v>
      </c>
      <c r="AQ233" s="78" t="b">
        <v>0</v>
      </c>
      <c r="AR233" s="78" t="b">
        <v>0</v>
      </c>
      <c r="AS233" s="78" t="s">
        <v>1973</v>
      </c>
      <c r="AT233" s="78">
        <v>474</v>
      </c>
      <c r="AU233" s="82" t="s">
        <v>3289</v>
      </c>
      <c r="AV233" s="78" t="b">
        <v>1</v>
      </c>
      <c r="AW233" s="78" t="s">
        <v>3383</v>
      </c>
      <c r="AX233" s="82" t="s">
        <v>3614</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509</v>
      </c>
      <c r="B234" s="65"/>
      <c r="C234" s="65" t="s">
        <v>64</v>
      </c>
      <c r="D234" s="66">
        <v>163.04182181408484</v>
      </c>
      <c r="E234" s="68"/>
      <c r="F234" s="100" t="s">
        <v>3340</v>
      </c>
      <c r="G234" s="65"/>
      <c r="H234" s="69" t="s">
        <v>509</v>
      </c>
      <c r="I234" s="70"/>
      <c r="J234" s="70"/>
      <c r="K234" s="69" t="s">
        <v>3947</v>
      </c>
      <c r="L234" s="73">
        <v>1</v>
      </c>
      <c r="M234" s="74">
        <v>3933.210205078125</v>
      </c>
      <c r="N234" s="74">
        <v>352.9058837890625</v>
      </c>
      <c r="O234" s="75"/>
      <c r="P234" s="76"/>
      <c r="Q234" s="76"/>
      <c r="R234" s="86"/>
      <c r="S234" s="48">
        <v>1</v>
      </c>
      <c r="T234" s="48">
        <v>0</v>
      </c>
      <c r="U234" s="49">
        <v>0</v>
      </c>
      <c r="V234" s="49">
        <v>0.00625</v>
      </c>
      <c r="W234" s="49">
        <v>0</v>
      </c>
      <c r="X234" s="49">
        <v>0.535086</v>
      </c>
      <c r="Y234" s="49">
        <v>0</v>
      </c>
      <c r="Z234" s="49">
        <v>0</v>
      </c>
      <c r="AA234" s="71">
        <v>234</v>
      </c>
      <c r="AB234" s="71"/>
      <c r="AC234" s="72"/>
      <c r="AD234" s="78" t="s">
        <v>2307</v>
      </c>
      <c r="AE234" s="78">
        <v>1053</v>
      </c>
      <c r="AF234" s="78">
        <v>4257</v>
      </c>
      <c r="AG234" s="78">
        <v>9992</v>
      </c>
      <c r="AH234" s="78">
        <v>11463</v>
      </c>
      <c r="AI234" s="78"/>
      <c r="AJ234" s="78" t="s">
        <v>2592</v>
      </c>
      <c r="AK234" s="78" t="s">
        <v>2819</v>
      </c>
      <c r="AL234" s="82" t="s">
        <v>2971</v>
      </c>
      <c r="AM234" s="78"/>
      <c r="AN234" s="80">
        <v>40689.13685185185</v>
      </c>
      <c r="AO234" s="82" t="s">
        <v>3201</v>
      </c>
      <c r="AP234" s="78" t="b">
        <v>0</v>
      </c>
      <c r="AQ234" s="78" t="b">
        <v>0</v>
      </c>
      <c r="AR234" s="78" t="b">
        <v>1</v>
      </c>
      <c r="AS234" s="78" t="s">
        <v>1973</v>
      </c>
      <c r="AT234" s="78">
        <v>127</v>
      </c>
      <c r="AU234" s="82" t="s">
        <v>3293</v>
      </c>
      <c r="AV234" s="78" t="b">
        <v>0</v>
      </c>
      <c r="AW234" s="78" t="s">
        <v>3383</v>
      </c>
      <c r="AX234" s="82" t="s">
        <v>3615</v>
      </c>
      <c r="AY234" s="78" t="s">
        <v>65</v>
      </c>
      <c r="AZ234" s="78" t="str">
        <f>REPLACE(INDEX(GroupVertices[Group],MATCH(Vertices[[#This Row],[Vertex]],GroupVertices[Vertex],0)),1,1,"")</f>
        <v>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415</v>
      </c>
      <c r="B235" s="65"/>
      <c r="C235" s="65" t="s">
        <v>64</v>
      </c>
      <c r="D235" s="66">
        <v>162.24674727175693</v>
      </c>
      <c r="E235" s="68"/>
      <c r="F235" s="100" t="s">
        <v>1168</v>
      </c>
      <c r="G235" s="65"/>
      <c r="H235" s="69" t="s">
        <v>415</v>
      </c>
      <c r="I235" s="70"/>
      <c r="J235" s="70"/>
      <c r="K235" s="69" t="s">
        <v>3948</v>
      </c>
      <c r="L235" s="73">
        <v>1</v>
      </c>
      <c r="M235" s="74">
        <v>5115.951171875</v>
      </c>
      <c r="N235" s="74">
        <v>8900.3447265625</v>
      </c>
      <c r="O235" s="75"/>
      <c r="P235" s="76"/>
      <c r="Q235" s="76"/>
      <c r="R235" s="86"/>
      <c r="S235" s="48">
        <v>0</v>
      </c>
      <c r="T235" s="48">
        <v>1</v>
      </c>
      <c r="U235" s="49">
        <v>0</v>
      </c>
      <c r="V235" s="49">
        <v>0.028571</v>
      </c>
      <c r="W235" s="49">
        <v>0</v>
      </c>
      <c r="X235" s="49">
        <v>0.53436</v>
      </c>
      <c r="Y235" s="49">
        <v>0</v>
      </c>
      <c r="Z235" s="49">
        <v>0</v>
      </c>
      <c r="AA235" s="71">
        <v>235</v>
      </c>
      <c r="AB235" s="71"/>
      <c r="AC235" s="72"/>
      <c r="AD235" s="78" t="s">
        <v>2308</v>
      </c>
      <c r="AE235" s="78">
        <v>961</v>
      </c>
      <c r="AF235" s="78">
        <v>1009</v>
      </c>
      <c r="AG235" s="78">
        <v>73236</v>
      </c>
      <c r="AH235" s="78">
        <v>6602</v>
      </c>
      <c r="AI235" s="78"/>
      <c r="AJ235" s="78"/>
      <c r="AK235" s="78"/>
      <c r="AL235" s="78"/>
      <c r="AM235" s="78"/>
      <c r="AN235" s="80">
        <v>41599.00181712963</v>
      </c>
      <c r="AO235" s="82" t="s">
        <v>3202</v>
      </c>
      <c r="AP235" s="78" t="b">
        <v>1</v>
      </c>
      <c r="AQ235" s="78" t="b">
        <v>0</v>
      </c>
      <c r="AR235" s="78" t="b">
        <v>0</v>
      </c>
      <c r="AS235" s="78" t="s">
        <v>1974</v>
      </c>
      <c r="AT235" s="78">
        <v>72</v>
      </c>
      <c r="AU235" s="82" t="s">
        <v>3289</v>
      </c>
      <c r="AV235" s="78" t="b">
        <v>0</v>
      </c>
      <c r="AW235" s="78" t="s">
        <v>3383</v>
      </c>
      <c r="AX235" s="82" t="s">
        <v>3616</v>
      </c>
      <c r="AY235" s="78" t="s">
        <v>66</v>
      </c>
      <c r="AZ235" s="78" t="str">
        <f>REPLACE(INDEX(GroupVertices[Group],MATCH(Vertices[[#This Row],[Vertex]],GroupVertices[Vertex],0)),1,1,"")</f>
        <v>6</v>
      </c>
      <c r="BA235" s="48"/>
      <c r="BB235" s="48"/>
      <c r="BC235" s="48"/>
      <c r="BD235" s="48"/>
      <c r="BE235" s="48" t="s">
        <v>854</v>
      </c>
      <c r="BF235" s="48" t="s">
        <v>854</v>
      </c>
      <c r="BG235" s="120" t="s">
        <v>4736</v>
      </c>
      <c r="BH235" s="120" t="s">
        <v>4736</v>
      </c>
      <c r="BI235" s="120" t="s">
        <v>4881</v>
      </c>
      <c r="BJ235" s="120" t="s">
        <v>4881</v>
      </c>
      <c r="BK235" s="120">
        <v>0</v>
      </c>
      <c r="BL235" s="123">
        <v>0</v>
      </c>
      <c r="BM235" s="120">
        <v>0</v>
      </c>
      <c r="BN235" s="123">
        <v>0</v>
      </c>
      <c r="BO235" s="120">
        <v>0</v>
      </c>
      <c r="BP235" s="123">
        <v>0</v>
      </c>
      <c r="BQ235" s="120">
        <v>22</v>
      </c>
      <c r="BR235" s="123">
        <v>100</v>
      </c>
      <c r="BS235" s="120">
        <v>22</v>
      </c>
      <c r="BT235" s="2"/>
      <c r="BU235" s="3"/>
      <c r="BV235" s="3"/>
      <c r="BW235" s="3"/>
      <c r="BX235" s="3"/>
    </row>
    <row r="236" spans="1:76" ht="15">
      <c r="A236" s="64" t="s">
        <v>416</v>
      </c>
      <c r="B236" s="65"/>
      <c r="C236" s="65" t="s">
        <v>64</v>
      </c>
      <c r="D236" s="66">
        <v>162.368896962835</v>
      </c>
      <c r="E236" s="68"/>
      <c r="F236" s="100" t="s">
        <v>1169</v>
      </c>
      <c r="G236" s="65"/>
      <c r="H236" s="69" t="s">
        <v>416</v>
      </c>
      <c r="I236" s="70"/>
      <c r="J236" s="70"/>
      <c r="K236" s="69" t="s">
        <v>3949</v>
      </c>
      <c r="L236" s="73">
        <v>1</v>
      </c>
      <c r="M236" s="74">
        <v>9566.9443359375</v>
      </c>
      <c r="N236" s="74">
        <v>723.45703125</v>
      </c>
      <c r="O236" s="75"/>
      <c r="P236" s="76"/>
      <c r="Q236" s="76"/>
      <c r="R236" s="86"/>
      <c r="S236" s="48">
        <v>2</v>
      </c>
      <c r="T236" s="48">
        <v>1</v>
      </c>
      <c r="U236" s="49">
        <v>0</v>
      </c>
      <c r="V236" s="49">
        <v>1</v>
      </c>
      <c r="W236" s="49">
        <v>0</v>
      </c>
      <c r="X236" s="49">
        <v>1.298243</v>
      </c>
      <c r="Y236" s="49">
        <v>0</v>
      </c>
      <c r="Z236" s="49">
        <v>0</v>
      </c>
      <c r="AA236" s="71">
        <v>236</v>
      </c>
      <c r="AB236" s="71"/>
      <c r="AC236" s="72"/>
      <c r="AD236" s="78" t="s">
        <v>2309</v>
      </c>
      <c r="AE236" s="78">
        <v>3453</v>
      </c>
      <c r="AF236" s="78">
        <v>1508</v>
      </c>
      <c r="AG236" s="78">
        <v>21729</v>
      </c>
      <c r="AH236" s="78">
        <v>38098</v>
      </c>
      <c r="AI236" s="78"/>
      <c r="AJ236" s="78" t="s">
        <v>2593</v>
      </c>
      <c r="AK236" s="78" t="s">
        <v>2820</v>
      </c>
      <c r="AL236" s="78"/>
      <c r="AM236" s="78"/>
      <c r="AN236" s="80">
        <v>40856.64047453704</v>
      </c>
      <c r="AO236" s="82" t="s">
        <v>3203</v>
      </c>
      <c r="AP236" s="78" t="b">
        <v>0</v>
      </c>
      <c r="AQ236" s="78" t="b">
        <v>0</v>
      </c>
      <c r="AR236" s="78" t="b">
        <v>0</v>
      </c>
      <c r="AS236" s="78" t="s">
        <v>1973</v>
      </c>
      <c r="AT236" s="78">
        <v>7</v>
      </c>
      <c r="AU236" s="82" t="s">
        <v>3289</v>
      </c>
      <c r="AV236" s="78" t="b">
        <v>0</v>
      </c>
      <c r="AW236" s="78" t="s">
        <v>3383</v>
      </c>
      <c r="AX236" s="82" t="s">
        <v>3617</v>
      </c>
      <c r="AY236" s="78" t="s">
        <v>66</v>
      </c>
      <c r="AZ236" s="78" t="str">
        <f>REPLACE(INDEX(GroupVertices[Group],MATCH(Vertices[[#This Row],[Vertex]],GroupVertices[Vertex],0)),1,1,"")</f>
        <v>28</v>
      </c>
      <c r="BA236" s="48"/>
      <c r="BB236" s="48"/>
      <c r="BC236" s="48"/>
      <c r="BD236" s="48"/>
      <c r="BE236" s="48" t="s">
        <v>883</v>
      </c>
      <c r="BF236" s="48" t="s">
        <v>883</v>
      </c>
      <c r="BG236" s="120" t="s">
        <v>4369</v>
      </c>
      <c r="BH236" s="120" t="s">
        <v>4369</v>
      </c>
      <c r="BI236" s="120" t="s">
        <v>4508</v>
      </c>
      <c r="BJ236" s="120" t="s">
        <v>4508</v>
      </c>
      <c r="BK236" s="120">
        <v>0</v>
      </c>
      <c r="BL236" s="123">
        <v>0</v>
      </c>
      <c r="BM236" s="120">
        <v>2</v>
      </c>
      <c r="BN236" s="123">
        <v>7.407407407407407</v>
      </c>
      <c r="BO236" s="120">
        <v>0</v>
      </c>
      <c r="BP236" s="123">
        <v>0</v>
      </c>
      <c r="BQ236" s="120">
        <v>25</v>
      </c>
      <c r="BR236" s="123">
        <v>92.5925925925926</v>
      </c>
      <c r="BS236" s="120">
        <v>27</v>
      </c>
      <c r="BT236" s="2"/>
      <c r="BU236" s="3"/>
      <c r="BV236" s="3"/>
      <c r="BW236" s="3"/>
      <c r="BX236" s="3"/>
    </row>
    <row r="237" spans="1:76" ht="15">
      <c r="A237" s="64" t="s">
        <v>417</v>
      </c>
      <c r="B237" s="65"/>
      <c r="C237" s="65" t="s">
        <v>64</v>
      </c>
      <c r="D237" s="66">
        <v>162.18995623301922</v>
      </c>
      <c r="E237" s="68"/>
      <c r="F237" s="100" t="s">
        <v>1170</v>
      </c>
      <c r="G237" s="65"/>
      <c r="H237" s="69" t="s">
        <v>417</v>
      </c>
      <c r="I237" s="70"/>
      <c r="J237" s="70"/>
      <c r="K237" s="69" t="s">
        <v>3950</v>
      </c>
      <c r="L237" s="73">
        <v>1</v>
      </c>
      <c r="M237" s="74">
        <v>9566.9443359375</v>
      </c>
      <c r="N237" s="74">
        <v>476.4229431152344</v>
      </c>
      <c r="O237" s="75"/>
      <c r="P237" s="76"/>
      <c r="Q237" s="76"/>
      <c r="R237" s="86"/>
      <c r="S237" s="48">
        <v>0</v>
      </c>
      <c r="T237" s="48">
        <v>1</v>
      </c>
      <c r="U237" s="49">
        <v>0</v>
      </c>
      <c r="V237" s="49">
        <v>1</v>
      </c>
      <c r="W237" s="49">
        <v>0</v>
      </c>
      <c r="X237" s="49">
        <v>0.701753</v>
      </c>
      <c r="Y237" s="49">
        <v>0</v>
      </c>
      <c r="Z237" s="49">
        <v>0</v>
      </c>
      <c r="AA237" s="71">
        <v>237</v>
      </c>
      <c r="AB237" s="71"/>
      <c r="AC237" s="72"/>
      <c r="AD237" s="78" t="s">
        <v>2310</v>
      </c>
      <c r="AE237" s="78">
        <v>715</v>
      </c>
      <c r="AF237" s="78">
        <v>777</v>
      </c>
      <c r="AG237" s="78">
        <v>64304</v>
      </c>
      <c r="AH237" s="78">
        <v>1878</v>
      </c>
      <c r="AI237" s="78"/>
      <c r="AJ237" s="78" t="s">
        <v>2594</v>
      </c>
      <c r="AK237" s="78" t="s">
        <v>2821</v>
      </c>
      <c r="AL237" s="82" t="s">
        <v>2972</v>
      </c>
      <c r="AM237" s="78"/>
      <c r="AN237" s="80">
        <v>39920.41332175926</v>
      </c>
      <c r="AO237" s="82" t="s">
        <v>3204</v>
      </c>
      <c r="AP237" s="78" t="b">
        <v>0</v>
      </c>
      <c r="AQ237" s="78" t="b">
        <v>0</v>
      </c>
      <c r="AR237" s="78" t="b">
        <v>1</v>
      </c>
      <c r="AS237" s="78" t="s">
        <v>1973</v>
      </c>
      <c r="AT237" s="78">
        <v>116</v>
      </c>
      <c r="AU237" s="82" t="s">
        <v>3292</v>
      </c>
      <c r="AV237" s="78" t="b">
        <v>0</v>
      </c>
      <c r="AW237" s="78" t="s">
        <v>3383</v>
      </c>
      <c r="AX237" s="82" t="s">
        <v>3618</v>
      </c>
      <c r="AY237" s="78" t="s">
        <v>66</v>
      </c>
      <c r="AZ237" s="78" t="str">
        <f>REPLACE(INDEX(GroupVertices[Group],MATCH(Vertices[[#This Row],[Vertex]],GroupVertices[Vertex],0)),1,1,"")</f>
        <v>28</v>
      </c>
      <c r="BA237" s="48"/>
      <c r="BB237" s="48"/>
      <c r="BC237" s="48"/>
      <c r="BD237" s="48"/>
      <c r="BE237" s="48"/>
      <c r="BF237" s="48"/>
      <c r="BG237" s="120" t="s">
        <v>4737</v>
      </c>
      <c r="BH237" s="120" t="s">
        <v>4737</v>
      </c>
      <c r="BI237" s="120" t="s">
        <v>4882</v>
      </c>
      <c r="BJ237" s="120" t="s">
        <v>4882</v>
      </c>
      <c r="BK237" s="120">
        <v>0</v>
      </c>
      <c r="BL237" s="123">
        <v>0</v>
      </c>
      <c r="BM237" s="120">
        <v>2</v>
      </c>
      <c r="BN237" s="123">
        <v>8</v>
      </c>
      <c r="BO237" s="120">
        <v>0</v>
      </c>
      <c r="BP237" s="123">
        <v>0</v>
      </c>
      <c r="BQ237" s="120">
        <v>23</v>
      </c>
      <c r="BR237" s="123">
        <v>92</v>
      </c>
      <c r="BS237" s="120">
        <v>25</v>
      </c>
      <c r="BT237" s="2"/>
      <c r="BU237" s="3"/>
      <c r="BV237" s="3"/>
      <c r="BW237" s="3"/>
      <c r="BX237" s="3"/>
    </row>
    <row r="238" spans="1:76" ht="15">
      <c r="A238" s="64" t="s">
        <v>418</v>
      </c>
      <c r="B238" s="65"/>
      <c r="C238" s="65" t="s">
        <v>64</v>
      </c>
      <c r="D238" s="66">
        <v>162.0208070616065</v>
      </c>
      <c r="E238" s="68"/>
      <c r="F238" s="100" t="s">
        <v>1171</v>
      </c>
      <c r="G238" s="65"/>
      <c r="H238" s="69" t="s">
        <v>418</v>
      </c>
      <c r="I238" s="70"/>
      <c r="J238" s="70"/>
      <c r="K238" s="69" t="s">
        <v>3951</v>
      </c>
      <c r="L238" s="73">
        <v>49.06730769230769</v>
      </c>
      <c r="M238" s="74">
        <v>9434.2138671875</v>
      </c>
      <c r="N238" s="74">
        <v>6073.81005859375</v>
      </c>
      <c r="O238" s="75"/>
      <c r="P238" s="76"/>
      <c r="Q238" s="76"/>
      <c r="R238" s="86"/>
      <c r="S238" s="48">
        <v>0</v>
      </c>
      <c r="T238" s="48">
        <v>5</v>
      </c>
      <c r="U238" s="49">
        <v>20</v>
      </c>
      <c r="V238" s="49">
        <v>0.2</v>
      </c>
      <c r="W238" s="49">
        <v>0</v>
      </c>
      <c r="X238" s="49">
        <v>2.837833</v>
      </c>
      <c r="Y238" s="49">
        <v>0</v>
      </c>
      <c r="Z238" s="49">
        <v>0</v>
      </c>
      <c r="AA238" s="71">
        <v>238</v>
      </c>
      <c r="AB238" s="71"/>
      <c r="AC238" s="72"/>
      <c r="AD238" s="78" t="s">
        <v>2311</v>
      </c>
      <c r="AE238" s="78">
        <v>617</v>
      </c>
      <c r="AF238" s="78">
        <v>86</v>
      </c>
      <c r="AG238" s="78">
        <v>2759</v>
      </c>
      <c r="AH238" s="78">
        <v>1333</v>
      </c>
      <c r="AI238" s="78"/>
      <c r="AJ238" s="78" t="s">
        <v>2595</v>
      </c>
      <c r="AK238" s="78" t="s">
        <v>2822</v>
      </c>
      <c r="AL238" s="78"/>
      <c r="AM238" s="78"/>
      <c r="AN238" s="80">
        <v>43072.64834490741</v>
      </c>
      <c r="AO238" s="82" t="s">
        <v>3205</v>
      </c>
      <c r="AP238" s="78" t="b">
        <v>1</v>
      </c>
      <c r="AQ238" s="78" t="b">
        <v>0</v>
      </c>
      <c r="AR238" s="78" t="b">
        <v>0</v>
      </c>
      <c r="AS238" s="78" t="s">
        <v>1973</v>
      </c>
      <c r="AT238" s="78">
        <v>0</v>
      </c>
      <c r="AU238" s="78"/>
      <c r="AV238" s="78" t="b">
        <v>0</v>
      </c>
      <c r="AW238" s="78" t="s">
        <v>3383</v>
      </c>
      <c r="AX238" s="82" t="s">
        <v>3619</v>
      </c>
      <c r="AY238" s="78" t="s">
        <v>66</v>
      </c>
      <c r="AZ238" s="78" t="str">
        <f>REPLACE(INDEX(GroupVertices[Group],MATCH(Vertices[[#This Row],[Vertex]],GroupVertices[Vertex],0)),1,1,"")</f>
        <v>15</v>
      </c>
      <c r="BA238" s="48"/>
      <c r="BB238" s="48"/>
      <c r="BC238" s="48"/>
      <c r="BD238" s="48"/>
      <c r="BE238" s="48" t="s">
        <v>884</v>
      </c>
      <c r="BF238" s="48" t="s">
        <v>884</v>
      </c>
      <c r="BG238" s="120" t="s">
        <v>4738</v>
      </c>
      <c r="BH238" s="120" t="s">
        <v>4738</v>
      </c>
      <c r="BI238" s="120" t="s">
        <v>4883</v>
      </c>
      <c r="BJ238" s="120" t="s">
        <v>4883</v>
      </c>
      <c r="BK238" s="120">
        <v>1</v>
      </c>
      <c r="BL238" s="123">
        <v>2.857142857142857</v>
      </c>
      <c r="BM238" s="120">
        <v>0</v>
      </c>
      <c r="BN238" s="123">
        <v>0</v>
      </c>
      <c r="BO238" s="120">
        <v>0</v>
      </c>
      <c r="BP238" s="123">
        <v>0</v>
      </c>
      <c r="BQ238" s="120">
        <v>34</v>
      </c>
      <c r="BR238" s="123">
        <v>97.14285714285714</v>
      </c>
      <c r="BS238" s="120">
        <v>35</v>
      </c>
      <c r="BT238" s="2"/>
      <c r="BU238" s="3"/>
      <c r="BV238" s="3"/>
      <c r="BW238" s="3"/>
      <c r="BX238" s="3"/>
    </row>
    <row r="239" spans="1:76" ht="15">
      <c r="A239" s="64" t="s">
        <v>510</v>
      </c>
      <c r="B239" s="65"/>
      <c r="C239" s="65" t="s">
        <v>64</v>
      </c>
      <c r="D239" s="66">
        <v>577.3140902336507</v>
      </c>
      <c r="E239" s="68"/>
      <c r="F239" s="100" t="s">
        <v>3341</v>
      </c>
      <c r="G239" s="65"/>
      <c r="H239" s="69" t="s">
        <v>510</v>
      </c>
      <c r="I239" s="70"/>
      <c r="J239" s="70"/>
      <c r="K239" s="69" t="s">
        <v>3952</v>
      </c>
      <c r="L239" s="73">
        <v>1</v>
      </c>
      <c r="M239" s="74">
        <v>9653.783203125</v>
      </c>
      <c r="N239" s="74">
        <v>5399.4599609375</v>
      </c>
      <c r="O239" s="75"/>
      <c r="P239" s="76"/>
      <c r="Q239" s="76"/>
      <c r="R239" s="86"/>
      <c r="S239" s="48">
        <v>1</v>
      </c>
      <c r="T239" s="48">
        <v>0</v>
      </c>
      <c r="U239" s="49">
        <v>0</v>
      </c>
      <c r="V239" s="49">
        <v>0.111111</v>
      </c>
      <c r="W239" s="49">
        <v>0</v>
      </c>
      <c r="X239" s="49">
        <v>0.632431</v>
      </c>
      <c r="Y239" s="49">
        <v>0</v>
      </c>
      <c r="Z239" s="49">
        <v>0</v>
      </c>
      <c r="AA239" s="71">
        <v>239</v>
      </c>
      <c r="AB239" s="71"/>
      <c r="AC239" s="72"/>
      <c r="AD239" s="78" t="s">
        <v>2312</v>
      </c>
      <c r="AE239" s="78">
        <v>25867</v>
      </c>
      <c r="AF239" s="78">
        <v>1696622</v>
      </c>
      <c r="AG239" s="78">
        <v>14503</v>
      </c>
      <c r="AH239" s="78">
        <v>211</v>
      </c>
      <c r="AI239" s="78"/>
      <c r="AJ239" s="78" t="s">
        <v>2596</v>
      </c>
      <c r="AK239" s="78" t="s">
        <v>2823</v>
      </c>
      <c r="AL239" s="82" t="s">
        <v>2973</v>
      </c>
      <c r="AM239" s="78"/>
      <c r="AN239" s="80">
        <v>39771.84050925926</v>
      </c>
      <c r="AO239" s="82" t="s">
        <v>3206</v>
      </c>
      <c r="AP239" s="78" t="b">
        <v>0</v>
      </c>
      <c r="AQ239" s="78" t="b">
        <v>0</v>
      </c>
      <c r="AR239" s="78" t="b">
        <v>0</v>
      </c>
      <c r="AS239" s="78" t="s">
        <v>1973</v>
      </c>
      <c r="AT239" s="78">
        <v>9849</v>
      </c>
      <c r="AU239" s="82" t="s">
        <v>3289</v>
      </c>
      <c r="AV239" s="78" t="b">
        <v>1</v>
      </c>
      <c r="AW239" s="78" t="s">
        <v>3383</v>
      </c>
      <c r="AX239" s="82" t="s">
        <v>3620</v>
      </c>
      <c r="AY239" s="78" t="s">
        <v>65</v>
      </c>
      <c r="AZ239" s="78" t="str">
        <f>REPLACE(INDEX(GroupVertices[Group],MATCH(Vertices[[#This Row],[Vertex]],GroupVertices[Vertex],0)),1,1,"")</f>
        <v>15</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511</v>
      </c>
      <c r="B240" s="65"/>
      <c r="C240" s="65" t="s">
        <v>64</v>
      </c>
      <c r="D240" s="66">
        <v>328.76884356495685</v>
      </c>
      <c r="E240" s="68"/>
      <c r="F240" s="100" t="s">
        <v>3342</v>
      </c>
      <c r="G240" s="65"/>
      <c r="H240" s="69" t="s">
        <v>511</v>
      </c>
      <c r="I240" s="70"/>
      <c r="J240" s="70"/>
      <c r="K240" s="69" t="s">
        <v>3953</v>
      </c>
      <c r="L240" s="73">
        <v>1</v>
      </c>
      <c r="M240" s="74">
        <v>9069.91796875</v>
      </c>
      <c r="N240" s="74">
        <v>6345.31298828125</v>
      </c>
      <c r="O240" s="75"/>
      <c r="P240" s="76"/>
      <c r="Q240" s="76"/>
      <c r="R240" s="86"/>
      <c r="S240" s="48">
        <v>1</v>
      </c>
      <c r="T240" s="48">
        <v>0</v>
      </c>
      <c r="U240" s="49">
        <v>0</v>
      </c>
      <c r="V240" s="49">
        <v>0.111111</v>
      </c>
      <c r="W240" s="49">
        <v>0</v>
      </c>
      <c r="X240" s="49">
        <v>0.632431</v>
      </c>
      <c r="Y240" s="49">
        <v>0</v>
      </c>
      <c r="Z240" s="49">
        <v>0</v>
      </c>
      <c r="AA240" s="71">
        <v>240</v>
      </c>
      <c r="AB240" s="71"/>
      <c r="AC240" s="72"/>
      <c r="AD240" s="78" t="s">
        <v>2313</v>
      </c>
      <c r="AE240" s="78">
        <v>96</v>
      </c>
      <c r="AF240" s="78">
        <v>681277</v>
      </c>
      <c r="AG240" s="78">
        <v>3358</v>
      </c>
      <c r="AH240" s="78">
        <v>17</v>
      </c>
      <c r="AI240" s="78"/>
      <c r="AJ240" s="78" t="s">
        <v>2597</v>
      </c>
      <c r="AK240" s="78" t="s">
        <v>2701</v>
      </c>
      <c r="AL240" s="82" t="s">
        <v>2974</v>
      </c>
      <c r="AM240" s="78"/>
      <c r="AN240" s="80">
        <v>41340.84809027778</v>
      </c>
      <c r="AO240" s="82" t="s">
        <v>3207</v>
      </c>
      <c r="AP240" s="78" t="b">
        <v>0</v>
      </c>
      <c r="AQ240" s="78" t="b">
        <v>0</v>
      </c>
      <c r="AR240" s="78" t="b">
        <v>0</v>
      </c>
      <c r="AS240" s="78" t="s">
        <v>1973</v>
      </c>
      <c r="AT240" s="78">
        <v>3494</v>
      </c>
      <c r="AU240" s="82" t="s">
        <v>3289</v>
      </c>
      <c r="AV240" s="78" t="b">
        <v>1</v>
      </c>
      <c r="AW240" s="78" t="s">
        <v>3383</v>
      </c>
      <c r="AX240" s="82" t="s">
        <v>3621</v>
      </c>
      <c r="AY240" s="78" t="s">
        <v>65</v>
      </c>
      <c r="AZ240" s="78" t="str">
        <f>REPLACE(INDEX(GroupVertices[Group],MATCH(Vertices[[#This Row],[Vertex]],GroupVertices[Vertex],0)),1,1,"")</f>
        <v>15</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512</v>
      </c>
      <c r="B241" s="65"/>
      <c r="C241" s="65" t="s">
        <v>64</v>
      </c>
      <c r="D241" s="66">
        <v>205.36974963464226</v>
      </c>
      <c r="E241" s="68"/>
      <c r="F241" s="100" t="s">
        <v>3343</v>
      </c>
      <c r="G241" s="65"/>
      <c r="H241" s="69" t="s">
        <v>512</v>
      </c>
      <c r="I241" s="70"/>
      <c r="J241" s="70"/>
      <c r="K241" s="69" t="s">
        <v>3954</v>
      </c>
      <c r="L241" s="73">
        <v>1</v>
      </c>
      <c r="M241" s="74">
        <v>9443.2392578125</v>
      </c>
      <c r="N241" s="74">
        <v>6893.42822265625</v>
      </c>
      <c r="O241" s="75"/>
      <c r="P241" s="76"/>
      <c r="Q241" s="76"/>
      <c r="R241" s="86"/>
      <c r="S241" s="48">
        <v>1</v>
      </c>
      <c r="T241" s="48">
        <v>0</v>
      </c>
      <c r="U241" s="49">
        <v>0</v>
      </c>
      <c r="V241" s="49">
        <v>0.111111</v>
      </c>
      <c r="W241" s="49">
        <v>0</v>
      </c>
      <c r="X241" s="49">
        <v>0.632431</v>
      </c>
      <c r="Y241" s="49">
        <v>0</v>
      </c>
      <c r="Z241" s="49">
        <v>0</v>
      </c>
      <c r="AA241" s="71">
        <v>241</v>
      </c>
      <c r="AB241" s="71"/>
      <c r="AC241" s="72"/>
      <c r="AD241" s="78" t="s">
        <v>2314</v>
      </c>
      <c r="AE241" s="78">
        <v>1029</v>
      </c>
      <c r="AF241" s="78">
        <v>177173</v>
      </c>
      <c r="AG241" s="78">
        <v>3546</v>
      </c>
      <c r="AH241" s="78">
        <v>1320</v>
      </c>
      <c r="AI241" s="78"/>
      <c r="AJ241" s="78" t="s">
        <v>2598</v>
      </c>
      <c r="AK241" s="78"/>
      <c r="AL241" s="82" t="s">
        <v>2975</v>
      </c>
      <c r="AM241" s="78"/>
      <c r="AN241" s="80">
        <v>41718.76914351852</v>
      </c>
      <c r="AO241" s="82" t="s">
        <v>3208</v>
      </c>
      <c r="AP241" s="78" t="b">
        <v>1</v>
      </c>
      <c r="AQ241" s="78" t="b">
        <v>0</v>
      </c>
      <c r="AR241" s="78" t="b">
        <v>1</v>
      </c>
      <c r="AS241" s="78" t="s">
        <v>1973</v>
      </c>
      <c r="AT241" s="78">
        <v>1443</v>
      </c>
      <c r="AU241" s="82" t="s">
        <v>3289</v>
      </c>
      <c r="AV241" s="78" t="b">
        <v>0</v>
      </c>
      <c r="AW241" s="78" t="s">
        <v>3383</v>
      </c>
      <c r="AX241" s="82" t="s">
        <v>3622</v>
      </c>
      <c r="AY241" s="78" t="s">
        <v>65</v>
      </c>
      <c r="AZ241" s="78" t="str">
        <f>REPLACE(INDEX(GroupVertices[Group],MATCH(Vertices[[#This Row],[Vertex]],GroupVertices[Vertex],0)),1,1,"")</f>
        <v>15</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513</v>
      </c>
      <c r="B242" s="65"/>
      <c r="C242" s="65" t="s">
        <v>64</v>
      </c>
      <c r="D242" s="66">
        <v>376.12424704756177</v>
      </c>
      <c r="E242" s="68"/>
      <c r="F242" s="100" t="s">
        <v>3344</v>
      </c>
      <c r="G242" s="65"/>
      <c r="H242" s="69" t="s">
        <v>513</v>
      </c>
      <c r="I242" s="70"/>
      <c r="J242" s="70"/>
      <c r="K242" s="69" t="s">
        <v>3955</v>
      </c>
      <c r="L242" s="73">
        <v>1</v>
      </c>
      <c r="M242" s="74">
        <v>9200.0419921875</v>
      </c>
      <c r="N242" s="74">
        <v>5421.990234375</v>
      </c>
      <c r="O242" s="75"/>
      <c r="P242" s="76"/>
      <c r="Q242" s="76"/>
      <c r="R242" s="86"/>
      <c r="S242" s="48">
        <v>1</v>
      </c>
      <c r="T242" s="48">
        <v>0</v>
      </c>
      <c r="U242" s="49">
        <v>0</v>
      </c>
      <c r="V242" s="49">
        <v>0.111111</v>
      </c>
      <c r="W242" s="49">
        <v>0</v>
      </c>
      <c r="X242" s="49">
        <v>0.632431</v>
      </c>
      <c r="Y242" s="49">
        <v>0</v>
      </c>
      <c r="Z242" s="49">
        <v>0</v>
      </c>
      <c r="AA242" s="71">
        <v>242</v>
      </c>
      <c r="AB242" s="71"/>
      <c r="AC242" s="72"/>
      <c r="AD242" s="78" t="s">
        <v>2315</v>
      </c>
      <c r="AE242" s="78">
        <v>728</v>
      </c>
      <c r="AF242" s="78">
        <v>874731</v>
      </c>
      <c r="AG242" s="78">
        <v>11113</v>
      </c>
      <c r="AH242" s="78">
        <v>292</v>
      </c>
      <c r="AI242" s="78"/>
      <c r="AJ242" s="78" t="s">
        <v>2599</v>
      </c>
      <c r="AK242" s="78" t="s">
        <v>2824</v>
      </c>
      <c r="AL242" s="82" t="s">
        <v>2976</v>
      </c>
      <c r="AM242" s="78"/>
      <c r="AN242" s="80">
        <v>39800.94017361111</v>
      </c>
      <c r="AO242" s="82" t="s">
        <v>3209</v>
      </c>
      <c r="AP242" s="78" t="b">
        <v>0</v>
      </c>
      <c r="AQ242" s="78" t="b">
        <v>0</v>
      </c>
      <c r="AR242" s="78" t="b">
        <v>1</v>
      </c>
      <c r="AS242" s="78" t="s">
        <v>1973</v>
      </c>
      <c r="AT242" s="78">
        <v>5750</v>
      </c>
      <c r="AU242" s="82" t="s">
        <v>3289</v>
      </c>
      <c r="AV242" s="78" t="b">
        <v>1</v>
      </c>
      <c r="AW242" s="78" t="s">
        <v>3383</v>
      </c>
      <c r="AX242" s="82" t="s">
        <v>3623</v>
      </c>
      <c r="AY242" s="78" t="s">
        <v>65</v>
      </c>
      <c r="AZ242" s="78" t="str">
        <f>REPLACE(INDEX(GroupVertices[Group],MATCH(Vertices[[#This Row],[Vertex]],GroupVertices[Vertex],0)),1,1,"")</f>
        <v>15</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514</v>
      </c>
      <c r="B243" s="65"/>
      <c r="C243" s="65" t="s">
        <v>64</v>
      </c>
      <c r="D243" s="66">
        <v>303.11251265935744</v>
      </c>
      <c r="E243" s="68"/>
      <c r="F243" s="100" t="s">
        <v>3345</v>
      </c>
      <c r="G243" s="65"/>
      <c r="H243" s="69" t="s">
        <v>514</v>
      </c>
      <c r="I243" s="70"/>
      <c r="J243" s="70"/>
      <c r="K243" s="69" t="s">
        <v>3956</v>
      </c>
      <c r="L243" s="73">
        <v>1</v>
      </c>
      <c r="M243" s="74">
        <v>9804.087890625</v>
      </c>
      <c r="N243" s="74">
        <v>6308.85888671875</v>
      </c>
      <c r="O243" s="75"/>
      <c r="P243" s="76"/>
      <c r="Q243" s="76"/>
      <c r="R243" s="86"/>
      <c r="S243" s="48">
        <v>1</v>
      </c>
      <c r="T243" s="48">
        <v>0</v>
      </c>
      <c r="U243" s="49">
        <v>0</v>
      </c>
      <c r="V243" s="49">
        <v>0.111111</v>
      </c>
      <c r="W243" s="49">
        <v>0</v>
      </c>
      <c r="X243" s="49">
        <v>0.632431</v>
      </c>
      <c r="Y243" s="49">
        <v>0</v>
      </c>
      <c r="Z243" s="49">
        <v>0</v>
      </c>
      <c r="AA243" s="71">
        <v>243</v>
      </c>
      <c r="AB243" s="71"/>
      <c r="AC243" s="72"/>
      <c r="AD243" s="78" t="s">
        <v>2316</v>
      </c>
      <c r="AE243" s="78">
        <v>472</v>
      </c>
      <c r="AF243" s="78">
        <v>576467</v>
      </c>
      <c r="AG243" s="78">
        <v>43090</v>
      </c>
      <c r="AH243" s="78">
        <v>1777</v>
      </c>
      <c r="AI243" s="78"/>
      <c r="AJ243" s="78" t="s">
        <v>2600</v>
      </c>
      <c r="AK243" s="78" t="s">
        <v>2823</v>
      </c>
      <c r="AL243" s="82" t="s">
        <v>2977</v>
      </c>
      <c r="AM243" s="78"/>
      <c r="AN243" s="80">
        <v>40592.70046296297</v>
      </c>
      <c r="AO243" s="82" t="s">
        <v>3210</v>
      </c>
      <c r="AP243" s="78" t="b">
        <v>0</v>
      </c>
      <c r="AQ243" s="78" t="b">
        <v>0</v>
      </c>
      <c r="AR243" s="78" t="b">
        <v>1</v>
      </c>
      <c r="AS243" s="78" t="s">
        <v>1973</v>
      </c>
      <c r="AT243" s="78">
        <v>4265</v>
      </c>
      <c r="AU243" s="82" t="s">
        <v>3289</v>
      </c>
      <c r="AV243" s="78" t="b">
        <v>1</v>
      </c>
      <c r="AW243" s="78" t="s">
        <v>3383</v>
      </c>
      <c r="AX243" s="82" t="s">
        <v>3624</v>
      </c>
      <c r="AY243" s="78" t="s">
        <v>65</v>
      </c>
      <c r="AZ243" s="78" t="str">
        <f>REPLACE(INDEX(GroupVertices[Group],MATCH(Vertices[[#This Row],[Vertex]],GroupVertices[Vertex],0)),1,1,"")</f>
        <v>15</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419</v>
      </c>
      <c r="B244" s="65"/>
      <c r="C244" s="65" t="s">
        <v>64</v>
      </c>
      <c r="D244" s="66">
        <v>162.22618499911053</v>
      </c>
      <c r="E244" s="68"/>
      <c r="F244" s="100" t="s">
        <v>1172</v>
      </c>
      <c r="G244" s="65"/>
      <c r="H244" s="69" t="s">
        <v>419</v>
      </c>
      <c r="I244" s="70"/>
      <c r="J244" s="70"/>
      <c r="K244" s="69" t="s">
        <v>3957</v>
      </c>
      <c r="L244" s="73">
        <v>5.806730769230769</v>
      </c>
      <c r="M244" s="74">
        <v>8230.1708984375</v>
      </c>
      <c r="N244" s="74">
        <v>4287.806640625</v>
      </c>
      <c r="O244" s="75"/>
      <c r="P244" s="76"/>
      <c r="Q244" s="76"/>
      <c r="R244" s="86"/>
      <c r="S244" s="48">
        <v>0</v>
      </c>
      <c r="T244" s="48">
        <v>2</v>
      </c>
      <c r="U244" s="49">
        <v>2</v>
      </c>
      <c r="V244" s="49">
        <v>0.5</v>
      </c>
      <c r="W244" s="49">
        <v>0</v>
      </c>
      <c r="X244" s="49">
        <v>1.459457</v>
      </c>
      <c r="Y244" s="49">
        <v>0</v>
      </c>
      <c r="Z244" s="49">
        <v>0</v>
      </c>
      <c r="AA244" s="71">
        <v>244</v>
      </c>
      <c r="AB244" s="71"/>
      <c r="AC244" s="72"/>
      <c r="AD244" s="78" t="s">
        <v>2317</v>
      </c>
      <c r="AE244" s="78">
        <v>168</v>
      </c>
      <c r="AF244" s="78">
        <v>925</v>
      </c>
      <c r="AG244" s="78">
        <v>262</v>
      </c>
      <c r="AH244" s="78">
        <v>605</v>
      </c>
      <c r="AI244" s="78"/>
      <c r="AJ244" s="78" t="s">
        <v>2601</v>
      </c>
      <c r="AK244" s="78" t="s">
        <v>2701</v>
      </c>
      <c r="AL244" s="82" t="s">
        <v>2978</v>
      </c>
      <c r="AM244" s="78"/>
      <c r="AN244" s="80">
        <v>42890.030590277776</v>
      </c>
      <c r="AO244" s="82" t="s">
        <v>3211</v>
      </c>
      <c r="AP244" s="78" t="b">
        <v>1</v>
      </c>
      <c r="AQ244" s="78" t="b">
        <v>0</v>
      </c>
      <c r="AR244" s="78" t="b">
        <v>1</v>
      </c>
      <c r="AS244" s="78" t="s">
        <v>1973</v>
      </c>
      <c r="AT244" s="78">
        <v>12</v>
      </c>
      <c r="AU244" s="78"/>
      <c r="AV244" s="78" t="b">
        <v>0</v>
      </c>
      <c r="AW244" s="78" t="s">
        <v>3383</v>
      </c>
      <c r="AX244" s="82" t="s">
        <v>3625</v>
      </c>
      <c r="AY244" s="78" t="s">
        <v>66</v>
      </c>
      <c r="AZ244" s="78" t="str">
        <f>REPLACE(INDEX(GroupVertices[Group],MATCH(Vertices[[#This Row],[Vertex]],GroupVertices[Vertex],0)),1,1,"")</f>
        <v>22</v>
      </c>
      <c r="BA244" s="48"/>
      <c r="BB244" s="48"/>
      <c r="BC244" s="48"/>
      <c r="BD244" s="48"/>
      <c r="BE244" s="48" t="s">
        <v>885</v>
      </c>
      <c r="BF244" s="48" t="s">
        <v>885</v>
      </c>
      <c r="BG244" s="120" t="s">
        <v>4739</v>
      </c>
      <c r="BH244" s="120" t="s">
        <v>4739</v>
      </c>
      <c r="BI244" s="120" t="s">
        <v>4884</v>
      </c>
      <c r="BJ244" s="120" t="s">
        <v>4884</v>
      </c>
      <c r="BK244" s="120">
        <v>2</v>
      </c>
      <c r="BL244" s="123">
        <v>6.0606060606060606</v>
      </c>
      <c r="BM244" s="120">
        <v>1</v>
      </c>
      <c r="BN244" s="123">
        <v>3.0303030303030303</v>
      </c>
      <c r="BO244" s="120">
        <v>0</v>
      </c>
      <c r="BP244" s="123">
        <v>0</v>
      </c>
      <c r="BQ244" s="120">
        <v>30</v>
      </c>
      <c r="BR244" s="123">
        <v>90.9090909090909</v>
      </c>
      <c r="BS244" s="120">
        <v>33</v>
      </c>
      <c r="BT244" s="2"/>
      <c r="BU244" s="3"/>
      <c r="BV244" s="3"/>
      <c r="BW244" s="3"/>
      <c r="BX244" s="3"/>
    </row>
    <row r="245" spans="1:76" ht="15">
      <c r="A245" s="64" t="s">
        <v>515</v>
      </c>
      <c r="B245" s="65"/>
      <c r="C245" s="65" t="s">
        <v>64</v>
      </c>
      <c r="D245" s="66">
        <v>166.35381644391748</v>
      </c>
      <c r="E245" s="68"/>
      <c r="F245" s="100" t="s">
        <v>3346</v>
      </c>
      <c r="G245" s="65"/>
      <c r="H245" s="69" t="s">
        <v>515</v>
      </c>
      <c r="I245" s="70"/>
      <c r="J245" s="70"/>
      <c r="K245" s="69" t="s">
        <v>3958</v>
      </c>
      <c r="L245" s="73">
        <v>1</v>
      </c>
      <c r="M245" s="74">
        <v>8230.1708984375</v>
      </c>
      <c r="N245" s="74">
        <v>4793.63818359375</v>
      </c>
      <c r="O245" s="75"/>
      <c r="P245" s="76"/>
      <c r="Q245" s="76"/>
      <c r="R245" s="86"/>
      <c r="S245" s="48">
        <v>1</v>
      </c>
      <c r="T245" s="48">
        <v>0</v>
      </c>
      <c r="U245" s="49">
        <v>0</v>
      </c>
      <c r="V245" s="49">
        <v>0.333333</v>
      </c>
      <c r="W245" s="49">
        <v>0</v>
      </c>
      <c r="X245" s="49">
        <v>0.770269</v>
      </c>
      <c r="Y245" s="49">
        <v>0</v>
      </c>
      <c r="Z245" s="49">
        <v>0</v>
      </c>
      <c r="AA245" s="71">
        <v>245</v>
      </c>
      <c r="AB245" s="71"/>
      <c r="AC245" s="72"/>
      <c r="AD245" s="78" t="s">
        <v>2318</v>
      </c>
      <c r="AE245" s="78">
        <v>755</v>
      </c>
      <c r="AF245" s="78">
        <v>17787</v>
      </c>
      <c r="AG245" s="78">
        <v>5425</v>
      </c>
      <c r="AH245" s="78">
        <v>1781</v>
      </c>
      <c r="AI245" s="78"/>
      <c r="AJ245" s="78" t="s">
        <v>2602</v>
      </c>
      <c r="AK245" s="78"/>
      <c r="AL245" s="82" t="s">
        <v>2979</v>
      </c>
      <c r="AM245" s="78"/>
      <c r="AN245" s="80">
        <v>40886.72039351852</v>
      </c>
      <c r="AO245" s="82" t="s">
        <v>3212</v>
      </c>
      <c r="AP245" s="78" t="b">
        <v>0</v>
      </c>
      <c r="AQ245" s="78" t="b">
        <v>0</v>
      </c>
      <c r="AR245" s="78" t="b">
        <v>1</v>
      </c>
      <c r="AS245" s="78" t="s">
        <v>1973</v>
      </c>
      <c r="AT245" s="78">
        <v>800</v>
      </c>
      <c r="AU245" s="82" t="s">
        <v>3293</v>
      </c>
      <c r="AV245" s="78" t="b">
        <v>1</v>
      </c>
      <c r="AW245" s="78" t="s">
        <v>3383</v>
      </c>
      <c r="AX245" s="82" t="s">
        <v>3626</v>
      </c>
      <c r="AY245" s="78" t="s">
        <v>65</v>
      </c>
      <c r="AZ245" s="78" t="str">
        <f>REPLACE(INDEX(GroupVertices[Group],MATCH(Vertices[[#This Row],[Vertex]],GroupVertices[Vertex],0)),1,1,"")</f>
        <v>22</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516</v>
      </c>
      <c r="B246" s="65"/>
      <c r="C246" s="65" t="s">
        <v>64</v>
      </c>
      <c r="D246" s="66">
        <v>170.69392470607067</v>
      </c>
      <c r="E246" s="68"/>
      <c r="F246" s="100" t="s">
        <v>3347</v>
      </c>
      <c r="G246" s="65"/>
      <c r="H246" s="69" t="s">
        <v>516</v>
      </c>
      <c r="I246" s="70"/>
      <c r="J246" s="70"/>
      <c r="K246" s="69" t="s">
        <v>3959</v>
      </c>
      <c r="L246" s="73">
        <v>1</v>
      </c>
      <c r="M246" s="74">
        <v>8447.8232421875</v>
      </c>
      <c r="N246" s="74">
        <v>4793.63818359375</v>
      </c>
      <c r="O246" s="75"/>
      <c r="P246" s="76"/>
      <c r="Q246" s="76"/>
      <c r="R246" s="86"/>
      <c r="S246" s="48">
        <v>1</v>
      </c>
      <c r="T246" s="48">
        <v>0</v>
      </c>
      <c r="U246" s="49">
        <v>0</v>
      </c>
      <c r="V246" s="49">
        <v>0.333333</v>
      </c>
      <c r="W246" s="49">
        <v>0</v>
      </c>
      <c r="X246" s="49">
        <v>0.770269</v>
      </c>
      <c r="Y246" s="49">
        <v>0</v>
      </c>
      <c r="Z246" s="49">
        <v>0</v>
      </c>
      <c r="AA246" s="71">
        <v>246</v>
      </c>
      <c r="AB246" s="71"/>
      <c r="AC246" s="72"/>
      <c r="AD246" s="78" t="s">
        <v>2319</v>
      </c>
      <c r="AE246" s="78">
        <v>6219</v>
      </c>
      <c r="AF246" s="78">
        <v>35517</v>
      </c>
      <c r="AG246" s="78">
        <v>5644</v>
      </c>
      <c r="AH246" s="78">
        <v>884</v>
      </c>
      <c r="AI246" s="78"/>
      <c r="AJ246" s="78" t="s">
        <v>2603</v>
      </c>
      <c r="AK246" s="78" t="s">
        <v>2825</v>
      </c>
      <c r="AL246" s="82" t="s">
        <v>2980</v>
      </c>
      <c r="AM246" s="78"/>
      <c r="AN246" s="80">
        <v>40337.74590277778</v>
      </c>
      <c r="AO246" s="82" t="s">
        <v>3213</v>
      </c>
      <c r="AP246" s="78" t="b">
        <v>0</v>
      </c>
      <c r="AQ246" s="78" t="b">
        <v>0</v>
      </c>
      <c r="AR246" s="78" t="b">
        <v>1</v>
      </c>
      <c r="AS246" s="78" t="s">
        <v>1973</v>
      </c>
      <c r="AT246" s="78">
        <v>1234</v>
      </c>
      <c r="AU246" s="82" t="s">
        <v>3289</v>
      </c>
      <c r="AV246" s="78" t="b">
        <v>1</v>
      </c>
      <c r="AW246" s="78" t="s">
        <v>3383</v>
      </c>
      <c r="AX246" s="82" t="s">
        <v>3627</v>
      </c>
      <c r="AY246" s="78" t="s">
        <v>65</v>
      </c>
      <c r="AZ246" s="78" t="str">
        <f>REPLACE(INDEX(GroupVertices[Group],MATCH(Vertices[[#This Row],[Vertex]],GroupVertices[Vertex],0)),1,1,"")</f>
        <v>22</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420</v>
      </c>
      <c r="B247" s="65"/>
      <c r="C247" s="65" t="s">
        <v>64</v>
      </c>
      <c r="D247" s="66">
        <v>162.0041614123213</v>
      </c>
      <c r="E247" s="68"/>
      <c r="F247" s="100" t="s">
        <v>1173</v>
      </c>
      <c r="G247" s="65"/>
      <c r="H247" s="69" t="s">
        <v>420</v>
      </c>
      <c r="I247" s="70"/>
      <c r="J247" s="70"/>
      <c r="K247" s="69" t="s">
        <v>3960</v>
      </c>
      <c r="L247" s="73">
        <v>1</v>
      </c>
      <c r="M247" s="74">
        <v>4304.455078125</v>
      </c>
      <c r="N247" s="74">
        <v>921.7949829101562</v>
      </c>
      <c r="O247" s="75"/>
      <c r="P247" s="76"/>
      <c r="Q247" s="76"/>
      <c r="R247" s="86"/>
      <c r="S247" s="48">
        <v>0</v>
      </c>
      <c r="T247" s="48">
        <v>1</v>
      </c>
      <c r="U247" s="49">
        <v>0</v>
      </c>
      <c r="V247" s="49">
        <v>0.008197</v>
      </c>
      <c r="W247" s="49">
        <v>0</v>
      </c>
      <c r="X247" s="49">
        <v>0.449481</v>
      </c>
      <c r="Y247" s="49">
        <v>0</v>
      </c>
      <c r="Z247" s="49">
        <v>0</v>
      </c>
      <c r="AA247" s="71">
        <v>247</v>
      </c>
      <c r="AB247" s="71"/>
      <c r="AC247" s="72"/>
      <c r="AD247" s="78" t="s">
        <v>2320</v>
      </c>
      <c r="AE247" s="78">
        <v>301</v>
      </c>
      <c r="AF247" s="78">
        <v>18</v>
      </c>
      <c r="AG247" s="78">
        <v>98</v>
      </c>
      <c r="AH247" s="78">
        <v>945</v>
      </c>
      <c r="AI247" s="78"/>
      <c r="AJ247" s="78" t="s">
        <v>2604</v>
      </c>
      <c r="AK247" s="78"/>
      <c r="AL247" s="78"/>
      <c r="AM247" s="78"/>
      <c r="AN247" s="80">
        <v>40848.64136574074</v>
      </c>
      <c r="AO247" s="82" t="s">
        <v>3214</v>
      </c>
      <c r="AP247" s="78" t="b">
        <v>1</v>
      </c>
      <c r="AQ247" s="78" t="b">
        <v>0</v>
      </c>
      <c r="AR247" s="78" t="b">
        <v>0</v>
      </c>
      <c r="AS247" s="78" t="s">
        <v>1974</v>
      </c>
      <c r="AT247" s="78">
        <v>1</v>
      </c>
      <c r="AU247" s="82" t="s">
        <v>3289</v>
      </c>
      <c r="AV247" s="78" t="b">
        <v>0</v>
      </c>
      <c r="AW247" s="78" t="s">
        <v>3383</v>
      </c>
      <c r="AX247" s="82" t="s">
        <v>3628</v>
      </c>
      <c r="AY247" s="78" t="s">
        <v>66</v>
      </c>
      <c r="AZ247" s="78" t="str">
        <f>REPLACE(INDEX(GroupVertices[Group],MATCH(Vertices[[#This Row],[Vertex]],GroupVertices[Vertex],0)),1,1,"")</f>
        <v>5</v>
      </c>
      <c r="BA247" s="48"/>
      <c r="BB247" s="48"/>
      <c r="BC247" s="48"/>
      <c r="BD247" s="48"/>
      <c r="BE247" s="48" t="s">
        <v>880</v>
      </c>
      <c r="BF247" s="48" t="s">
        <v>880</v>
      </c>
      <c r="BG247" s="120" t="s">
        <v>4731</v>
      </c>
      <c r="BH247" s="120" t="s">
        <v>4731</v>
      </c>
      <c r="BI247" s="120" t="s">
        <v>4876</v>
      </c>
      <c r="BJ247" s="120" t="s">
        <v>4876</v>
      </c>
      <c r="BK247" s="120">
        <v>1</v>
      </c>
      <c r="BL247" s="123">
        <v>4.545454545454546</v>
      </c>
      <c r="BM247" s="120">
        <v>0</v>
      </c>
      <c r="BN247" s="123">
        <v>0</v>
      </c>
      <c r="BO247" s="120">
        <v>0</v>
      </c>
      <c r="BP247" s="123">
        <v>0</v>
      </c>
      <c r="BQ247" s="120">
        <v>21</v>
      </c>
      <c r="BR247" s="123">
        <v>95.45454545454545</v>
      </c>
      <c r="BS247" s="120">
        <v>22</v>
      </c>
      <c r="BT247" s="2"/>
      <c r="BU247" s="3"/>
      <c r="BV247" s="3"/>
      <c r="BW247" s="3"/>
      <c r="BX247" s="3"/>
    </row>
    <row r="248" spans="1:76" ht="15">
      <c r="A248" s="64" t="s">
        <v>421</v>
      </c>
      <c r="B248" s="65"/>
      <c r="C248" s="65" t="s">
        <v>64</v>
      </c>
      <c r="D248" s="66">
        <v>162.08249387954572</v>
      </c>
      <c r="E248" s="68"/>
      <c r="F248" s="100" t="s">
        <v>1174</v>
      </c>
      <c r="G248" s="65"/>
      <c r="H248" s="69" t="s">
        <v>421</v>
      </c>
      <c r="I248" s="70"/>
      <c r="J248" s="70"/>
      <c r="K248" s="69" t="s">
        <v>3961</v>
      </c>
      <c r="L248" s="73">
        <v>1</v>
      </c>
      <c r="M248" s="74">
        <v>8897.7451171875</v>
      </c>
      <c r="N248" s="74">
        <v>2173.31201171875</v>
      </c>
      <c r="O248" s="75"/>
      <c r="P248" s="76"/>
      <c r="Q248" s="76"/>
      <c r="R248" s="86"/>
      <c r="S248" s="48">
        <v>0</v>
      </c>
      <c r="T248" s="48">
        <v>1</v>
      </c>
      <c r="U248" s="49">
        <v>0</v>
      </c>
      <c r="V248" s="49">
        <v>1</v>
      </c>
      <c r="W248" s="49">
        <v>0</v>
      </c>
      <c r="X248" s="49">
        <v>0.999998</v>
      </c>
      <c r="Y248" s="49">
        <v>0</v>
      </c>
      <c r="Z248" s="49">
        <v>0</v>
      </c>
      <c r="AA248" s="71">
        <v>248</v>
      </c>
      <c r="AB248" s="71"/>
      <c r="AC248" s="72"/>
      <c r="AD248" s="78" t="s">
        <v>2321</v>
      </c>
      <c r="AE248" s="78">
        <v>990</v>
      </c>
      <c r="AF248" s="78">
        <v>338</v>
      </c>
      <c r="AG248" s="78">
        <v>689</v>
      </c>
      <c r="AH248" s="78">
        <v>165</v>
      </c>
      <c r="AI248" s="78"/>
      <c r="AJ248" s="78" t="s">
        <v>2605</v>
      </c>
      <c r="AK248" s="78" t="s">
        <v>2826</v>
      </c>
      <c r="AL248" s="82" t="s">
        <v>2981</v>
      </c>
      <c r="AM248" s="78"/>
      <c r="AN248" s="80">
        <v>42223.55252314815</v>
      </c>
      <c r="AO248" s="82" t="s">
        <v>3215</v>
      </c>
      <c r="AP248" s="78" t="b">
        <v>1</v>
      </c>
      <c r="AQ248" s="78" t="b">
        <v>0</v>
      </c>
      <c r="AR248" s="78" t="b">
        <v>0</v>
      </c>
      <c r="AS248" s="78" t="s">
        <v>1973</v>
      </c>
      <c r="AT248" s="78">
        <v>27</v>
      </c>
      <c r="AU248" s="82" t="s">
        <v>3289</v>
      </c>
      <c r="AV248" s="78" t="b">
        <v>0</v>
      </c>
      <c r="AW248" s="78" t="s">
        <v>3383</v>
      </c>
      <c r="AX248" s="82" t="s">
        <v>3629</v>
      </c>
      <c r="AY248" s="78" t="s">
        <v>66</v>
      </c>
      <c r="AZ248" s="78" t="str">
        <f>REPLACE(INDEX(GroupVertices[Group],MATCH(Vertices[[#This Row],[Vertex]],GroupVertices[Vertex],0)),1,1,"")</f>
        <v>27</v>
      </c>
      <c r="BA248" s="48" t="s">
        <v>772</v>
      </c>
      <c r="BB248" s="48" t="s">
        <v>772</v>
      </c>
      <c r="BC248" s="48" t="s">
        <v>819</v>
      </c>
      <c r="BD248" s="48" t="s">
        <v>819</v>
      </c>
      <c r="BE248" s="48" t="s">
        <v>833</v>
      </c>
      <c r="BF248" s="48" t="s">
        <v>833</v>
      </c>
      <c r="BG248" s="120" t="s">
        <v>4740</v>
      </c>
      <c r="BH248" s="120" t="s">
        <v>4740</v>
      </c>
      <c r="BI248" s="120" t="s">
        <v>4885</v>
      </c>
      <c r="BJ248" s="120" t="s">
        <v>4885</v>
      </c>
      <c r="BK248" s="120">
        <v>1</v>
      </c>
      <c r="BL248" s="123">
        <v>3.8461538461538463</v>
      </c>
      <c r="BM248" s="120">
        <v>1</v>
      </c>
      <c r="BN248" s="123">
        <v>3.8461538461538463</v>
      </c>
      <c r="BO248" s="120">
        <v>0</v>
      </c>
      <c r="BP248" s="123">
        <v>0</v>
      </c>
      <c r="BQ248" s="120">
        <v>24</v>
      </c>
      <c r="BR248" s="123">
        <v>92.3076923076923</v>
      </c>
      <c r="BS248" s="120">
        <v>26</v>
      </c>
      <c r="BT248" s="2"/>
      <c r="BU248" s="3"/>
      <c r="BV248" s="3"/>
      <c r="BW248" s="3"/>
      <c r="BX248" s="3"/>
    </row>
    <row r="249" spans="1:76" ht="15">
      <c r="A249" s="64" t="s">
        <v>517</v>
      </c>
      <c r="B249" s="65"/>
      <c r="C249" s="65" t="s">
        <v>64</v>
      </c>
      <c r="D249" s="66">
        <v>178.97758311505345</v>
      </c>
      <c r="E249" s="68"/>
      <c r="F249" s="100" t="s">
        <v>3348</v>
      </c>
      <c r="G249" s="65"/>
      <c r="H249" s="69" t="s">
        <v>517</v>
      </c>
      <c r="I249" s="70"/>
      <c r="J249" s="70"/>
      <c r="K249" s="69" t="s">
        <v>3962</v>
      </c>
      <c r="L249" s="73">
        <v>1</v>
      </c>
      <c r="M249" s="74">
        <v>8897.7451171875</v>
      </c>
      <c r="N249" s="74">
        <v>2426.22802734375</v>
      </c>
      <c r="O249" s="75"/>
      <c r="P249" s="76"/>
      <c r="Q249" s="76"/>
      <c r="R249" s="86"/>
      <c r="S249" s="48">
        <v>1</v>
      </c>
      <c r="T249" s="48">
        <v>0</v>
      </c>
      <c r="U249" s="49">
        <v>0</v>
      </c>
      <c r="V249" s="49">
        <v>1</v>
      </c>
      <c r="W249" s="49">
        <v>0</v>
      </c>
      <c r="X249" s="49">
        <v>0.999998</v>
      </c>
      <c r="Y249" s="49">
        <v>0</v>
      </c>
      <c r="Z249" s="49">
        <v>0</v>
      </c>
      <c r="AA249" s="71">
        <v>249</v>
      </c>
      <c r="AB249" s="71"/>
      <c r="AC249" s="72"/>
      <c r="AD249" s="78" t="s">
        <v>2322</v>
      </c>
      <c r="AE249" s="78">
        <v>2091</v>
      </c>
      <c r="AF249" s="78">
        <v>69357</v>
      </c>
      <c r="AG249" s="78">
        <v>15120</v>
      </c>
      <c r="AH249" s="78">
        <v>4814</v>
      </c>
      <c r="AI249" s="78"/>
      <c r="AJ249" s="78" t="s">
        <v>2606</v>
      </c>
      <c r="AK249" s="78" t="s">
        <v>2827</v>
      </c>
      <c r="AL249" s="82" t="s">
        <v>2982</v>
      </c>
      <c r="AM249" s="78"/>
      <c r="AN249" s="80">
        <v>40127.74767361111</v>
      </c>
      <c r="AO249" s="82" t="s">
        <v>3216</v>
      </c>
      <c r="AP249" s="78" t="b">
        <v>0</v>
      </c>
      <c r="AQ249" s="78" t="b">
        <v>0</v>
      </c>
      <c r="AR249" s="78" t="b">
        <v>1</v>
      </c>
      <c r="AS249" s="78" t="s">
        <v>1973</v>
      </c>
      <c r="AT249" s="78">
        <v>1501</v>
      </c>
      <c r="AU249" s="82" t="s">
        <v>3289</v>
      </c>
      <c r="AV249" s="78" t="b">
        <v>1</v>
      </c>
      <c r="AW249" s="78" t="s">
        <v>3383</v>
      </c>
      <c r="AX249" s="82" t="s">
        <v>3630</v>
      </c>
      <c r="AY249" s="78" t="s">
        <v>65</v>
      </c>
      <c r="AZ249" s="78" t="str">
        <f>REPLACE(INDEX(GroupVertices[Group],MATCH(Vertices[[#This Row],[Vertex]],GroupVertices[Vertex],0)),1,1,"")</f>
        <v>27</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422</v>
      </c>
      <c r="B250" s="65"/>
      <c r="C250" s="65" t="s">
        <v>64</v>
      </c>
      <c r="D250" s="66">
        <v>162.16474297013136</v>
      </c>
      <c r="E250" s="68"/>
      <c r="F250" s="100" t="s">
        <v>1175</v>
      </c>
      <c r="G250" s="65"/>
      <c r="H250" s="69" t="s">
        <v>422</v>
      </c>
      <c r="I250" s="70"/>
      <c r="J250" s="70"/>
      <c r="K250" s="69" t="s">
        <v>3963</v>
      </c>
      <c r="L250" s="73">
        <v>58.68076923076923</v>
      </c>
      <c r="M250" s="74">
        <v>9532.619140625</v>
      </c>
      <c r="N250" s="74">
        <v>9177.7060546875</v>
      </c>
      <c r="O250" s="75"/>
      <c r="P250" s="76"/>
      <c r="Q250" s="76"/>
      <c r="R250" s="86"/>
      <c r="S250" s="48">
        <v>0</v>
      </c>
      <c r="T250" s="48">
        <v>2</v>
      </c>
      <c r="U250" s="49">
        <v>24</v>
      </c>
      <c r="V250" s="49">
        <v>0.029412</v>
      </c>
      <c r="W250" s="49">
        <v>0</v>
      </c>
      <c r="X250" s="49">
        <v>1.070239</v>
      </c>
      <c r="Y250" s="49">
        <v>0</v>
      </c>
      <c r="Z250" s="49">
        <v>0</v>
      </c>
      <c r="AA250" s="71">
        <v>250</v>
      </c>
      <c r="AB250" s="71"/>
      <c r="AC250" s="72"/>
      <c r="AD250" s="78" t="s">
        <v>2323</v>
      </c>
      <c r="AE250" s="78">
        <v>662</v>
      </c>
      <c r="AF250" s="78">
        <v>674</v>
      </c>
      <c r="AG250" s="78">
        <v>12034</v>
      </c>
      <c r="AH250" s="78">
        <v>7686</v>
      </c>
      <c r="AI250" s="78"/>
      <c r="AJ250" s="78" t="s">
        <v>2607</v>
      </c>
      <c r="AK250" s="78" t="s">
        <v>2828</v>
      </c>
      <c r="AL250" s="82" t="s">
        <v>2983</v>
      </c>
      <c r="AM250" s="78"/>
      <c r="AN250" s="80">
        <v>39884.63909722222</v>
      </c>
      <c r="AO250" s="82" t="s">
        <v>3217</v>
      </c>
      <c r="AP250" s="78" t="b">
        <v>0</v>
      </c>
      <c r="AQ250" s="78" t="b">
        <v>0</v>
      </c>
      <c r="AR250" s="78" t="b">
        <v>1</v>
      </c>
      <c r="AS250" s="78" t="s">
        <v>1973</v>
      </c>
      <c r="AT250" s="78">
        <v>76</v>
      </c>
      <c r="AU250" s="82" t="s">
        <v>3289</v>
      </c>
      <c r="AV250" s="78" t="b">
        <v>0</v>
      </c>
      <c r="AW250" s="78" t="s">
        <v>3383</v>
      </c>
      <c r="AX250" s="82" t="s">
        <v>3631</v>
      </c>
      <c r="AY250" s="78" t="s">
        <v>66</v>
      </c>
      <c r="AZ250" s="78" t="str">
        <f>REPLACE(INDEX(GroupVertices[Group],MATCH(Vertices[[#This Row],[Vertex]],GroupVertices[Vertex],0)),1,1,"")</f>
        <v>8</v>
      </c>
      <c r="BA250" s="48"/>
      <c r="BB250" s="48"/>
      <c r="BC250" s="48"/>
      <c r="BD250" s="48"/>
      <c r="BE250" s="48" t="s">
        <v>886</v>
      </c>
      <c r="BF250" s="48" t="s">
        <v>886</v>
      </c>
      <c r="BG250" s="120" t="s">
        <v>4741</v>
      </c>
      <c r="BH250" s="120" t="s">
        <v>4741</v>
      </c>
      <c r="BI250" s="120" t="s">
        <v>4886</v>
      </c>
      <c r="BJ250" s="120" t="s">
        <v>4886</v>
      </c>
      <c r="BK250" s="120">
        <v>2</v>
      </c>
      <c r="BL250" s="123">
        <v>4.878048780487805</v>
      </c>
      <c r="BM250" s="120">
        <v>2</v>
      </c>
      <c r="BN250" s="123">
        <v>4.878048780487805</v>
      </c>
      <c r="BO250" s="120">
        <v>0</v>
      </c>
      <c r="BP250" s="123">
        <v>0</v>
      </c>
      <c r="BQ250" s="120">
        <v>37</v>
      </c>
      <c r="BR250" s="123">
        <v>90.2439024390244</v>
      </c>
      <c r="BS250" s="120">
        <v>41</v>
      </c>
      <c r="BT250" s="2"/>
      <c r="BU250" s="3"/>
      <c r="BV250" s="3"/>
      <c r="BW250" s="3"/>
      <c r="BX250" s="3"/>
    </row>
    <row r="251" spans="1:76" ht="15">
      <c r="A251" s="64" t="s">
        <v>518</v>
      </c>
      <c r="B251" s="65"/>
      <c r="C251" s="65" t="s">
        <v>64</v>
      </c>
      <c r="D251" s="66">
        <v>164.42830648395713</v>
      </c>
      <c r="E251" s="68"/>
      <c r="F251" s="100" t="s">
        <v>3349</v>
      </c>
      <c r="G251" s="65"/>
      <c r="H251" s="69" t="s">
        <v>518</v>
      </c>
      <c r="I251" s="70"/>
      <c r="J251" s="70"/>
      <c r="K251" s="69" t="s">
        <v>3964</v>
      </c>
      <c r="L251" s="73">
        <v>1</v>
      </c>
      <c r="M251" s="74">
        <v>9804.087890625</v>
      </c>
      <c r="N251" s="74">
        <v>9488.1533203125</v>
      </c>
      <c r="O251" s="75"/>
      <c r="P251" s="76"/>
      <c r="Q251" s="76"/>
      <c r="R251" s="86"/>
      <c r="S251" s="48">
        <v>1</v>
      </c>
      <c r="T251" s="48">
        <v>0</v>
      </c>
      <c r="U251" s="49">
        <v>0</v>
      </c>
      <c r="V251" s="49">
        <v>0.021739</v>
      </c>
      <c r="W251" s="49">
        <v>0</v>
      </c>
      <c r="X251" s="49">
        <v>0.604852</v>
      </c>
      <c r="Y251" s="49">
        <v>0</v>
      </c>
      <c r="Z251" s="49">
        <v>0</v>
      </c>
      <c r="AA251" s="71">
        <v>251</v>
      </c>
      <c r="AB251" s="71"/>
      <c r="AC251" s="72"/>
      <c r="AD251" s="78" t="s">
        <v>2324</v>
      </c>
      <c r="AE251" s="78">
        <v>1418</v>
      </c>
      <c r="AF251" s="78">
        <v>9921</v>
      </c>
      <c r="AG251" s="78">
        <v>13924</v>
      </c>
      <c r="AH251" s="78">
        <v>2133</v>
      </c>
      <c r="AI251" s="78"/>
      <c r="AJ251" s="78" t="s">
        <v>2608</v>
      </c>
      <c r="AK251" s="78" t="s">
        <v>2687</v>
      </c>
      <c r="AL251" s="82" t="s">
        <v>2984</v>
      </c>
      <c r="AM251" s="78"/>
      <c r="AN251" s="80">
        <v>39981.97849537037</v>
      </c>
      <c r="AO251" s="82" t="s">
        <v>3218</v>
      </c>
      <c r="AP251" s="78" t="b">
        <v>0</v>
      </c>
      <c r="AQ251" s="78" t="b">
        <v>0</v>
      </c>
      <c r="AR251" s="78" t="b">
        <v>1</v>
      </c>
      <c r="AS251" s="78" t="s">
        <v>1973</v>
      </c>
      <c r="AT251" s="78">
        <v>366</v>
      </c>
      <c r="AU251" s="82" t="s">
        <v>3289</v>
      </c>
      <c r="AV251" s="78" t="b">
        <v>1</v>
      </c>
      <c r="AW251" s="78" t="s">
        <v>3383</v>
      </c>
      <c r="AX251" s="82" t="s">
        <v>3632</v>
      </c>
      <c r="AY251" s="78" t="s">
        <v>65</v>
      </c>
      <c r="AZ251" s="78" t="str">
        <f>REPLACE(INDEX(GroupVertices[Group],MATCH(Vertices[[#This Row],[Vertex]],GroupVertices[Vertex],0)),1,1,"")</f>
        <v>8</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519</v>
      </c>
      <c r="B252" s="65"/>
      <c r="C252" s="65" t="s">
        <v>64</v>
      </c>
      <c r="D252" s="66">
        <v>207.71898928449474</v>
      </c>
      <c r="E252" s="68"/>
      <c r="F252" s="100" t="s">
        <v>3350</v>
      </c>
      <c r="G252" s="65"/>
      <c r="H252" s="69" t="s">
        <v>519</v>
      </c>
      <c r="I252" s="70"/>
      <c r="J252" s="70"/>
      <c r="K252" s="69" t="s">
        <v>3965</v>
      </c>
      <c r="L252" s="73">
        <v>106.74807692307692</v>
      </c>
      <c r="M252" s="74">
        <v>9238.5029296875</v>
      </c>
      <c r="N252" s="74">
        <v>8855.5927734375</v>
      </c>
      <c r="O252" s="75"/>
      <c r="P252" s="76"/>
      <c r="Q252" s="76"/>
      <c r="R252" s="86"/>
      <c r="S252" s="48">
        <v>2</v>
      </c>
      <c r="T252" s="48">
        <v>0</v>
      </c>
      <c r="U252" s="49">
        <v>44</v>
      </c>
      <c r="V252" s="49">
        <v>0.041667</v>
      </c>
      <c r="W252" s="49">
        <v>0</v>
      </c>
      <c r="X252" s="49">
        <v>0.955566</v>
      </c>
      <c r="Y252" s="49">
        <v>0</v>
      </c>
      <c r="Z252" s="49">
        <v>0</v>
      </c>
      <c r="AA252" s="71">
        <v>252</v>
      </c>
      <c r="AB252" s="71"/>
      <c r="AC252" s="72"/>
      <c r="AD252" s="78" t="s">
        <v>2325</v>
      </c>
      <c r="AE252" s="78">
        <v>59278</v>
      </c>
      <c r="AF252" s="78">
        <v>186770</v>
      </c>
      <c r="AG252" s="78">
        <v>71319</v>
      </c>
      <c r="AH252" s="78">
        <v>3019</v>
      </c>
      <c r="AI252" s="78"/>
      <c r="AJ252" s="78" t="s">
        <v>2609</v>
      </c>
      <c r="AK252" s="78" t="s">
        <v>2730</v>
      </c>
      <c r="AL252" s="82" t="s">
        <v>2985</v>
      </c>
      <c r="AM252" s="78"/>
      <c r="AN252" s="80">
        <v>39968.06789351852</v>
      </c>
      <c r="AO252" s="82" t="s">
        <v>3219</v>
      </c>
      <c r="AP252" s="78" t="b">
        <v>0</v>
      </c>
      <c r="AQ252" s="78" t="b">
        <v>0</v>
      </c>
      <c r="AR252" s="78" t="b">
        <v>1</v>
      </c>
      <c r="AS252" s="78" t="s">
        <v>1973</v>
      </c>
      <c r="AT252" s="78">
        <v>4860</v>
      </c>
      <c r="AU252" s="82" t="s">
        <v>3297</v>
      </c>
      <c r="AV252" s="78" t="b">
        <v>1</v>
      </c>
      <c r="AW252" s="78" t="s">
        <v>3383</v>
      </c>
      <c r="AX252" s="82" t="s">
        <v>3633</v>
      </c>
      <c r="AY252" s="78" t="s">
        <v>65</v>
      </c>
      <c r="AZ252" s="78" t="str">
        <f>REPLACE(INDEX(GroupVertices[Group],MATCH(Vertices[[#This Row],[Vertex]],GroupVertices[Vertex],0)),1,1,"")</f>
        <v>8</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423</v>
      </c>
      <c r="B253" s="65"/>
      <c r="C253" s="65" t="s">
        <v>64</v>
      </c>
      <c r="D253" s="66">
        <v>162.6411022864399</v>
      </c>
      <c r="E253" s="68"/>
      <c r="F253" s="100" t="s">
        <v>1176</v>
      </c>
      <c r="G253" s="65"/>
      <c r="H253" s="69" t="s">
        <v>423</v>
      </c>
      <c r="I253" s="70"/>
      <c r="J253" s="70"/>
      <c r="K253" s="69" t="s">
        <v>3966</v>
      </c>
      <c r="L253" s="73">
        <v>1</v>
      </c>
      <c r="M253" s="74">
        <v>5035.23388671875</v>
      </c>
      <c r="N253" s="74">
        <v>5842.21728515625</v>
      </c>
      <c r="O253" s="75"/>
      <c r="P253" s="76"/>
      <c r="Q253" s="76"/>
      <c r="R253" s="86"/>
      <c r="S253" s="48">
        <v>0</v>
      </c>
      <c r="T253" s="48">
        <v>1</v>
      </c>
      <c r="U253" s="49">
        <v>0</v>
      </c>
      <c r="V253" s="49">
        <v>0.006211</v>
      </c>
      <c r="W253" s="49">
        <v>0</v>
      </c>
      <c r="X253" s="49">
        <v>0.444705</v>
      </c>
      <c r="Y253" s="49">
        <v>0</v>
      </c>
      <c r="Z253" s="49">
        <v>0</v>
      </c>
      <c r="AA253" s="71">
        <v>253</v>
      </c>
      <c r="AB253" s="71"/>
      <c r="AC253" s="72"/>
      <c r="AD253" s="78" t="s">
        <v>2326</v>
      </c>
      <c r="AE253" s="78">
        <v>1141</v>
      </c>
      <c r="AF253" s="78">
        <v>2620</v>
      </c>
      <c r="AG253" s="78">
        <v>1154</v>
      </c>
      <c r="AH253" s="78">
        <v>625</v>
      </c>
      <c r="AI253" s="78"/>
      <c r="AJ253" s="78" t="s">
        <v>2610</v>
      </c>
      <c r="AK253" s="78" t="s">
        <v>2687</v>
      </c>
      <c r="AL253" s="82" t="s">
        <v>2986</v>
      </c>
      <c r="AM253" s="78"/>
      <c r="AN253" s="80">
        <v>39723.19730324074</v>
      </c>
      <c r="AO253" s="82" t="s">
        <v>3220</v>
      </c>
      <c r="AP253" s="78" t="b">
        <v>1</v>
      </c>
      <c r="AQ253" s="78" t="b">
        <v>0</v>
      </c>
      <c r="AR253" s="78" t="b">
        <v>0</v>
      </c>
      <c r="AS253" s="78" t="s">
        <v>1973</v>
      </c>
      <c r="AT253" s="78">
        <v>167</v>
      </c>
      <c r="AU253" s="82" t="s">
        <v>3289</v>
      </c>
      <c r="AV253" s="78" t="b">
        <v>0</v>
      </c>
      <c r="AW253" s="78" t="s">
        <v>3383</v>
      </c>
      <c r="AX253" s="82" t="s">
        <v>3634</v>
      </c>
      <c r="AY253" s="78" t="s">
        <v>66</v>
      </c>
      <c r="AZ253" s="78" t="str">
        <f>REPLACE(INDEX(GroupVertices[Group],MATCH(Vertices[[#This Row],[Vertex]],GroupVertices[Vertex],0)),1,1,"")</f>
        <v>9</v>
      </c>
      <c r="BA253" s="48"/>
      <c r="BB253" s="48"/>
      <c r="BC253" s="48"/>
      <c r="BD253" s="48"/>
      <c r="BE253" s="48" t="s">
        <v>866</v>
      </c>
      <c r="BF253" s="48" t="s">
        <v>866</v>
      </c>
      <c r="BG253" s="120" t="s">
        <v>4708</v>
      </c>
      <c r="BH253" s="120" t="s">
        <v>4708</v>
      </c>
      <c r="BI253" s="120" t="s">
        <v>4854</v>
      </c>
      <c r="BJ253" s="120" t="s">
        <v>4854</v>
      </c>
      <c r="BK253" s="120">
        <v>0</v>
      </c>
      <c r="BL253" s="123">
        <v>0</v>
      </c>
      <c r="BM253" s="120">
        <v>0</v>
      </c>
      <c r="BN253" s="123">
        <v>0</v>
      </c>
      <c r="BO253" s="120">
        <v>0</v>
      </c>
      <c r="BP253" s="123">
        <v>0</v>
      </c>
      <c r="BQ253" s="120">
        <v>22</v>
      </c>
      <c r="BR253" s="123">
        <v>100</v>
      </c>
      <c r="BS253" s="120">
        <v>22</v>
      </c>
      <c r="BT253" s="2"/>
      <c r="BU253" s="3"/>
      <c r="BV253" s="3"/>
      <c r="BW253" s="3"/>
      <c r="BX253" s="3"/>
    </row>
    <row r="254" spans="1:76" ht="15">
      <c r="A254" s="64" t="s">
        <v>424</v>
      </c>
      <c r="B254" s="65"/>
      <c r="C254" s="65" t="s">
        <v>64</v>
      </c>
      <c r="D254" s="66">
        <v>163.6170758702642</v>
      </c>
      <c r="E254" s="68"/>
      <c r="F254" s="100" t="s">
        <v>1177</v>
      </c>
      <c r="G254" s="65"/>
      <c r="H254" s="69" t="s">
        <v>424</v>
      </c>
      <c r="I254" s="70"/>
      <c r="J254" s="70"/>
      <c r="K254" s="69" t="s">
        <v>3967</v>
      </c>
      <c r="L254" s="73">
        <v>1</v>
      </c>
      <c r="M254" s="74">
        <v>4743.68505859375</v>
      </c>
      <c r="N254" s="74">
        <v>2518.619384765625</v>
      </c>
      <c r="O254" s="75"/>
      <c r="P254" s="76"/>
      <c r="Q254" s="76"/>
      <c r="R254" s="86"/>
      <c r="S254" s="48">
        <v>0</v>
      </c>
      <c r="T254" s="48">
        <v>1</v>
      </c>
      <c r="U254" s="49">
        <v>0</v>
      </c>
      <c r="V254" s="49">
        <v>0.008197</v>
      </c>
      <c r="W254" s="49">
        <v>0</v>
      </c>
      <c r="X254" s="49">
        <v>0.449481</v>
      </c>
      <c r="Y254" s="49">
        <v>0</v>
      </c>
      <c r="Z254" s="49">
        <v>0</v>
      </c>
      <c r="AA254" s="71">
        <v>254</v>
      </c>
      <c r="AB254" s="71"/>
      <c r="AC254" s="72"/>
      <c r="AD254" s="78" t="s">
        <v>2327</v>
      </c>
      <c r="AE254" s="78">
        <v>111</v>
      </c>
      <c r="AF254" s="78">
        <v>6607</v>
      </c>
      <c r="AG254" s="78">
        <v>4802</v>
      </c>
      <c r="AH254" s="78">
        <v>695</v>
      </c>
      <c r="AI254" s="78"/>
      <c r="AJ254" s="78" t="s">
        <v>2611</v>
      </c>
      <c r="AK254" s="78" t="s">
        <v>2685</v>
      </c>
      <c r="AL254" s="82" t="s">
        <v>2987</v>
      </c>
      <c r="AM254" s="78"/>
      <c r="AN254" s="80">
        <v>40558.41370370371</v>
      </c>
      <c r="AO254" s="82" t="s">
        <v>3221</v>
      </c>
      <c r="AP254" s="78" t="b">
        <v>0</v>
      </c>
      <c r="AQ254" s="78" t="b">
        <v>0</v>
      </c>
      <c r="AR254" s="78" t="b">
        <v>1</v>
      </c>
      <c r="AS254" s="78" t="s">
        <v>1973</v>
      </c>
      <c r="AT254" s="78">
        <v>153</v>
      </c>
      <c r="AU254" s="82" t="s">
        <v>3289</v>
      </c>
      <c r="AV254" s="78" t="b">
        <v>0</v>
      </c>
      <c r="AW254" s="78" t="s">
        <v>3383</v>
      </c>
      <c r="AX254" s="82" t="s">
        <v>3635</v>
      </c>
      <c r="AY254" s="78" t="s">
        <v>66</v>
      </c>
      <c r="AZ254" s="78" t="str">
        <f>REPLACE(INDEX(GroupVertices[Group],MATCH(Vertices[[#This Row],[Vertex]],GroupVertices[Vertex],0)),1,1,"")</f>
        <v>5</v>
      </c>
      <c r="BA254" s="48" t="s">
        <v>4614</v>
      </c>
      <c r="BB254" s="48" t="s">
        <v>4614</v>
      </c>
      <c r="BC254" s="48" t="s">
        <v>4621</v>
      </c>
      <c r="BD254" s="48" t="s">
        <v>4621</v>
      </c>
      <c r="BE254" s="48" t="s">
        <v>851</v>
      </c>
      <c r="BF254" s="48" t="s">
        <v>880</v>
      </c>
      <c r="BG254" s="120" t="s">
        <v>4742</v>
      </c>
      <c r="BH254" s="120" t="s">
        <v>4801</v>
      </c>
      <c r="BI254" s="120" t="s">
        <v>4887</v>
      </c>
      <c r="BJ254" s="120" t="s">
        <v>4934</v>
      </c>
      <c r="BK254" s="120">
        <v>3</v>
      </c>
      <c r="BL254" s="123">
        <v>5.882352941176471</v>
      </c>
      <c r="BM254" s="120">
        <v>1</v>
      </c>
      <c r="BN254" s="123">
        <v>1.9607843137254901</v>
      </c>
      <c r="BO254" s="120">
        <v>0</v>
      </c>
      <c r="BP254" s="123">
        <v>0</v>
      </c>
      <c r="BQ254" s="120">
        <v>47</v>
      </c>
      <c r="BR254" s="123">
        <v>92.15686274509804</v>
      </c>
      <c r="BS254" s="120">
        <v>51</v>
      </c>
      <c r="BT254" s="2"/>
      <c r="BU254" s="3"/>
      <c r="BV254" s="3"/>
      <c r="BW254" s="3"/>
      <c r="BX254" s="3"/>
    </row>
    <row r="255" spans="1:76" ht="15">
      <c r="A255" s="64" t="s">
        <v>425</v>
      </c>
      <c r="B255" s="65"/>
      <c r="C255" s="65" t="s">
        <v>64</v>
      </c>
      <c r="D255" s="66">
        <v>162.03451524337075</v>
      </c>
      <c r="E255" s="68"/>
      <c r="F255" s="100" t="s">
        <v>1178</v>
      </c>
      <c r="G255" s="65"/>
      <c r="H255" s="69" t="s">
        <v>425</v>
      </c>
      <c r="I255" s="70"/>
      <c r="J255" s="70"/>
      <c r="K255" s="69" t="s">
        <v>3968</v>
      </c>
      <c r="L255" s="73">
        <v>1</v>
      </c>
      <c r="M255" s="74">
        <v>9566.9443359375</v>
      </c>
      <c r="N255" s="74">
        <v>2173.31201171875</v>
      </c>
      <c r="O255" s="75"/>
      <c r="P255" s="76"/>
      <c r="Q255" s="76"/>
      <c r="R255" s="86"/>
      <c r="S255" s="48">
        <v>0</v>
      </c>
      <c r="T255" s="48">
        <v>1</v>
      </c>
      <c r="U255" s="49">
        <v>0</v>
      </c>
      <c r="V255" s="49">
        <v>1</v>
      </c>
      <c r="W255" s="49">
        <v>0</v>
      </c>
      <c r="X255" s="49">
        <v>0.999998</v>
      </c>
      <c r="Y255" s="49">
        <v>0</v>
      </c>
      <c r="Z255" s="49">
        <v>0</v>
      </c>
      <c r="AA255" s="71">
        <v>255</v>
      </c>
      <c r="AB255" s="71"/>
      <c r="AC255" s="72"/>
      <c r="AD255" s="78" t="s">
        <v>425</v>
      </c>
      <c r="AE255" s="78">
        <v>528</v>
      </c>
      <c r="AF255" s="78">
        <v>142</v>
      </c>
      <c r="AG255" s="78">
        <v>3350</v>
      </c>
      <c r="AH255" s="78">
        <v>1126</v>
      </c>
      <c r="AI255" s="78"/>
      <c r="AJ255" s="78" t="s">
        <v>2612</v>
      </c>
      <c r="AK255" s="78" t="s">
        <v>2829</v>
      </c>
      <c r="AL255" s="78"/>
      <c r="AM255" s="78"/>
      <c r="AN255" s="80">
        <v>39567.83640046296</v>
      </c>
      <c r="AO255" s="78"/>
      <c r="AP255" s="78" t="b">
        <v>0</v>
      </c>
      <c r="AQ255" s="78" t="b">
        <v>0</v>
      </c>
      <c r="AR255" s="78" t="b">
        <v>0</v>
      </c>
      <c r="AS255" s="78" t="s">
        <v>1973</v>
      </c>
      <c r="AT255" s="78">
        <v>15</v>
      </c>
      <c r="AU255" s="82" t="s">
        <v>3302</v>
      </c>
      <c r="AV255" s="78" t="b">
        <v>0</v>
      </c>
      <c r="AW255" s="78" t="s">
        <v>3383</v>
      </c>
      <c r="AX255" s="82" t="s">
        <v>3636</v>
      </c>
      <c r="AY255" s="78" t="s">
        <v>66</v>
      </c>
      <c r="AZ255" s="78" t="str">
        <f>REPLACE(INDEX(GroupVertices[Group],MATCH(Vertices[[#This Row],[Vertex]],GroupVertices[Vertex],0)),1,1,"")</f>
        <v>26</v>
      </c>
      <c r="BA255" s="48"/>
      <c r="BB255" s="48"/>
      <c r="BC255" s="48"/>
      <c r="BD255" s="48"/>
      <c r="BE255" s="48" t="s">
        <v>887</v>
      </c>
      <c r="BF255" s="48" t="s">
        <v>887</v>
      </c>
      <c r="BG255" s="120" t="s">
        <v>4743</v>
      </c>
      <c r="BH255" s="120" t="s">
        <v>4743</v>
      </c>
      <c r="BI255" s="120" t="s">
        <v>4888</v>
      </c>
      <c r="BJ255" s="120" t="s">
        <v>4888</v>
      </c>
      <c r="BK255" s="120">
        <v>1</v>
      </c>
      <c r="BL255" s="123">
        <v>2.5641025641025643</v>
      </c>
      <c r="BM255" s="120">
        <v>3</v>
      </c>
      <c r="BN255" s="123">
        <v>7.6923076923076925</v>
      </c>
      <c r="BO255" s="120">
        <v>0</v>
      </c>
      <c r="BP255" s="123">
        <v>0</v>
      </c>
      <c r="BQ255" s="120">
        <v>35</v>
      </c>
      <c r="BR255" s="123">
        <v>89.74358974358974</v>
      </c>
      <c r="BS255" s="120">
        <v>39</v>
      </c>
      <c r="BT255" s="2"/>
      <c r="BU255" s="3"/>
      <c r="BV255" s="3"/>
      <c r="BW255" s="3"/>
      <c r="BX255" s="3"/>
    </row>
    <row r="256" spans="1:76" ht="15">
      <c r="A256" s="64" t="s">
        <v>520</v>
      </c>
      <c r="B256" s="65"/>
      <c r="C256" s="65" t="s">
        <v>64</v>
      </c>
      <c r="D256" s="66">
        <v>283.4946358209208</v>
      </c>
      <c r="E256" s="68"/>
      <c r="F256" s="100" t="s">
        <v>3351</v>
      </c>
      <c r="G256" s="65"/>
      <c r="H256" s="69" t="s">
        <v>520</v>
      </c>
      <c r="I256" s="70"/>
      <c r="J256" s="70"/>
      <c r="K256" s="69" t="s">
        <v>3969</v>
      </c>
      <c r="L256" s="73">
        <v>1</v>
      </c>
      <c r="M256" s="74">
        <v>9566.9443359375</v>
      </c>
      <c r="N256" s="74">
        <v>2426.22802734375</v>
      </c>
      <c r="O256" s="75"/>
      <c r="P256" s="76"/>
      <c r="Q256" s="76"/>
      <c r="R256" s="86"/>
      <c r="S256" s="48">
        <v>1</v>
      </c>
      <c r="T256" s="48">
        <v>0</v>
      </c>
      <c r="U256" s="49">
        <v>0</v>
      </c>
      <c r="V256" s="49">
        <v>1</v>
      </c>
      <c r="W256" s="49">
        <v>0</v>
      </c>
      <c r="X256" s="49">
        <v>0.999998</v>
      </c>
      <c r="Y256" s="49">
        <v>0</v>
      </c>
      <c r="Z256" s="49">
        <v>0</v>
      </c>
      <c r="AA256" s="71">
        <v>256</v>
      </c>
      <c r="AB256" s="71"/>
      <c r="AC256" s="72"/>
      <c r="AD256" s="78" t="s">
        <v>2328</v>
      </c>
      <c r="AE256" s="78">
        <v>7243</v>
      </c>
      <c r="AF256" s="78">
        <v>496325</v>
      </c>
      <c r="AG256" s="78">
        <v>49372</v>
      </c>
      <c r="AH256" s="78">
        <v>9803</v>
      </c>
      <c r="AI256" s="78"/>
      <c r="AJ256" s="78" t="s">
        <v>2613</v>
      </c>
      <c r="AK256" s="78" t="s">
        <v>2830</v>
      </c>
      <c r="AL256" s="82" t="s">
        <v>2988</v>
      </c>
      <c r="AM256" s="78"/>
      <c r="AN256" s="80">
        <v>39644.66484953704</v>
      </c>
      <c r="AO256" s="82" t="s">
        <v>3222</v>
      </c>
      <c r="AP256" s="78" t="b">
        <v>0</v>
      </c>
      <c r="AQ256" s="78" t="b">
        <v>0</v>
      </c>
      <c r="AR256" s="78" t="b">
        <v>0</v>
      </c>
      <c r="AS256" s="78" t="s">
        <v>1973</v>
      </c>
      <c r="AT256" s="78">
        <v>5289</v>
      </c>
      <c r="AU256" s="82" t="s">
        <v>3289</v>
      </c>
      <c r="AV256" s="78" t="b">
        <v>1</v>
      </c>
      <c r="AW256" s="78" t="s">
        <v>3383</v>
      </c>
      <c r="AX256" s="82" t="s">
        <v>3637</v>
      </c>
      <c r="AY256" s="78" t="s">
        <v>65</v>
      </c>
      <c r="AZ256" s="78" t="str">
        <f>REPLACE(INDEX(GroupVertices[Group],MATCH(Vertices[[#This Row],[Vertex]],GroupVertices[Vertex],0)),1,1,"")</f>
        <v>26</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426</v>
      </c>
      <c r="B257" s="65"/>
      <c r="C257" s="65" t="s">
        <v>64</v>
      </c>
      <c r="D257" s="66">
        <v>162.38554261212022</v>
      </c>
      <c r="E257" s="68"/>
      <c r="F257" s="100" t="s">
        <v>3352</v>
      </c>
      <c r="G257" s="65"/>
      <c r="H257" s="69" t="s">
        <v>426</v>
      </c>
      <c r="I257" s="70"/>
      <c r="J257" s="70"/>
      <c r="K257" s="69" t="s">
        <v>3970</v>
      </c>
      <c r="L257" s="73">
        <v>1</v>
      </c>
      <c r="M257" s="74">
        <v>4187.76416015625</v>
      </c>
      <c r="N257" s="74">
        <v>2853.842041015625</v>
      </c>
      <c r="O257" s="75"/>
      <c r="P257" s="76"/>
      <c r="Q257" s="76"/>
      <c r="R257" s="86"/>
      <c r="S257" s="48">
        <v>0</v>
      </c>
      <c r="T257" s="48">
        <v>1</v>
      </c>
      <c r="U257" s="49">
        <v>0</v>
      </c>
      <c r="V257" s="49">
        <v>0.008197</v>
      </c>
      <c r="W257" s="49">
        <v>0</v>
      </c>
      <c r="X257" s="49">
        <v>0.449481</v>
      </c>
      <c r="Y257" s="49">
        <v>0</v>
      </c>
      <c r="Z257" s="49">
        <v>0</v>
      </c>
      <c r="AA257" s="71">
        <v>257</v>
      </c>
      <c r="AB257" s="71"/>
      <c r="AC257" s="72"/>
      <c r="AD257" s="78" t="s">
        <v>2329</v>
      </c>
      <c r="AE257" s="78">
        <v>3364</v>
      </c>
      <c r="AF257" s="78">
        <v>1576</v>
      </c>
      <c r="AG257" s="78">
        <v>10385</v>
      </c>
      <c r="AH257" s="78">
        <v>14949</v>
      </c>
      <c r="AI257" s="78"/>
      <c r="AJ257" s="78" t="s">
        <v>2614</v>
      </c>
      <c r="AK257" s="78" t="s">
        <v>2831</v>
      </c>
      <c r="AL257" s="78"/>
      <c r="AM257" s="78"/>
      <c r="AN257" s="80">
        <v>39927.06543981482</v>
      </c>
      <c r="AO257" s="78"/>
      <c r="AP257" s="78" t="b">
        <v>1</v>
      </c>
      <c r="AQ257" s="78" t="b">
        <v>0</v>
      </c>
      <c r="AR257" s="78" t="b">
        <v>1</v>
      </c>
      <c r="AS257" s="78" t="s">
        <v>3285</v>
      </c>
      <c r="AT257" s="78">
        <v>224</v>
      </c>
      <c r="AU257" s="82" t="s">
        <v>3289</v>
      </c>
      <c r="AV257" s="78" t="b">
        <v>0</v>
      </c>
      <c r="AW257" s="78" t="s">
        <v>3383</v>
      </c>
      <c r="AX257" s="82" t="s">
        <v>3638</v>
      </c>
      <c r="AY257" s="78" t="s">
        <v>66</v>
      </c>
      <c r="AZ257" s="78" t="str">
        <f>REPLACE(INDEX(GroupVertices[Group],MATCH(Vertices[[#This Row],[Vertex]],GroupVertices[Vertex],0)),1,1,"")</f>
        <v>5</v>
      </c>
      <c r="BA257" s="48" t="s">
        <v>773</v>
      </c>
      <c r="BB257" s="48" t="s">
        <v>773</v>
      </c>
      <c r="BC257" s="48" t="s">
        <v>816</v>
      </c>
      <c r="BD257" s="48" t="s">
        <v>816</v>
      </c>
      <c r="BE257" s="48" t="s">
        <v>880</v>
      </c>
      <c r="BF257" s="48" t="s">
        <v>880</v>
      </c>
      <c r="BG257" s="120" t="s">
        <v>4744</v>
      </c>
      <c r="BH257" s="120" t="s">
        <v>4744</v>
      </c>
      <c r="BI257" s="120" t="s">
        <v>4889</v>
      </c>
      <c r="BJ257" s="120" t="s">
        <v>4889</v>
      </c>
      <c r="BK257" s="120">
        <v>1</v>
      </c>
      <c r="BL257" s="123">
        <v>9.090909090909092</v>
      </c>
      <c r="BM257" s="120">
        <v>0</v>
      </c>
      <c r="BN257" s="123">
        <v>0</v>
      </c>
      <c r="BO257" s="120">
        <v>0</v>
      </c>
      <c r="BP257" s="123">
        <v>0</v>
      </c>
      <c r="BQ257" s="120">
        <v>10</v>
      </c>
      <c r="BR257" s="123">
        <v>90.9090909090909</v>
      </c>
      <c r="BS257" s="120">
        <v>11</v>
      </c>
      <c r="BT257" s="2"/>
      <c r="BU257" s="3"/>
      <c r="BV257" s="3"/>
      <c r="BW257" s="3"/>
      <c r="BX257" s="3"/>
    </row>
    <row r="258" spans="1:76" ht="15">
      <c r="A258" s="64" t="s">
        <v>427</v>
      </c>
      <c r="B258" s="65"/>
      <c r="C258" s="65" t="s">
        <v>64</v>
      </c>
      <c r="D258" s="66">
        <v>162.66509160452736</v>
      </c>
      <c r="E258" s="68"/>
      <c r="F258" s="100" t="s">
        <v>1179</v>
      </c>
      <c r="G258" s="65"/>
      <c r="H258" s="69" t="s">
        <v>427</v>
      </c>
      <c r="I258" s="70"/>
      <c r="J258" s="70"/>
      <c r="K258" s="69" t="s">
        <v>3971</v>
      </c>
      <c r="L258" s="73">
        <v>5.806730769230769</v>
      </c>
      <c r="M258" s="74">
        <v>7414.7880859375</v>
      </c>
      <c r="N258" s="74">
        <v>570.5311889648438</v>
      </c>
      <c r="O258" s="75"/>
      <c r="P258" s="76"/>
      <c r="Q258" s="76"/>
      <c r="R258" s="86"/>
      <c r="S258" s="48">
        <v>0</v>
      </c>
      <c r="T258" s="48">
        <v>2</v>
      </c>
      <c r="U258" s="49">
        <v>2</v>
      </c>
      <c r="V258" s="49">
        <v>0.5</v>
      </c>
      <c r="W258" s="49">
        <v>0</v>
      </c>
      <c r="X258" s="49">
        <v>1.459457</v>
      </c>
      <c r="Y258" s="49">
        <v>0</v>
      </c>
      <c r="Z258" s="49">
        <v>0</v>
      </c>
      <c r="AA258" s="71">
        <v>258</v>
      </c>
      <c r="AB258" s="71"/>
      <c r="AC258" s="72"/>
      <c r="AD258" s="78" t="s">
        <v>2330</v>
      </c>
      <c r="AE258" s="78">
        <v>4971</v>
      </c>
      <c r="AF258" s="78">
        <v>2718</v>
      </c>
      <c r="AG258" s="78">
        <v>30999</v>
      </c>
      <c r="AH258" s="78">
        <v>23475</v>
      </c>
      <c r="AI258" s="78"/>
      <c r="AJ258" s="78" t="s">
        <v>2615</v>
      </c>
      <c r="AK258" s="78" t="s">
        <v>2832</v>
      </c>
      <c r="AL258" s="78"/>
      <c r="AM258" s="78"/>
      <c r="AN258" s="80">
        <v>41474.77722222222</v>
      </c>
      <c r="AO258" s="82" t="s">
        <v>3223</v>
      </c>
      <c r="AP258" s="78" t="b">
        <v>0</v>
      </c>
      <c r="AQ258" s="78" t="b">
        <v>0</v>
      </c>
      <c r="AR258" s="78" t="b">
        <v>1</v>
      </c>
      <c r="AS258" s="78" t="s">
        <v>1973</v>
      </c>
      <c r="AT258" s="78">
        <v>34</v>
      </c>
      <c r="AU258" s="82" t="s">
        <v>3289</v>
      </c>
      <c r="AV258" s="78" t="b">
        <v>0</v>
      </c>
      <c r="AW258" s="78" t="s">
        <v>3383</v>
      </c>
      <c r="AX258" s="82" t="s">
        <v>3639</v>
      </c>
      <c r="AY258" s="78" t="s">
        <v>66</v>
      </c>
      <c r="AZ258" s="78" t="str">
        <f>REPLACE(INDEX(GroupVertices[Group],MATCH(Vertices[[#This Row],[Vertex]],GroupVertices[Vertex],0)),1,1,"")</f>
        <v>21</v>
      </c>
      <c r="BA258" s="48" t="s">
        <v>774</v>
      </c>
      <c r="BB258" s="48" t="s">
        <v>774</v>
      </c>
      <c r="BC258" s="48" t="s">
        <v>807</v>
      </c>
      <c r="BD258" s="48" t="s">
        <v>807</v>
      </c>
      <c r="BE258" s="48" t="s">
        <v>833</v>
      </c>
      <c r="BF258" s="48" t="s">
        <v>833</v>
      </c>
      <c r="BG258" s="120" t="s">
        <v>4745</v>
      </c>
      <c r="BH258" s="120" t="s">
        <v>4745</v>
      </c>
      <c r="BI258" s="120" t="s">
        <v>4890</v>
      </c>
      <c r="BJ258" s="120" t="s">
        <v>4890</v>
      </c>
      <c r="BK258" s="120">
        <v>4</v>
      </c>
      <c r="BL258" s="123">
        <v>8.333333333333334</v>
      </c>
      <c r="BM258" s="120">
        <v>2</v>
      </c>
      <c r="BN258" s="123">
        <v>4.166666666666667</v>
      </c>
      <c r="BO258" s="120">
        <v>0</v>
      </c>
      <c r="BP258" s="123">
        <v>0</v>
      </c>
      <c r="BQ258" s="120">
        <v>42</v>
      </c>
      <c r="BR258" s="123">
        <v>87.5</v>
      </c>
      <c r="BS258" s="120">
        <v>48</v>
      </c>
      <c r="BT258" s="2"/>
      <c r="BU258" s="3"/>
      <c r="BV258" s="3"/>
      <c r="BW258" s="3"/>
      <c r="BX258" s="3"/>
    </row>
    <row r="259" spans="1:76" ht="15">
      <c r="A259" s="64" t="s">
        <v>521</v>
      </c>
      <c r="B259" s="65"/>
      <c r="C259" s="65" t="s">
        <v>64</v>
      </c>
      <c r="D259" s="66">
        <v>1000</v>
      </c>
      <c r="E259" s="68"/>
      <c r="F259" s="100" t="s">
        <v>3353</v>
      </c>
      <c r="G259" s="65"/>
      <c r="H259" s="69" t="s">
        <v>521</v>
      </c>
      <c r="I259" s="70"/>
      <c r="J259" s="70"/>
      <c r="K259" s="69" t="s">
        <v>3972</v>
      </c>
      <c r="L259" s="73">
        <v>1</v>
      </c>
      <c r="M259" s="74">
        <v>7414.7880859375</v>
      </c>
      <c r="N259" s="74">
        <v>1005.78173828125</v>
      </c>
      <c r="O259" s="75"/>
      <c r="P259" s="76"/>
      <c r="Q259" s="76"/>
      <c r="R259" s="86"/>
      <c r="S259" s="48">
        <v>1</v>
      </c>
      <c r="T259" s="48">
        <v>0</v>
      </c>
      <c r="U259" s="49">
        <v>0</v>
      </c>
      <c r="V259" s="49">
        <v>0.333333</v>
      </c>
      <c r="W259" s="49">
        <v>0</v>
      </c>
      <c r="X259" s="49">
        <v>0.770269</v>
      </c>
      <c r="Y259" s="49">
        <v>0</v>
      </c>
      <c r="Z259" s="49">
        <v>0</v>
      </c>
      <c r="AA259" s="71">
        <v>259</v>
      </c>
      <c r="AB259" s="71"/>
      <c r="AC259" s="72"/>
      <c r="AD259" s="78" t="s">
        <v>2331</v>
      </c>
      <c r="AE259" s="78">
        <v>45</v>
      </c>
      <c r="AF259" s="78">
        <v>57814597</v>
      </c>
      <c r="AG259" s="78">
        <v>40419</v>
      </c>
      <c r="AH259" s="78">
        <v>7</v>
      </c>
      <c r="AI259" s="78"/>
      <c r="AJ259" s="78" t="s">
        <v>2616</v>
      </c>
      <c r="AK259" s="78" t="s">
        <v>2701</v>
      </c>
      <c r="AL259" s="82" t="s">
        <v>2989</v>
      </c>
      <c r="AM259" s="78"/>
      <c r="AN259" s="80">
        <v>39890.57405092593</v>
      </c>
      <c r="AO259" s="82" t="s">
        <v>3224</v>
      </c>
      <c r="AP259" s="78" t="b">
        <v>0</v>
      </c>
      <c r="AQ259" s="78" t="b">
        <v>0</v>
      </c>
      <c r="AR259" s="78" t="b">
        <v>1</v>
      </c>
      <c r="AS259" s="78" t="s">
        <v>1973</v>
      </c>
      <c r="AT259" s="78">
        <v>99597</v>
      </c>
      <c r="AU259" s="82" t="s">
        <v>3289</v>
      </c>
      <c r="AV259" s="78" t="b">
        <v>1</v>
      </c>
      <c r="AW259" s="78" t="s">
        <v>3383</v>
      </c>
      <c r="AX259" s="82" t="s">
        <v>3640</v>
      </c>
      <c r="AY259" s="78" t="s">
        <v>65</v>
      </c>
      <c r="AZ259" s="78" t="str">
        <f>REPLACE(INDEX(GroupVertices[Group],MATCH(Vertices[[#This Row],[Vertex]],GroupVertices[Vertex],0)),1,1,"")</f>
        <v>21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522</v>
      </c>
      <c r="B260" s="65"/>
      <c r="C260" s="65" t="s">
        <v>64</v>
      </c>
      <c r="D260" s="66">
        <v>162.46705733582561</v>
      </c>
      <c r="E260" s="68"/>
      <c r="F260" s="100" t="s">
        <v>3354</v>
      </c>
      <c r="G260" s="65"/>
      <c r="H260" s="69" t="s">
        <v>522</v>
      </c>
      <c r="I260" s="70"/>
      <c r="J260" s="70"/>
      <c r="K260" s="69" t="s">
        <v>3973</v>
      </c>
      <c r="L260" s="73">
        <v>1</v>
      </c>
      <c r="M260" s="74">
        <v>7664.92529296875</v>
      </c>
      <c r="N260" s="74">
        <v>1005.78173828125</v>
      </c>
      <c r="O260" s="75"/>
      <c r="P260" s="76"/>
      <c r="Q260" s="76"/>
      <c r="R260" s="86"/>
      <c r="S260" s="48">
        <v>1</v>
      </c>
      <c r="T260" s="48">
        <v>0</v>
      </c>
      <c r="U260" s="49">
        <v>0</v>
      </c>
      <c r="V260" s="49">
        <v>0.333333</v>
      </c>
      <c r="W260" s="49">
        <v>0</v>
      </c>
      <c r="X260" s="49">
        <v>0.770269</v>
      </c>
      <c r="Y260" s="49">
        <v>0</v>
      </c>
      <c r="Z260" s="49">
        <v>0</v>
      </c>
      <c r="AA260" s="71">
        <v>260</v>
      </c>
      <c r="AB260" s="71"/>
      <c r="AC260" s="72"/>
      <c r="AD260" s="78" t="s">
        <v>2332</v>
      </c>
      <c r="AE260" s="78">
        <v>927</v>
      </c>
      <c r="AF260" s="78">
        <v>1909</v>
      </c>
      <c r="AG260" s="78">
        <v>21289</v>
      </c>
      <c r="AH260" s="78">
        <v>7549</v>
      </c>
      <c r="AI260" s="78">
        <v>0</v>
      </c>
      <c r="AJ260" s="78" t="s">
        <v>2617</v>
      </c>
      <c r="AK260" s="78" t="s">
        <v>2833</v>
      </c>
      <c r="AL260" s="82" t="s">
        <v>2990</v>
      </c>
      <c r="AM260" s="78" t="s">
        <v>3033</v>
      </c>
      <c r="AN260" s="80">
        <v>39171.02914351852</v>
      </c>
      <c r="AO260" s="82" t="s">
        <v>3225</v>
      </c>
      <c r="AP260" s="78" t="b">
        <v>0</v>
      </c>
      <c r="AQ260" s="78" t="b">
        <v>0</v>
      </c>
      <c r="AR260" s="78" t="b">
        <v>0</v>
      </c>
      <c r="AS260" s="78" t="s">
        <v>1973</v>
      </c>
      <c r="AT260" s="78">
        <v>140</v>
      </c>
      <c r="AU260" s="82" t="s">
        <v>3289</v>
      </c>
      <c r="AV260" s="78" t="b">
        <v>0</v>
      </c>
      <c r="AW260" s="78" t="s">
        <v>3383</v>
      </c>
      <c r="AX260" s="82" t="s">
        <v>3641</v>
      </c>
      <c r="AY260" s="78" t="s">
        <v>65</v>
      </c>
      <c r="AZ260" s="78" t="str">
        <f>REPLACE(INDEX(GroupVertices[Group],MATCH(Vertices[[#This Row],[Vertex]],GroupVertices[Vertex],0)),1,1,"")</f>
        <v>21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428</v>
      </c>
      <c r="B261" s="65"/>
      <c r="C261" s="65" t="s">
        <v>64</v>
      </c>
      <c r="D261" s="66">
        <v>162.04724426929474</v>
      </c>
      <c r="E261" s="68"/>
      <c r="F261" s="100" t="s">
        <v>1180</v>
      </c>
      <c r="G261" s="65"/>
      <c r="H261" s="69" t="s">
        <v>428</v>
      </c>
      <c r="I261" s="70"/>
      <c r="J261" s="70"/>
      <c r="K261" s="69" t="s">
        <v>3974</v>
      </c>
      <c r="L261" s="73">
        <v>1</v>
      </c>
      <c r="M261" s="74">
        <v>6366.78173828125</v>
      </c>
      <c r="N261" s="74">
        <v>9427.673828125</v>
      </c>
      <c r="O261" s="75"/>
      <c r="P261" s="76"/>
      <c r="Q261" s="76"/>
      <c r="R261" s="86"/>
      <c r="S261" s="48">
        <v>0</v>
      </c>
      <c r="T261" s="48">
        <v>2</v>
      </c>
      <c r="U261" s="49">
        <v>0</v>
      </c>
      <c r="V261" s="49">
        <v>0.029412</v>
      </c>
      <c r="W261" s="49">
        <v>0</v>
      </c>
      <c r="X261" s="49">
        <v>0.929321</v>
      </c>
      <c r="Y261" s="49">
        <v>0.5</v>
      </c>
      <c r="Z261" s="49">
        <v>0</v>
      </c>
      <c r="AA261" s="71">
        <v>261</v>
      </c>
      <c r="AB261" s="71"/>
      <c r="AC261" s="72"/>
      <c r="AD261" s="78" t="s">
        <v>2333</v>
      </c>
      <c r="AE261" s="78">
        <v>617</v>
      </c>
      <c r="AF261" s="78">
        <v>194</v>
      </c>
      <c r="AG261" s="78">
        <v>1996</v>
      </c>
      <c r="AH261" s="78">
        <v>8562</v>
      </c>
      <c r="AI261" s="78"/>
      <c r="AJ261" s="78" t="s">
        <v>2618</v>
      </c>
      <c r="AK261" s="78" t="s">
        <v>2834</v>
      </c>
      <c r="AL261" s="82" t="s">
        <v>2991</v>
      </c>
      <c r="AM261" s="78"/>
      <c r="AN261" s="80">
        <v>40981.88594907407</v>
      </c>
      <c r="AO261" s="82" t="s">
        <v>3226</v>
      </c>
      <c r="AP261" s="78" t="b">
        <v>0</v>
      </c>
      <c r="AQ261" s="78" t="b">
        <v>0</v>
      </c>
      <c r="AR261" s="78" t="b">
        <v>0</v>
      </c>
      <c r="AS261" s="78" t="s">
        <v>1974</v>
      </c>
      <c r="AT261" s="78">
        <v>1</v>
      </c>
      <c r="AU261" s="82" t="s">
        <v>3289</v>
      </c>
      <c r="AV261" s="78" t="b">
        <v>0</v>
      </c>
      <c r="AW261" s="78" t="s">
        <v>3383</v>
      </c>
      <c r="AX261" s="82" t="s">
        <v>3642</v>
      </c>
      <c r="AY261" s="78" t="s">
        <v>66</v>
      </c>
      <c r="AZ261" s="78" t="str">
        <f>REPLACE(INDEX(GroupVertices[Group],MATCH(Vertices[[#This Row],[Vertex]],GroupVertices[Vertex],0)),1,1,"")</f>
        <v>6</v>
      </c>
      <c r="BA261" s="48"/>
      <c r="BB261" s="48"/>
      <c r="BC261" s="48"/>
      <c r="BD261" s="48"/>
      <c r="BE261" s="48" t="s">
        <v>854</v>
      </c>
      <c r="BF261" s="48" t="s">
        <v>854</v>
      </c>
      <c r="BG261" s="120" t="s">
        <v>4746</v>
      </c>
      <c r="BH261" s="120" t="s">
        <v>4802</v>
      </c>
      <c r="BI261" s="120" t="s">
        <v>4891</v>
      </c>
      <c r="BJ261" s="120" t="s">
        <v>4935</v>
      </c>
      <c r="BK261" s="120">
        <v>0</v>
      </c>
      <c r="BL261" s="123">
        <v>0</v>
      </c>
      <c r="BM261" s="120">
        <v>1</v>
      </c>
      <c r="BN261" s="123">
        <v>1.0526315789473684</v>
      </c>
      <c r="BO261" s="120">
        <v>0</v>
      </c>
      <c r="BP261" s="123">
        <v>0</v>
      </c>
      <c r="BQ261" s="120">
        <v>94</v>
      </c>
      <c r="BR261" s="123">
        <v>98.94736842105263</v>
      </c>
      <c r="BS261" s="120">
        <v>95</v>
      </c>
      <c r="BT261" s="2"/>
      <c r="BU261" s="3"/>
      <c r="BV261" s="3"/>
      <c r="BW261" s="3"/>
      <c r="BX261" s="3"/>
    </row>
    <row r="262" spans="1:76" ht="15">
      <c r="A262" s="64" t="s">
        <v>523</v>
      </c>
      <c r="B262" s="65"/>
      <c r="C262" s="65" t="s">
        <v>64</v>
      </c>
      <c r="D262" s="66">
        <v>236.62244574550652</v>
      </c>
      <c r="E262" s="68"/>
      <c r="F262" s="100" t="s">
        <v>3355</v>
      </c>
      <c r="G262" s="65"/>
      <c r="H262" s="69" t="s">
        <v>523</v>
      </c>
      <c r="I262" s="70"/>
      <c r="J262" s="70"/>
      <c r="K262" s="69" t="s">
        <v>3975</v>
      </c>
      <c r="L262" s="73">
        <v>1</v>
      </c>
      <c r="M262" s="74">
        <v>6221.78515625</v>
      </c>
      <c r="N262" s="74">
        <v>9034.328125</v>
      </c>
      <c r="O262" s="75"/>
      <c r="P262" s="76"/>
      <c r="Q262" s="76"/>
      <c r="R262" s="86"/>
      <c r="S262" s="48">
        <v>2</v>
      </c>
      <c r="T262" s="48">
        <v>0</v>
      </c>
      <c r="U262" s="49">
        <v>0</v>
      </c>
      <c r="V262" s="49">
        <v>0.029412</v>
      </c>
      <c r="W262" s="49">
        <v>0</v>
      </c>
      <c r="X262" s="49">
        <v>0.929321</v>
      </c>
      <c r="Y262" s="49">
        <v>0.5</v>
      </c>
      <c r="Z262" s="49">
        <v>0</v>
      </c>
      <c r="AA262" s="71">
        <v>262</v>
      </c>
      <c r="AB262" s="71"/>
      <c r="AC262" s="72"/>
      <c r="AD262" s="78" t="s">
        <v>2334</v>
      </c>
      <c r="AE262" s="78">
        <v>499</v>
      </c>
      <c r="AF262" s="78">
        <v>304845</v>
      </c>
      <c r="AG262" s="78">
        <v>15132</v>
      </c>
      <c r="AH262" s="78">
        <v>1845</v>
      </c>
      <c r="AI262" s="78">
        <v>0</v>
      </c>
      <c r="AJ262" s="78" t="s">
        <v>2619</v>
      </c>
      <c r="AK262" s="78" t="s">
        <v>2835</v>
      </c>
      <c r="AL262" s="82" t="s">
        <v>2992</v>
      </c>
      <c r="AM262" s="78" t="s">
        <v>3034</v>
      </c>
      <c r="AN262" s="80">
        <v>40636.76883101852</v>
      </c>
      <c r="AO262" s="82" t="s">
        <v>3227</v>
      </c>
      <c r="AP262" s="78" t="b">
        <v>0</v>
      </c>
      <c r="AQ262" s="78" t="b">
        <v>0</v>
      </c>
      <c r="AR262" s="78" t="b">
        <v>0</v>
      </c>
      <c r="AS262" s="78" t="s">
        <v>1974</v>
      </c>
      <c r="AT262" s="78">
        <v>316</v>
      </c>
      <c r="AU262" s="82" t="s">
        <v>3304</v>
      </c>
      <c r="AV262" s="78" t="b">
        <v>1</v>
      </c>
      <c r="AW262" s="78" t="s">
        <v>3383</v>
      </c>
      <c r="AX262" s="82" t="s">
        <v>3643</v>
      </c>
      <c r="AY262" s="78" t="s">
        <v>65</v>
      </c>
      <c r="AZ262" s="78" t="str">
        <f>REPLACE(INDEX(GroupVertices[Group],MATCH(Vertices[[#This Row],[Vertex]],GroupVertices[Vertex],0)),1,1,"")</f>
        <v>6</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429</v>
      </c>
      <c r="B263" s="65"/>
      <c r="C263" s="65" t="s">
        <v>64</v>
      </c>
      <c r="D263" s="66">
        <v>162.04504116865405</v>
      </c>
      <c r="E263" s="68"/>
      <c r="F263" s="100" t="s">
        <v>1181</v>
      </c>
      <c r="G263" s="65"/>
      <c r="H263" s="69" t="s">
        <v>429</v>
      </c>
      <c r="I263" s="70"/>
      <c r="J263" s="70"/>
      <c r="K263" s="69" t="s">
        <v>3976</v>
      </c>
      <c r="L263" s="73">
        <v>1</v>
      </c>
      <c r="M263" s="74">
        <v>4673.99658203125</v>
      </c>
      <c r="N263" s="74">
        <v>9344.9482421875</v>
      </c>
      <c r="O263" s="75"/>
      <c r="P263" s="76"/>
      <c r="Q263" s="76"/>
      <c r="R263" s="86"/>
      <c r="S263" s="48">
        <v>1</v>
      </c>
      <c r="T263" s="48">
        <v>1</v>
      </c>
      <c r="U263" s="49">
        <v>0</v>
      </c>
      <c r="V263" s="49">
        <v>0</v>
      </c>
      <c r="W263" s="49">
        <v>0</v>
      </c>
      <c r="X263" s="49">
        <v>0.999998</v>
      </c>
      <c r="Y263" s="49">
        <v>0</v>
      </c>
      <c r="Z263" s="49" t="s">
        <v>5595</v>
      </c>
      <c r="AA263" s="71">
        <v>263</v>
      </c>
      <c r="AB263" s="71"/>
      <c r="AC263" s="72"/>
      <c r="AD263" s="78" t="s">
        <v>2335</v>
      </c>
      <c r="AE263" s="78">
        <v>838</v>
      </c>
      <c r="AF263" s="78">
        <v>185</v>
      </c>
      <c r="AG263" s="78">
        <v>2435</v>
      </c>
      <c r="AH263" s="78">
        <v>457</v>
      </c>
      <c r="AI263" s="78"/>
      <c r="AJ263" s="78" t="s">
        <v>2620</v>
      </c>
      <c r="AK263" s="78" t="s">
        <v>2836</v>
      </c>
      <c r="AL263" s="82" t="s">
        <v>2993</v>
      </c>
      <c r="AM263" s="78"/>
      <c r="AN263" s="80">
        <v>40485.98347222222</v>
      </c>
      <c r="AO263" s="82" t="s">
        <v>3228</v>
      </c>
      <c r="AP263" s="78" t="b">
        <v>0</v>
      </c>
      <c r="AQ263" s="78" t="b">
        <v>0</v>
      </c>
      <c r="AR263" s="78" t="b">
        <v>1</v>
      </c>
      <c r="AS263" s="78" t="s">
        <v>1973</v>
      </c>
      <c r="AT263" s="78">
        <v>22</v>
      </c>
      <c r="AU263" s="82" t="s">
        <v>3293</v>
      </c>
      <c r="AV263" s="78" t="b">
        <v>0</v>
      </c>
      <c r="AW263" s="78" t="s">
        <v>3383</v>
      </c>
      <c r="AX263" s="82" t="s">
        <v>3644</v>
      </c>
      <c r="AY263" s="78" t="s">
        <v>66</v>
      </c>
      <c r="AZ263" s="78" t="str">
        <f>REPLACE(INDEX(GroupVertices[Group],MATCH(Vertices[[#This Row],[Vertex]],GroupVertices[Vertex],0)),1,1,"")</f>
        <v>3</v>
      </c>
      <c r="BA263" s="48" t="s">
        <v>775</v>
      </c>
      <c r="BB263" s="48" t="s">
        <v>775</v>
      </c>
      <c r="BC263" s="48" t="s">
        <v>812</v>
      </c>
      <c r="BD263" s="48" t="s">
        <v>812</v>
      </c>
      <c r="BE263" s="48" t="s">
        <v>4640</v>
      </c>
      <c r="BF263" s="48" t="s">
        <v>4640</v>
      </c>
      <c r="BG263" s="120" t="s">
        <v>4747</v>
      </c>
      <c r="BH263" s="120" t="s">
        <v>4747</v>
      </c>
      <c r="BI263" s="120" t="s">
        <v>4892</v>
      </c>
      <c r="BJ263" s="120" t="s">
        <v>4892</v>
      </c>
      <c r="BK263" s="120">
        <v>1</v>
      </c>
      <c r="BL263" s="123">
        <v>2.4390243902439024</v>
      </c>
      <c r="BM263" s="120">
        <v>2</v>
      </c>
      <c r="BN263" s="123">
        <v>4.878048780487805</v>
      </c>
      <c r="BO263" s="120">
        <v>0</v>
      </c>
      <c r="BP263" s="123">
        <v>0</v>
      </c>
      <c r="BQ263" s="120">
        <v>38</v>
      </c>
      <c r="BR263" s="123">
        <v>92.6829268292683</v>
      </c>
      <c r="BS263" s="120">
        <v>41</v>
      </c>
      <c r="BT263" s="2"/>
      <c r="BU263" s="3"/>
      <c r="BV263" s="3"/>
      <c r="BW263" s="3"/>
      <c r="BX263" s="3"/>
    </row>
    <row r="264" spans="1:76" ht="15">
      <c r="A264" s="64" t="s">
        <v>430</v>
      </c>
      <c r="B264" s="65"/>
      <c r="C264" s="65" t="s">
        <v>64</v>
      </c>
      <c r="D264" s="66">
        <v>162.1642533922112</v>
      </c>
      <c r="E264" s="68"/>
      <c r="F264" s="100" t="s">
        <v>3356</v>
      </c>
      <c r="G264" s="65"/>
      <c r="H264" s="69" t="s">
        <v>430</v>
      </c>
      <c r="I264" s="70"/>
      <c r="J264" s="70"/>
      <c r="K264" s="69" t="s">
        <v>3977</v>
      </c>
      <c r="L264" s="73">
        <v>1</v>
      </c>
      <c r="M264" s="74">
        <v>4008.69580078125</v>
      </c>
      <c r="N264" s="74">
        <v>9344.9482421875</v>
      </c>
      <c r="O264" s="75"/>
      <c r="P264" s="76"/>
      <c r="Q264" s="76"/>
      <c r="R264" s="86"/>
      <c r="S264" s="48">
        <v>1</v>
      </c>
      <c r="T264" s="48">
        <v>1</v>
      </c>
      <c r="U264" s="49">
        <v>0</v>
      </c>
      <c r="V264" s="49">
        <v>0</v>
      </c>
      <c r="W264" s="49">
        <v>0</v>
      </c>
      <c r="X264" s="49">
        <v>0.999998</v>
      </c>
      <c r="Y264" s="49">
        <v>0</v>
      </c>
      <c r="Z264" s="49" t="s">
        <v>5595</v>
      </c>
      <c r="AA264" s="71">
        <v>264</v>
      </c>
      <c r="AB264" s="71"/>
      <c r="AC264" s="72"/>
      <c r="AD264" s="78" t="s">
        <v>2336</v>
      </c>
      <c r="AE264" s="78">
        <v>859</v>
      </c>
      <c r="AF264" s="78">
        <v>672</v>
      </c>
      <c r="AG264" s="78">
        <v>798</v>
      </c>
      <c r="AH264" s="78">
        <v>1623</v>
      </c>
      <c r="AI264" s="78"/>
      <c r="AJ264" s="78" t="s">
        <v>2621</v>
      </c>
      <c r="AK264" s="78" t="s">
        <v>2837</v>
      </c>
      <c r="AL264" s="78"/>
      <c r="AM264" s="78"/>
      <c r="AN264" s="80">
        <v>42144.82840277778</v>
      </c>
      <c r="AO264" s="82" t="s">
        <v>3229</v>
      </c>
      <c r="AP264" s="78" t="b">
        <v>1</v>
      </c>
      <c r="AQ264" s="78" t="b">
        <v>0</v>
      </c>
      <c r="AR264" s="78" t="b">
        <v>0</v>
      </c>
      <c r="AS264" s="78" t="s">
        <v>3286</v>
      </c>
      <c r="AT264" s="78">
        <v>13</v>
      </c>
      <c r="AU264" s="82" t="s">
        <v>3289</v>
      </c>
      <c r="AV264" s="78" t="b">
        <v>0</v>
      </c>
      <c r="AW264" s="78" t="s">
        <v>3383</v>
      </c>
      <c r="AX264" s="82" t="s">
        <v>3645</v>
      </c>
      <c r="AY264" s="78" t="s">
        <v>66</v>
      </c>
      <c r="AZ264" s="78" t="str">
        <f>REPLACE(INDEX(GroupVertices[Group],MATCH(Vertices[[#This Row],[Vertex]],GroupVertices[Vertex],0)),1,1,"")</f>
        <v>3</v>
      </c>
      <c r="BA264" s="48"/>
      <c r="BB264" s="48"/>
      <c r="BC264" s="48"/>
      <c r="BD264" s="48"/>
      <c r="BE264" s="48" t="s">
        <v>889</v>
      </c>
      <c r="BF264" s="48" t="s">
        <v>889</v>
      </c>
      <c r="BG264" s="120" t="s">
        <v>4748</v>
      </c>
      <c r="BH264" s="120" t="s">
        <v>4748</v>
      </c>
      <c r="BI264" s="120" t="s">
        <v>4893</v>
      </c>
      <c r="BJ264" s="120" t="s">
        <v>4893</v>
      </c>
      <c r="BK264" s="120">
        <v>2</v>
      </c>
      <c r="BL264" s="123">
        <v>6.25</v>
      </c>
      <c r="BM264" s="120">
        <v>0</v>
      </c>
      <c r="BN264" s="123">
        <v>0</v>
      </c>
      <c r="BO264" s="120">
        <v>0</v>
      </c>
      <c r="BP264" s="123">
        <v>0</v>
      </c>
      <c r="BQ264" s="120">
        <v>30</v>
      </c>
      <c r="BR264" s="123">
        <v>93.75</v>
      </c>
      <c r="BS264" s="120">
        <v>32</v>
      </c>
      <c r="BT264" s="2"/>
      <c r="BU264" s="3"/>
      <c r="BV264" s="3"/>
      <c r="BW264" s="3"/>
      <c r="BX264" s="3"/>
    </row>
    <row r="265" spans="1:76" ht="15">
      <c r="A265" s="64" t="s">
        <v>431</v>
      </c>
      <c r="B265" s="65"/>
      <c r="C265" s="65" t="s">
        <v>64</v>
      </c>
      <c r="D265" s="66">
        <v>162.34025665450608</v>
      </c>
      <c r="E265" s="68"/>
      <c r="F265" s="100" t="s">
        <v>1182</v>
      </c>
      <c r="G265" s="65"/>
      <c r="H265" s="69" t="s">
        <v>431</v>
      </c>
      <c r="I265" s="70"/>
      <c r="J265" s="70"/>
      <c r="K265" s="69" t="s">
        <v>3978</v>
      </c>
      <c r="L265" s="73">
        <v>202.8826923076923</v>
      </c>
      <c r="M265" s="74">
        <v>3548.3125</v>
      </c>
      <c r="N265" s="74">
        <v>1616.4183349609375</v>
      </c>
      <c r="O265" s="75"/>
      <c r="P265" s="76"/>
      <c r="Q265" s="76"/>
      <c r="R265" s="86"/>
      <c r="S265" s="48">
        <v>0</v>
      </c>
      <c r="T265" s="48">
        <v>2</v>
      </c>
      <c r="U265" s="49">
        <v>84</v>
      </c>
      <c r="V265" s="49">
        <v>0.006329</v>
      </c>
      <c r="W265" s="49">
        <v>0</v>
      </c>
      <c r="X265" s="49">
        <v>1.02271</v>
      </c>
      <c r="Y265" s="49">
        <v>0</v>
      </c>
      <c r="Z265" s="49">
        <v>0</v>
      </c>
      <c r="AA265" s="71">
        <v>265</v>
      </c>
      <c r="AB265" s="71"/>
      <c r="AC265" s="72"/>
      <c r="AD265" s="78" t="s">
        <v>2337</v>
      </c>
      <c r="AE265" s="78">
        <v>700</v>
      </c>
      <c r="AF265" s="78">
        <v>1391</v>
      </c>
      <c r="AG265" s="78">
        <v>2475</v>
      </c>
      <c r="AH265" s="78">
        <v>3415</v>
      </c>
      <c r="AI265" s="78"/>
      <c r="AJ265" s="78" t="s">
        <v>2622</v>
      </c>
      <c r="AK265" s="78" t="s">
        <v>2838</v>
      </c>
      <c r="AL265" s="82" t="s">
        <v>2994</v>
      </c>
      <c r="AM265" s="78"/>
      <c r="AN265" s="80">
        <v>41677.41342592592</v>
      </c>
      <c r="AO265" s="82" t="s">
        <v>3230</v>
      </c>
      <c r="AP265" s="78" t="b">
        <v>0</v>
      </c>
      <c r="AQ265" s="78" t="b">
        <v>0</v>
      </c>
      <c r="AR265" s="78" t="b">
        <v>1</v>
      </c>
      <c r="AS265" s="78" t="s">
        <v>1973</v>
      </c>
      <c r="AT265" s="78">
        <v>66</v>
      </c>
      <c r="AU265" s="82" t="s">
        <v>3297</v>
      </c>
      <c r="AV265" s="78" t="b">
        <v>0</v>
      </c>
      <c r="AW265" s="78" t="s">
        <v>3383</v>
      </c>
      <c r="AX265" s="82" t="s">
        <v>3646</v>
      </c>
      <c r="AY265" s="78" t="s">
        <v>66</v>
      </c>
      <c r="AZ265" s="78" t="str">
        <f>REPLACE(INDEX(GroupVertices[Group],MATCH(Vertices[[#This Row],[Vertex]],GroupVertices[Vertex],0)),1,1,"")</f>
        <v>5</v>
      </c>
      <c r="BA265" s="48"/>
      <c r="BB265" s="48"/>
      <c r="BC265" s="48"/>
      <c r="BD265" s="48"/>
      <c r="BE265" s="48" t="s">
        <v>890</v>
      </c>
      <c r="BF265" s="48" t="s">
        <v>890</v>
      </c>
      <c r="BG265" s="120" t="s">
        <v>4749</v>
      </c>
      <c r="BH265" s="120" t="s">
        <v>4749</v>
      </c>
      <c r="BI265" s="120" t="s">
        <v>4894</v>
      </c>
      <c r="BJ265" s="120" t="s">
        <v>4894</v>
      </c>
      <c r="BK265" s="120">
        <v>1</v>
      </c>
      <c r="BL265" s="123">
        <v>3.225806451612903</v>
      </c>
      <c r="BM265" s="120">
        <v>1</v>
      </c>
      <c r="BN265" s="123">
        <v>3.225806451612903</v>
      </c>
      <c r="BO265" s="120">
        <v>0</v>
      </c>
      <c r="BP265" s="123">
        <v>0</v>
      </c>
      <c r="BQ265" s="120">
        <v>29</v>
      </c>
      <c r="BR265" s="123">
        <v>93.54838709677419</v>
      </c>
      <c r="BS265" s="120">
        <v>31</v>
      </c>
      <c r="BT265" s="2"/>
      <c r="BU265" s="3"/>
      <c r="BV265" s="3"/>
      <c r="BW265" s="3"/>
      <c r="BX265" s="3"/>
    </row>
    <row r="266" spans="1:76" ht="15">
      <c r="A266" s="64" t="s">
        <v>524</v>
      </c>
      <c r="B266" s="65"/>
      <c r="C266" s="65" t="s">
        <v>64</v>
      </c>
      <c r="D266" s="66">
        <v>162.00171352272054</v>
      </c>
      <c r="E266" s="68"/>
      <c r="F266" s="100" t="s">
        <v>3357</v>
      </c>
      <c r="G266" s="65"/>
      <c r="H266" s="69" t="s">
        <v>524</v>
      </c>
      <c r="I266" s="70"/>
      <c r="J266" s="70"/>
      <c r="K266" s="69" t="s">
        <v>3979</v>
      </c>
      <c r="L266" s="73">
        <v>1</v>
      </c>
      <c r="M266" s="74">
        <v>3177.070068359375</v>
      </c>
      <c r="N266" s="74">
        <v>1567.83203125</v>
      </c>
      <c r="O266" s="75"/>
      <c r="P266" s="76"/>
      <c r="Q266" s="76"/>
      <c r="R266" s="86"/>
      <c r="S266" s="48">
        <v>1</v>
      </c>
      <c r="T266" s="48">
        <v>0</v>
      </c>
      <c r="U266" s="49">
        <v>0</v>
      </c>
      <c r="V266" s="49">
        <v>0.005</v>
      </c>
      <c r="W266" s="49">
        <v>0</v>
      </c>
      <c r="X266" s="49">
        <v>0.584652</v>
      </c>
      <c r="Y266" s="49">
        <v>0</v>
      </c>
      <c r="Z266" s="49">
        <v>0</v>
      </c>
      <c r="AA266" s="71">
        <v>266</v>
      </c>
      <c r="AB266" s="71"/>
      <c r="AC266" s="72"/>
      <c r="AD266" s="78" t="s">
        <v>2338</v>
      </c>
      <c r="AE266" s="78">
        <v>42</v>
      </c>
      <c r="AF266" s="78">
        <v>8</v>
      </c>
      <c r="AG266" s="78">
        <v>52</v>
      </c>
      <c r="AH266" s="78">
        <v>98</v>
      </c>
      <c r="AI266" s="78"/>
      <c r="AJ266" s="78" t="s">
        <v>2623</v>
      </c>
      <c r="AK266" s="78" t="s">
        <v>2839</v>
      </c>
      <c r="AL266" s="78"/>
      <c r="AM266" s="78"/>
      <c r="AN266" s="80">
        <v>43109.37027777778</v>
      </c>
      <c r="AO266" s="82" t="s">
        <v>3231</v>
      </c>
      <c r="AP266" s="78" t="b">
        <v>1</v>
      </c>
      <c r="AQ266" s="78" t="b">
        <v>0</v>
      </c>
      <c r="AR266" s="78" t="b">
        <v>0</v>
      </c>
      <c r="AS266" s="78" t="s">
        <v>1974</v>
      </c>
      <c r="AT266" s="78">
        <v>0</v>
      </c>
      <c r="AU266" s="78"/>
      <c r="AV266" s="78" t="b">
        <v>0</v>
      </c>
      <c r="AW266" s="78" t="s">
        <v>3383</v>
      </c>
      <c r="AX266" s="82" t="s">
        <v>3647</v>
      </c>
      <c r="AY266" s="78" t="s">
        <v>65</v>
      </c>
      <c r="AZ266" s="78" t="str">
        <f>REPLACE(INDEX(GroupVertices[Group],MATCH(Vertices[[#This Row],[Vertex]],GroupVertices[Vertex],0)),1,1,"")</f>
        <v>5</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432</v>
      </c>
      <c r="B267" s="65"/>
      <c r="C267" s="65" t="s">
        <v>64</v>
      </c>
      <c r="D267" s="66">
        <v>162.03794228881182</v>
      </c>
      <c r="E267" s="68"/>
      <c r="F267" s="100" t="s">
        <v>3358</v>
      </c>
      <c r="G267" s="65"/>
      <c r="H267" s="69" t="s">
        <v>432</v>
      </c>
      <c r="I267" s="70"/>
      <c r="J267" s="70"/>
      <c r="K267" s="69" t="s">
        <v>3980</v>
      </c>
      <c r="L267" s="73">
        <v>395.1519230769231</v>
      </c>
      <c r="M267" s="74">
        <v>3958.40380859375</v>
      </c>
      <c r="N267" s="74">
        <v>1907.4552001953125</v>
      </c>
      <c r="O267" s="75"/>
      <c r="P267" s="76"/>
      <c r="Q267" s="76"/>
      <c r="R267" s="86"/>
      <c r="S267" s="48">
        <v>1</v>
      </c>
      <c r="T267" s="48">
        <v>1</v>
      </c>
      <c r="U267" s="49">
        <v>164</v>
      </c>
      <c r="V267" s="49">
        <v>0.008475</v>
      </c>
      <c r="W267" s="49">
        <v>0</v>
      </c>
      <c r="X267" s="49">
        <v>0.884132</v>
      </c>
      <c r="Y267" s="49">
        <v>0</v>
      </c>
      <c r="Z267" s="49">
        <v>0</v>
      </c>
      <c r="AA267" s="71">
        <v>267</v>
      </c>
      <c r="AB267" s="71"/>
      <c r="AC267" s="72"/>
      <c r="AD267" s="78" t="s">
        <v>2339</v>
      </c>
      <c r="AE267" s="78">
        <v>291</v>
      </c>
      <c r="AF267" s="78">
        <v>156</v>
      </c>
      <c r="AG267" s="78">
        <v>1188</v>
      </c>
      <c r="AH267" s="78">
        <v>496</v>
      </c>
      <c r="AI267" s="78"/>
      <c r="AJ267" s="78" t="s">
        <v>2624</v>
      </c>
      <c r="AK267" s="78" t="s">
        <v>2840</v>
      </c>
      <c r="AL267" s="82" t="s">
        <v>2995</v>
      </c>
      <c r="AM267" s="78"/>
      <c r="AN267" s="80">
        <v>39971.8572337963</v>
      </c>
      <c r="AO267" s="78"/>
      <c r="AP267" s="78" t="b">
        <v>1</v>
      </c>
      <c r="AQ267" s="78" t="b">
        <v>0</v>
      </c>
      <c r="AR267" s="78" t="b">
        <v>0</v>
      </c>
      <c r="AS267" s="78" t="s">
        <v>1973</v>
      </c>
      <c r="AT267" s="78">
        <v>8</v>
      </c>
      <c r="AU267" s="82" t="s">
        <v>3289</v>
      </c>
      <c r="AV267" s="78" t="b">
        <v>0</v>
      </c>
      <c r="AW267" s="78" t="s">
        <v>3383</v>
      </c>
      <c r="AX267" s="82" t="s">
        <v>3648</v>
      </c>
      <c r="AY267" s="78" t="s">
        <v>66</v>
      </c>
      <c r="AZ267" s="78" t="str">
        <f>REPLACE(INDEX(GroupVertices[Group],MATCH(Vertices[[#This Row],[Vertex]],GroupVertices[Vertex],0)),1,1,"")</f>
        <v>5</v>
      </c>
      <c r="BA267" s="48" t="s">
        <v>773</v>
      </c>
      <c r="BB267" s="48" t="s">
        <v>773</v>
      </c>
      <c r="BC267" s="48" t="s">
        <v>816</v>
      </c>
      <c r="BD267" s="48" t="s">
        <v>816</v>
      </c>
      <c r="BE267" s="48" t="s">
        <v>880</v>
      </c>
      <c r="BF267" s="48" t="s">
        <v>880</v>
      </c>
      <c r="BG267" s="120" t="s">
        <v>4744</v>
      </c>
      <c r="BH267" s="120" t="s">
        <v>4744</v>
      </c>
      <c r="BI267" s="120" t="s">
        <v>4889</v>
      </c>
      <c r="BJ267" s="120" t="s">
        <v>4889</v>
      </c>
      <c r="BK267" s="120">
        <v>1</v>
      </c>
      <c r="BL267" s="123">
        <v>9.090909090909092</v>
      </c>
      <c r="BM267" s="120">
        <v>0</v>
      </c>
      <c r="BN267" s="123">
        <v>0</v>
      </c>
      <c r="BO267" s="120">
        <v>0</v>
      </c>
      <c r="BP267" s="123">
        <v>0</v>
      </c>
      <c r="BQ267" s="120">
        <v>10</v>
      </c>
      <c r="BR267" s="123">
        <v>90.9090909090909</v>
      </c>
      <c r="BS267" s="120">
        <v>11</v>
      </c>
      <c r="BT267" s="2"/>
      <c r="BU267" s="3"/>
      <c r="BV267" s="3"/>
      <c r="BW267" s="3"/>
      <c r="BX267" s="3"/>
    </row>
    <row r="268" spans="1:76" ht="15">
      <c r="A268" s="64" t="s">
        <v>433</v>
      </c>
      <c r="B268" s="65"/>
      <c r="C268" s="65" t="s">
        <v>64</v>
      </c>
      <c r="D268" s="66">
        <v>162.22667457703068</v>
      </c>
      <c r="E268" s="68"/>
      <c r="F268" s="100" t="s">
        <v>1183</v>
      </c>
      <c r="G268" s="65"/>
      <c r="H268" s="69" t="s">
        <v>433</v>
      </c>
      <c r="I268" s="70"/>
      <c r="J268" s="70"/>
      <c r="K268" s="69" t="s">
        <v>3981</v>
      </c>
      <c r="L268" s="73">
        <v>1</v>
      </c>
      <c r="M268" s="74">
        <v>3343.39501953125</v>
      </c>
      <c r="N268" s="74">
        <v>9344.9482421875</v>
      </c>
      <c r="O268" s="75"/>
      <c r="P268" s="76"/>
      <c r="Q268" s="76"/>
      <c r="R268" s="86"/>
      <c r="S268" s="48">
        <v>1</v>
      </c>
      <c r="T268" s="48">
        <v>1</v>
      </c>
      <c r="U268" s="49">
        <v>0</v>
      </c>
      <c r="V268" s="49">
        <v>0</v>
      </c>
      <c r="W268" s="49">
        <v>0</v>
      </c>
      <c r="X268" s="49">
        <v>0.999998</v>
      </c>
      <c r="Y268" s="49">
        <v>0</v>
      </c>
      <c r="Z268" s="49" t="s">
        <v>5595</v>
      </c>
      <c r="AA268" s="71">
        <v>268</v>
      </c>
      <c r="AB268" s="71"/>
      <c r="AC268" s="72"/>
      <c r="AD268" s="78" t="s">
        <v>2340</v>
      </c>
      <c r="AE268" s="78">
        <v>2369</v>
      </c>
      <c r="AF268" s="78">
        <v>927</v>
      </c>
      <c r="AG268" s="78">
        <v>1677</v>
      </c>
      <c r="AH268" s="78">
        <v>896</v>
      </c>
      <c r="AI268" s="78"/>
      <c r="AJ268" s="78" t="s">
        <v>2625</v>
      </c>
      <c r="AK268" s="78" t="s">
        <v>2841</v>
      </c>
      <c r="AL268" s="82" t="s">
        <v>2996</v>
      </c>
      <c r="AM268" s="78"/>
      <c r="AN268" s="80">
        <v>41913.71115740741</v>
      </c>
      <c r="AO268" s="82" t="s">
        <v>3232</v>
      </c>
      <c r="AP268" s="78" t="b">
        <v>1</v>
      </c>
      <c r="AQ268" s="78" t="b">
        <v>0</v>
      </c>
      <c r="AR268" s="78" t="b">
        <v>1</v>
      </c>
      <c r="AS268" s="78" t="s">
        <v>1973</v>
      </c>
      <c r="AT268" s="78">
        <v>6</v>
      </c>
      <c r="AU268" s="82" t="s">
        <v>3289</v>
      </c>
      <c r="AV268" s="78" t="b">
        <v>0</v>
      </c>
      <c r="AW268" s="78" t="s">
        <v>3383</v>
      </c>
      <c r="AX268" s="82" t="s">
        <v>3649</v>
      </c>
      <c r="AY268" s="78" t="s">
        <v>66</v>
      </c>
      <c r="AZ268" s="78" t="str">
        <f>REPLACE(INDEX(GroupVertices[Group],MATCH(Vertices[[#This Row],[Vertex]],GroupVertices[Vertex],0)),1,1,"")</f>
        <v>3</v>
      </c>
      <c r="BA268" s="48" t="s">
        <v>776</v>
      </c>
      <c r="BB268" s="48" t="s">
        <v>776</v>
      </c>
      <c r="BC268" s="48" t="s">
        <v>821</v>
      </c>
      <c r="BD268" s="48" t="s">
        <v>821</v>
      </c>
      <c r="BE268" s="48" t="s">
        <v>4641</v>
      </c>
      <c r="BF268" s="48" t="s">
        <v>4641</v>
      </c>
      <c r="BG268" s="120" t="s">
        <v>4750</v>
      </c>
      <c r="BH268" s="120" t="s">
        <v>4750</v>
      </c>
      <c r="BI268" s="120" t="s">
        <v>4895</v>
      </c>
      <c r="BJ268" s="120" t="s">
        <v>4895</v>
      </c>
      <c r="BK268" s="120">
        <v>1</v>
      </c>
      <c r="BL268" s="123">
        <v>4.3478260869565215</v>
      </c>
      <c r="BM268" s="120">
        <v>0</v>
      </c>
      <c r="BN268" s="123">
        <v>0</v>
      </c>
      <c r="BO268" s="120">
        <v>0</v>
      </c>
      <c r="BP268" s="123">
        <v>0</v>
      </c>
      <c r="BQ268" s="120">
        <v>22</v>
      </c>
      <c r="BR268" s="123">
        <v>95.65217391304348</v>
      </c>
      <c r="BS268" s="120">
        <v>23</v>
      </c>
      <c r="BT268" s="2"/>
      <c r="BU268" s="3"/>
      <c r="BV268" s="3"/>
      <c r="BW268" s="3"/>
      <c r="BX268" s="3"/>
    </row>
    <row r="269" spans="1:76" ht="15">
      <c r="A269" s="64" t="s">
        <v>434</v>
      </c>
      <c r="B269" s="65"/>
      <c r="C269" s="65" t="s">
        <v>64</v>
      </c>
      <c r="D269" s="66">
        <v>162.157154512369</v>
      </c>
      <c r="E269" s="68"/>
      <c r="F269" s="100" t="s">
        <v>1184</v>
      </c>
      <c r="G269" s="65"/>
      <c r="H269" s="69" t="s">
        <v>434</v>
      </c>
      <c r="I269" s="70"/>
      <c r="J269" s="70"/>
      <c r="K269" s="69" t="s">
        <v>3982</v>
      </c>
      <c r="L269" s="73">
        <v>1</v>
      </c>
      <c r="M269" s="74">
        <v>3676.04541015625</v>
      </c>
      <c r="N269" s="74">
        <v>9344.9482421875</v>
      </c>
      <c r="O269" s="75"/>
      <c r="P269" s="76"/>
      <c r="Q269" s="76"/>
      <c r="R269" s="86"/>
      <c r="S269" s="48">
        <v>1</v>
      </c>
      <c r="T269" s="48">
        <v>1</v>
      </c>
      <c r="U269" s="49">
        <v>0</v>
      </c>
      <c r="V269" s="49">
        <v>0</v>
      </c>
      <c r="W269" s="49">
        <v>0</v>
      </c>
      <c r="X269" s="49">
        <v>0.999998</v>
      </c>
      <c r="Y269" s="49">
        <v>0</v>
      </c>
      <c r="Z269" s="49" t="s">
        <v>5595</v>
      </c>
      <c r="AA269" s="71">
        <v>269</v>
      </c>
      <c r="AB269" s="71"/>
      <c r="AC269" s="72"/>
      <c r="AD269" s="78" t="s">
        <v>2341</v>
      </c>
      <c r="AE269" s="78">
        <v>534</v>
      </c>
      <c r="AF269" s="78">
        <v>643</v>
      </c>
      <c r="AG269" s="78">
        <v>141995</v>
      </c>
      <c r="AH269" s="78">
        <v>231498</v>
      </c>
      <c r="AI269" s="78"/>
      <c r="AJ269" s="78" t="s">
        <v>2626</v>
      </c>
      <c r="AK269" s="78" t="s">
        <v>2842</v>
      </c>
      <c r="AL269" s="78"/>
      <c r="AM269" s="78"/>
      <c r="AN269" s="80">
        <v>40850.56146990741</v>
      </c>
      <c r="AO269" s="82" t="s">
        <v>3233</v>
      </c>
      <c r="AP269" s="78" t="b">
        <v>0</v>
      </c>
      <c r="AQ269" s="78" t="b">
        <v>0</v>
      </c>
      <c r="AR269" s="78" t="b">
        <v>1</v>
      </c>
      <c r="AS269" s="78" t="s">
        <v>1973</v>
      </c>
      <c r="AT269" s="78">
        <v>86</v>
      </c>
      <c r="AU269" s="82" t="s">
        <v>3289</v>
      </c>
      <c r="AV269" s="78" t="b">
        <v>0</v>
      </c>
      <c r="AW269" s="78" t="s">
        <v>3383</v>
      </c>
      <c r="AX269" s="82" t="s">
        <v>3650</v>
      </c>
      <c r="AY269" s="78" t="s">
        <v>66</v>
      </c>
      <c r="AZ269" s="78" t="str">
        <f>REPLACE(INDEX(GroupVertices[Group],MATCH(Vertices[[#This Row],[Vertex]],GroupVertices[Vertex],0)),1,1,"")</f>
        <v>3</v>
      </c>
      <c r="BA269" s="48" t="s">
        <v>777</v>
      </c>
      <c r="BB269" s="48" t="s">
        <v>777</v>
      </c>
      <c r="BC269" s="48" t="s">
        <v>807</v>
      </c>
      <c r="BD269" s="48" t="s">
        <v>807</v>
      </c>
      <c r="BE269" s="48" t="s">
        <v>833</v>
      </c>
      <c r="BF269" s="48" t="s">
        <v>833</v>
      </c>
      <c r="BG269" s="120" t="s">
        <v>4751</v>
      </c>
      <c r="BH269" s="120" t="s">
        <v>4751</v>
      </c>
      <c r="BI269" s="120" t="s">
        <v>4896</v>
      </c>
      <c r="BJ269" s="120" t="s">
        <v>4896</v>
      </c>
      <c r="BK269" s="120">
        <v>2</v>
      </c>
      <c r="BL269" s="123">
        <v>5.128205128205129</v>
      </c>
      <c r="BM269" s="120">
        <v>3</v>
      </c>
      <c r="BN269" s="123">
        <v>7.6923076923076925</v>
      </c>
      <c r="BO269" s="120">
        <v>0</v>
      </c>
      <c r="BP269" s="123">
        <v>0</v>
      </c>
      <c r="BQ269" s="120">
        <v>34</v>
      </c>
      <c r="BR269" s="123">
        <v>87.17948717948718</v>
      </c>
      <c r="BS269" s="120">
        <v>39</v>
      </c>
      <c r="BT269" s="2"/>
      <c r="BU269" s="3"/>
      <c r="BV269" s="3"/>
      <c r="BW269" s="3"/>
      <c r="BX269" s="3"/>
    </row>
    <row r="270" spans="1:76" ht="15">
      <c r="A270" s="64" t="s">
        <v>435</v>
      </c>
      <c r="B270" s="65"/>
      <c r="C270" s="65" t="s">
        <v>64</v>
      </c>
      <c r="D270" s="66">
        <v>162.11847785667695</v>
      </c>
      <c r="E270" s="68"/>
      <c r="F270" s="100" t="s">
        <v>1185</v>
      </c>
      <c r="G270" s="65"/>
      <c r="H270" s="69" t="s">
        <v>435</v>
      </c>
      <c r="I270" s="70"/>
      <c r="J270" s="70"/>
      <c r="K270" s="69" t="s">
        <v>3983</v>
      </c>
      <c r="L270" s="73">
        <v>1</v>
      </c>
      <c r="M270" s="74">
        <v>8880.7578125</v>
      </c>
      <c r="N270" s="74">
        <v>7246.333984375</v>
      </c>
      <c r="O270" s="75"/>
      <c r="P270" s="76"/>
      <c r="Q270" s="76"/>
      <c r="R270" s="86"/>
      <c r="S270" s="48">
        <v>0</v>
      </c>
      <c r="T270" s="48">
        <v>1</v>
      </c>
      <c r="U270" s="49">
        <v>0</v>
      </c>
      <c r="V270" s="49">
        <v>0.035714</v>
      </c>
      <c r="W270" s="49">
        <v>0</v>
      </c>
      <c r="X270" s="49">
        <v>0.500715</v>
      </c>
      <c r="Y270" s="49">
        <v>0</v>
      </c>
      <c r="Z270" s="49">
        <v>0</v>
      </c>
      <c r="AA270" s="71">
        <v>270</v>
      </c>
      <c r="AB270" s="71"/>
      <c r="AC270" s="72"/>
      <c r="AD270" s="78" t="s">
        <v>2342</v>
      </c>
      <c r="AE270" s="78">
        <v>833</v>
      </c>
      <c r="AF270" s="78">
        <v>485</v>
      </c>
      <c r="AG270" s="78">
        <v>9722</v>
      </c>
      <c r="AH270" s="78">
        <v>2634</v>
      </c>
      <c r="AI270" s="78"/>
      <c r="AJ270" s="78" t="s">
        <v>2627</v>
      </c>
      <c r="AK270" s="78"/>
      <c r="AL270" s="78"/>
      <c r="AM270" s="78"/>
      <c r="AN270" s="80">
        <v>41144.89450231481</v>
      </c>
      <c r="AO270" s="78"/>
      <c r="AP270" s="78" t="b">
        <v>1</v>
      </c>
      <c r="AQ270" s="78" t="b">
        <v>0</v>
      </c>
      <c r="AR270" s="78" t="b">
        <v>0</v>
      </c>
      <c r="AS270" s="78" t="s">
        <v>1973</v>
      </c>
      <c r="AT270" s="78">
        <v>19</v>
      </c>
      <c r="AU270" s="82" t="s">
        <v>3289</v>
      </c>
      <c r="AV270" s="78" t="b">
        <v>0</v>
      </c>
      <c r="AW270" s="78" t="s">
        <v>3383</v>
      </c>
      <c r="AX270" s="82" t="s">
        <v>3651</v>
      </c>
      <c r="AY270" s="78" t="s">
        <v>66</v>
      </c>
      <c r="AZ270" s="78" t="str">
        <f>REPLACE(INDEX(GroupVertices[Group],MATCH(Vertices[[#This Row],[Vertex]],GroupVertices[Vertex],0)),1,1,"")</f>
        <v>8</v>
      </c>
      <c r="BA270" s="48"/>
      <c r="BB270" s="48"/>
      <c r="BC270" s="48"/>
      <c r="BD270" s="48"/>
      <c r="BE270" s="48"/>
      <c r="BF270" s="48"/>
      <c r="BG270" s="120" t="s">
        <v>4752</v>
      </c>
      <c r="BH270" s="120" t="s">
        <v>4752</v>
      </c>
      <c r="BI270" s="120" t="s">
        <v>4897</v>
      </c>
      <c r="BJ270" s="120" t="s">
        <v>4897</v>
      </c>
      <c r="BK270" s="120">
        <v>1</v>
      </c>
      <c r="BL270" s="123">
        <v>4.545454545454546</v>
      </c>
      <c r="BM270" s="120">
        <v>1</v>
      </c>
      <c r="BN270" s="123">
        <v>4.545454545454546</v>
      </c>
      <c r="BO270" s="120">
        <v>0</v>
      </c>
      <c r="BP270" s="123">
        <v>0</v>
      </c>
      <c r="BQ270" s="120">
        <v>20</v>
      </c>
      <c r="BR270" s="123">
        <v>90.9090909090909</v>
      </c>
      <c r="BS270" s="120">
        <v>22</v>
      </c>
      <c r="BT270" s="2"/>
      <c r="BU270" s="3"/>
      <c r="BV270" s="3"/>
      <c r="BW270" s="3"/>
      <c r="BX270" s="3"/>
    </row>
    <row r="271" spans="1:76" ht="15">
      <c r="A271" s="64" t="s">
        <v>436</v>
      </c>
      <c r="B271" s="65"/>
      <c r="C271" s="65" t="s">
        <v>64</v>
      </c>
      <c r="D271" s="66">
        <v>162.01493212656464</v>
      </c>
      <c r="E271" s="68"/>
      <c r="F271" s="100" t="s">
        <v>1186</v>
      </c>
      <c r="G271" s="65"/>
      <c r="H271" s="69" t="s">
        <v>436</v>
      </c>
      <c r="I271" s="70"/>
      <c r="J271" s="70"/>
      <c r="K271" s="69" t="s">
        <v>3984</v>
      </c>
      <c r="L271" s="73">
        <v>1</v>
      </c>
      <c r="M271" s="74">
        <v>4784.05517578125</v>
      </c>
      <c r="N271" s="74">
        <v>1365.7735595703125</v>
      </c>
      <c r="O271" s="75"/>
      <c r="P271" s="76"/>
      <c r="Q271" s="76"/>
      <c r="R271" s="86"/>
      <c r="S271" s="48">
        <v>0</v>
      </c>
      <c r="T271" s="48">
        <v>2</v>
      </c>
      <c r="U271" s="49">
        <v>0</v>
      </c>
      <c r="V271" s="49">
        <v>0.008547</v>
      </c>
      <c r="W271" s="49">
        <v>0</v>
      </c>
      <c r="X271" s="49">
        <v>0.729527</v>
      </c>
      <c r="Y271" s="49">
        <v>0.5</v>
      </c>
      <c r="Z271" s="49">
        <v>0</v>
      </c>
      <c r="AA271" s="71">
        <v>271</v>
      </c>
      <c r="AB271" s="71"/>
      <c r="AC271" s="72"/>
      <c r="AD271" s="78" t="s">
        <v>2343</v>
      </c>
      <c r="AE271" s="78">
        <v>71</v>
      </c>
      <c r="AF271" s="78">
        <v>62</v>
      </c>
      <c r="AG271" s="78">
        <v>528</v>
      </c>
      <c r="AH271" s="78">
        <v>587</v>
      </c>
      <c r="AI271" s="78"/>
      <c r="AJ271" s="78" t="s">
        <v>2628</v>
      </c>
      <c r="AK271" s="78"/>
      <c r="AL271" s="78"/>
      <c r="AM271" s="78"/>
      <c r="AN271" s="80">
        <v>40728.890625</v>
      </c>
      <c r="AO271" s="78"/>
      <c r="AP271" s="78" t="b">
        <v>1</v>
      </c>
      <c r="AQ271" s="78" t="b">
        <v>0</v>
      </c>
      <c r="AR271" s="78" t="b">
        <v>0</v>
      </c>
      <c r="AS271" s="78" t="s">
        <v>1974</v>
      </c>
      <c r="AT271" s="78">
        <v>8</v>
      </c>
      <c r="AU271" s="82" t="s">
        <v>3289</v>
      </c>
      <c r="AV271" s="78" t="b">
        <v>0</v>
      </c>
      <c r="AW271" s="78" t="s">
        <v>3383</v>
      </c>
      <c r="AX271" s="82" t="s">
        <v>3652</v>
      </c>
      <c r="AY271" s="78" t="s">
        <v>66</v>
      </c>
      <c r="AZ271" s="78" t="str">
        <f>REPLACE(INDEX(GroupVertices[Group],MATCH(Vertices[[#This Row],[Vertex]],GroupVertices[Vertex],0)),1,1,"")</f>
        <v>5</v>
      </c>
      <c r="BA271" s="48"/>
      <c r="BB271" s="48"/>
      <c r="BC271" s="48"/>
      <c r="BD271" s="48"/>
      <c r="BE271" s="48" t="s">
        <v>833</v>
      </c>
      <c r="BF271" s="48" t="s">
        <v>833</v>
      </c>
      <c r="BG271" s="120" t="s">
        <v>4753</v>
      </c>
      <c r="BH271" s="120" t="s">
        <v>4753</v>
      </c>
      <c r="BI271" s="120" t="s">
        <v>4898</v>
      </c>
      <c r="BJ271" s="120" t="s">
        <v>4898</v>
      </c>
      <c r="BK271" s="120">
        <v>1</v>
      </c>
      <c r="BL271" s="123">
        <v>4.166666666666667</v>
      </c>
      <c r="BM271" s="120">
        <v>1</v>
      </c>
      <c r="BN271" s="123">
        <v>4.166666666666667</v>
      </c>
      <c r="BO271" s="120">
        <v>0</v>
      </c>
      <c r="BP271" s="123">
        <v>0</v>
      </c>
      <c r="BQ271" s="120">
        <v>22</v>
      </c>
      <c r="BR271" s="123">
        <v>91.66666666666667</v>
      </c>
      <c r="BS271" s="120">
        <v>24</v>
      </c>
      <c r="BT271" s="2"/>
      <c r="BU271" s="3"/>
      <c r="BV271" s="3"/>
      <c r="BW271" s="3"/>
      <c r="BX271" s="3"/>
    </row>
    <row r="272" spans="1:76" ht="15">
      <c r="A272" s="64" t="s">
        <v>437</v>
      </c>
      <c r="B272" s="65"/>
      <c r="C272" s="65" t="s">
        <v>64</v>
      </c>
      <c r="D272" s="66">
        <v>162.01933832784604</v>
      </c>
      <c r="E272" s="68"/>
      <c r="F272" s="100" t="s">
        <v>1187</v>
      </c>
      <c r="G272" s="65"/>
      <c r="H272" s="69" t="s">
        <v>437</v>
      </c>
      <c r="I272" s="70"/>
      <c r="J272" s="70"/>
      <c r="K272" s="69" t="s">
        <v>3985</v>
      </c>
      <c r="L272" s="73">
        <v>1</v>
      </c>
      <c r="M272" s="74">
        <v>4173.5693359375</v>
      </c>
      <c r="N272" s="74">
        <v>2380.8525390625</v>
      </c>
      <c r="O272" s="75"/>
      <c r="P272" s="76"/>
      <c r="Q272" s="76"/>
      <c r="R272" s="86"/>
      <c r="S272" s="48">
        <v>0</v>
      </c>
      <c r="T272" s="48">
        <v>1</v>
      </c>
      <c r="U272" s="49">
        <v>0</v>
      </c>
      <c r="V272" s="49">
        <v>0.008197</v>
      </c>
      <c r="W272" s="49">
        <v>0</v>
      </c>
      <c r="X272" s="49">
        <v>0.449481</v>
      </c>
      <c r="Y272" s="49">
        <v>0</v>
      </c>
      <c r="Z272" s="49">
        <v>0</v>
      </c>
      <c r="AA272" s="71">
        <v>272</v>
      </c>
      <c r="AB272" s="71"/>
      <c r="AC272" s="72"/>
      <c r="AD272" s="78" t="s">
        <v>2344</v>
      </c>
      <c r="AE272" s="78">
        <v>173</v>
      </c>
      <c r="AF272" s="78">
        <v>80</v>
      </c>
      <c r="AG272" s="78">
        <v>75</v>
      </c>
      <c r="AH272" s="78">
        <v>78</v>
      </c>
      <c r="AI272" s="78"/>
      <c r="AJ272" s="78" t="s">
        <v>2629</v>
      </c>
      <c r="AK272" s="78" t="s">
        <v>2843</v>
      </c>
      <c r="AL272" s="82" t="s">
        <v>2997</v>
      </c>
      <c r="AM272" s="78"/>
      <c r="AN272" s="80">
        <v>43266.73091435185</v>
      </c>
      <c r="AO272" s="82" t="s">
        <v>3234</v>
      </c>
      <c r="AP272" s="78" t="b">
        <v>0</v>
      </c>
      <c r="AQ272" s="78" t="b">
        <v>0</v>
      </c>
      <c r="AR272" s="78" t="b">
        <v>0</v>
      </c>
      <c r="AS272" s="78" t="s">
        <v>1973</v>
      </c>
      <c r="AT272" s="78">
        <v>3</v>
      </c>
      <c r="AU272" s="82" t="s">
        <v>3289</v>
      </c>
      <c r="AV272" s="78" t="b">
        <v>0</v>
      </c>
      <c r="AW272" s="78" t="s">
        <v>3383</v>
      </c>
      <c r="AX272" s="82" t="s">
        <v>3653</v>
      </c>
      <c r="AY272" s="78" t="s">
        <v>66</v>
      </c>
      <c r="AZ272" s="78" t="str">
        <f>REPLACE(INDEX(GroupVertices[Group],MATCH(Vertices[[#This Row],[Vertex]],GroupVertices[Vertex],0)),1,1,"")</f>
        <v>5</v>
      </c>
      <c r="BA272" s="48" t="s">
        <v>778</v>
      </c>
      <c r="BB272" s="48" t="s">
        <v>778</v>
      </c>
      <c r="BC272" s="48" t="s">
        <v>807</v>
      </c>
      <c r="BD272" s="48" t="s">
        <v>807</v>
      </c>
      <c r="BE272" s="48" t="s">
        <v>892</v>
      </c>
      <c r="BF272" s="48" t="s">
        <v>892</v>
      </c>
      <c r="BG272" s="120" t="s">
        <v>4754</v>
      </c>
      <c r="BH272" s="120" t="s">
        <v>4754</v>
      </c>
      <c r="BI272" s="120" t="s">
        <v>4899</v>
      </c>
      <c r="BJ272" s="120" t="s">
        <v>4899</v>
      </c>
      <c r="BK272" s="120">
        <v>0</v>
      </c>
      <c r="BL272" s="123">
        <v>0</v>
      </c>
      <c r="BM272" s="120">
        <v>0</v>
      </c>
      <c r="BN272" s="123">
        <v>0</v>
      </c>
      <c r="BO272" s="120">
        <v>0</v>
      </c>
      <c r="BP272" s="123">
        <v>0</v>
      </c>
      <c r="BQ272" s="120">
        <v>3</v>
      </c>
      <c r="BR272" s="123">
        <v>100</v>
      </c>
      <c r="BS272" s="120">
        <v>3</v>
      </c>
      <c r="BT272" s="2"/>
      <c r="BU272" s="3"/>
      <c r="BV272" s="3"/>
      <c r="BW272" s="3"/>
      <c r="BX272" s="3"/>
    </row>
    <row r="273" spans="1:76" ht="15">
      <c r="A273" s="64" t="s">
        <v>438</v>
      </c>
      <c r="B273" s="65"/>
      <c r="C273" s="65" t="s">
        <v>64</v>
      </c>
      <c r="D273" s="66">
        <v>162.11358207747543</v>
      </c>
      <c r="E273" s="68"/>
      <c r="F273" s="100" t="s">
        <v>1188</v>
      </c>
      <c r="G273" s="65"/>
      <c r="H273" s="69" t="s">
        <v>438</v>
      </c>
      <c r="I273" s="70"/>
      <c r="J273" s="70"/>
      <c r="K273" s="69" t="s">
        <v>3986</v>
      </c>
      <c r="L273" s="73">
        <v>1</v>
      </c>
      <c r="M273" s="74">
        <v>9088.849609375</v>
      </c>
      <c r="N273" s="74">
        <v>7466.3330078125</v>
      </c>
      <c r="O273" s="75"/>
      <c r="P273" s="76"/>
      <c r="Q273" s="76"/>
      <c r="R273" s="86"/>
      <c r="S273" s="48">
        <v>0</v>
      </c>
      <c r="T273" s="48">
        <v>1</v>
      </c>
      <c r="U273" s="49">
        <v>0</v>
      </c>
      <c r="V273" s="49">
        <v>0.035714</v>
      </c>
      <c r="W273" s="49">
        <v>0</v>
      </c>
      <c r="X273" s="49">
        <v>0.500715</v>
      </c>
      <c r="Y273" s="49">
        <v>0</v>
      </c>
      <c r="Z273" s="49">
        <v>0</v>
      </c>
      <c r="AA273" s="71">
        <v>273</v>
      </c>
      <c r="AB273" s="71"/>
      <c r="AC273" s="72"/>
      <c r="AD273" s="78" t="s">
        <v>2345</v>
      </c>
      <c r="AE273" s="78">
        <v>535</v>
      </c>
      <c r="AF273" s="78">
        <v>465</v>
      </c>
      <c r="AG273" s="78">
        <v>7554</v>
      </c>
      <c r="AH273" s="78">
        <v>47338</v>
      </c>
      <c r="AI273" s="78"/>
      <c r="AJ273" s="78" t="s">
        <v>2630</v>
      </c>
      <c r="AK273" s="78" t="s">
        <v>2687</v>
      </c>
      <c r="AL273" s="78"/>
      <c r="AM273" s="78"/>
      <c r="AN273" s="80">
        <v>42779.00549768518</v>
      </c>
      <c r="AO273" s="82" t="s">
        <v>3235</v>
      </c>
      <c r="AP273" s="78" t="b">
        <v>0</v>
      </c>
      <c r="AQ273" s="78" t="b">
        <v>0</v>
      </c>
      <c r="AR273" s="78" t="b">
        <v>1</v>
      </c>
      <c r="AS273" s="78" t="s">
        <v>1973</v>
      </c>
      <c r="AT273" s="78">
        <v>0</v>
      </c>
      <c r="AU273" s="82" t="s">
        <v>3289</v>
      </c>
      <c r="AV273" s="78" t="b">
        <v>0</v>
      </c>
      <c r="AW273" s="78" t="s">
        <v>3383</v>
      </c>
      <c r="AX273" s="82" t="s">
        <v>3654</v>
      </c>
      <c r="AY273" s="78" t="s">
        <v>66</v>
      </c>
      <c r="AZ273" s="78" t="str">
        <f>REPLACE(INDEX(GroupVertices[Group],MATCH(Vertices[[#This Row],[Vertex]],GroupVertices[Vertex],0)),1,1,"")</f>
        <v>8</v>
      </c>
      <c r="BA273" s="48"/>
      <c r="BB273" s="48"/>
      <c r="BC273" s="48"/>
      <c r="BD273" s="48"/>
      <c r="BE273" s="48"/>
      <c r="BF273" s="48"/>
      <c r="BG273" s="120" t="s">
        <v>4752</v>
      </c>
      <c r="BH273" s="120" t="s">
        <v>4752</v>
      </c>
      <c r="BI273" s="120" t="s">
        <v>4897</v>
      </c>
      <c r="BJ273" s="120" t="s">
        <v>4897</v>
      </c>
      <c r="BK273" s="120">
        <v>1</v>
      </c>
      <c r="BL273" s="123">
        <v>4.545454545454546</v>
      </c>
      <c r="BM273" s="120">
        <v>1</v>
      </c>
      <c r="BN273" s="123">
        <v>4.545454545454546</v>
      </c>
      <c r="BO273" s="120">
        <v>0</v>
      </c>
      <c r="BP273" s="123">
        <v>0</v>
      </c>
      <c r="BQ273" s="120">
        <v>20</v>
      </c>
      <c r="BR273" s="123">
        <v>90.9090909090909</v>
      </c>
      <c r="BS273" s="120">
        <v>22</v>
      </c>
      <c r="BT273" s="2"/>
      <c r="BU273" s="3"/>
      <c r="BV273" s="3"/>
      <c r="BW273" s="3"/>
      <c r="BX273" s="3"/>
    </row>
    <row r="274" spans="1:76" ht="15">
      <c r="A274" s="64" t="s">
        <v>439</v>
      </c>
      <c r="B274" s="65"/>
      <c r="C274" s="65" t="s">
        <v>64</v>
      </c>
      <c r="D274" s="66">
        <v>162.80070468840964</v>
      </c>
      <c r="E274" s="68"/>
      <c r="F274" s="100" t="s">
        <v>3359</v>
      </c>
      <c r="G274" s="65"/>
      <c r="H274" s="69" t="s">
        <v>439</v>
      </c>
      <c r="I274" s="70"/>
      <c r="J274" s="70"/>
      <c r="K274" s="69" t="s">
        <v>3987</v>
      </c>
      <c r="L274" s="73">
        <v>1500.7</v>
      </c>
      <c r="M274" s="74">
        <v>4340.30615234375</v>
      </c>
      <c r="N274" s="74">
        <v>4959.37841796875</v>
      </c>
      <c r="O274" s="75"/>
      <c r="P274" s="76"/>
      <c r="Q274" s="76"/>
      <c r="R274" s="86"/>
      <c r="S274" s="48">
        <v>1</v>
      </c>
      <c r="T274" s="48">
        <v>9</v>
      </c>
      <c r="U274" s="49">
        <v>624</v>
      </c>
      <c r="V274" s="49">
        <v>0.017857</v>
      </c>
      <c r="W274" s="49">
        <v>0</v>
      </c>
      <c r="X274" s="49">
        <v>4.218256</v>
      </c>
      <c r="Y274" s="49">
        <v>0.011111111111111112</v>
      </c>
      <c r="Z274" s="49">
        <v>0</v>
      </c>
      <c r="AA274" s="71">
        <v>274</v>
      </c>
      <c r="AB274" s="71"/>
      <c r="AC274" s="72"/>
      <c r="AD274" s="78" t="s">
        <v>2346</v>
      </c>
      <c r="AE274" s="78">
        <v>211</v>
      </c>
      <c r="AF274" s="78">
        <v>3272</v>
      </c>
      <c r="AG274" s="78">
        <v>1270</v>
      </c>
      <c r="AH274" s="78">
        <v>644</v>
      </c>
      <c r="AI274" s="78"/>
      <c r="AJ274" s="78" t="s">
        <v>2631</v>
      </c>
      <c r="AK274" s="78" t="s">
        <v>2844</v>
      </c>
      <c r="AL274" s="82" t="s">
        <v>2998</v>
      </c>
      <c r="AM274" s="78"/>
      <c r="AN274" s="80">
        <v>42922.840995370374</v>
      </c>
      <c r="AO274" s="82" t="s">
        <v>3236</v>
      </c>
      <c r="AP274" s="78" t="b">
        <v>0</v>
      </c>
      <c r="AQ274" s="78" t="b">
        <v>0</v>
      </c>
      <c r="AR274" s="78" t="b">
        <v>0</v>
      </c>
      <c r="AS274" s="78" t="s">
        <v>1973</v>
      </c>
      <c r="AT274" s="78">
        <v>39</v>
      </c>
      <c r="AU274" s="82" t="s">
        <v>3289</v>
      </c>
      <c r="AV274" s="78" t="b">
        <v>0</v>
      </c>
      <c r="AW274" s="78" t="s">
        <v>3383</v>
      </c>
      <c r="AX274" s="82" t="s">
        <v>3655</v>
      </c>
      <c r="AY274" s="78" t="s">
        <v>66</v>
      </c>
      <c r="AZ274" s="78" t="str">
        <f>REPLACE(INDEX(GroupVertices[Group],MATCH(Vertices[[#This Row],[Vertex]],GroupVertices[Vertex],0)),1,1,"")</f>
        <v>4</v>
      </c>
      <c r="BA274" s="48"/>
      <c r="BB274" s="48"/>
      <c r="BC274" s="48"/>
      <c r="BD274" s="48"/>
      <c r="BE274" s="48" t="s">
        <v>893</v>
      </c>
      <c r="BF274" s="48" t="s">
        <v>893</v>
      </c>
      <c r="BG274" s="120" t="s">
        <v>4755</v>
      </c>
      <c r="BH274" s="120" t="s">
        <v>4755</v>
      </c>
      <c r="BI274" s="120" t="s">
        <v>4900</v>
      </c>
      <c r="BJ274" s="120" t="s">
        <v>4900</v>
      </c>
      <c r="BK274" s="120">
        <v>0</v>
      </c>
      <c r="BL274" s="123">
        <v>0</v>
      </c>
      <c r="BM274" s="120">
        <v>0</v>
      </c>
      <c r="BN274" s="123">
        <v>0</v>
      </c>
      <c r="BO274" s="120">
        <v>0</v>
      </c>
      <c r="BP274" s="123">
        <v>0</v>
      </c>
      <c r="BQ274" s="120">
        <v>33</v>
      </c>
      <c r="BR274" s="123">
        <v>100</v>
      </c>
      <c r="BS274" s="120">
        <v>33</v>
      </c>
      <c r="BT274" s="2"/>
      <c r="BU274" s="3"/>
      <c r="BV274" s="3"/>
      <c r="BW274" s="3"/>
      <c r="BX274" s="3"/>
    </row>
    <row r="275" spans="1:76" ht="15">
      <c r="A275" s="64" t="s">
        <v>525</v>
      </c>
      <c r="B275" s="65"/>
      <c r="C275" s="65" t="s">
        <v>64</v>
      </c>
      <c r="D275" s="66">
        <v>162.20537793750404</v>
      </c>
      <c r="E275" s="68"/>
      <c r="F275" s="100" t="s">
        <v>3360</v>
      </c>
      <c r="G275" s="65"/>
      <c r="H275" s="69" t="s">
        <v>525</v>
      </c>
      <c r="I275" s="70"/>
      <c r="J275" s="70"/>
      <c r="K275" s="69" t="s">
        <v>3988</v>
      </c>
      <c r="L275" s="73">
        <v>1</v>
      </c>
      <c r="M275" s="74">
        <v>4699.1044921875</v>
      </c>
      <c r="N275" s="74">
        <v>5561.75634765625</v>
      </c>
      <c r="O275" s="75"/>
      <c r="P275" s="76"/>
      <c r="Q275" s="76"/>
      <c r="R275" s="86"/>
      <c r="S275" s="48">
        <v>1</v>
      </c>
      <c r="T275" s="48">
        <v>0</v>
      </c>
      <c r="U275" s="49">
        <v>0</v>
      </c>
      <c r="V275" s="49">
        <v>0.011905</v>
      </c>
      <c r="W275" s="49">
        <v>0</v>
      </c>
      <c r="X275" s="49">
        <v>0.508552</v>
      </c>
      <c r="Y275" s="49">
        <v>0</v>
      </c>
      <c r="Z275" s="49">
        <v>0</v>
      </c>
      <c r="AA275" s="71">
        <v>275</v>
      </c>
      <c r="AB275" s="71"/>
      <c r="AC275" s="72"/>
      <c r="AD275" s="78" t="s">
        <v>2347</v>
      </c>
      <c r="AE275" s="78">
        <v>107</v>
      </c>
      <c r="AF275" s="78">
        <v>840</v>
      </c>
      <c r="AG275" s="78">
        <v>31</v>
      </c>
      <c r="AH275" s="78">
        <v>22</v>
      </c>
      <c r="AI275" s="78"/>
      <c r="AJ275" s="78" t="s">
        <v>2632</v>
      </c>
      <c r="AK275" s="78" t="s">
        <v>2845</v>
      </c>
      <c r="AL275" s="82" t="s">
        <v>2999</v>
      </c>
      <c r="AM275" s="78"/>
      <c r="AN275" s="80">
        <v>43328.62787037037</v>
      </c>
      <c r="AO275" s="82" t="s">
        <v>3237</v>
      </c>
      <c r="AP275" s="78" t="b">
        <v>0</v>
      </c>
      <c r="AQ275" s="78" t="b">
        <v>0</v>
      </c>
      <c r="AR275" s="78" t="b">
        <v>0</v>
      </c>
      <c r="AS275" s="78" t="s">
        <v>1973</v>
      </c>
      <c r="AT275" s="78">
        <v>6</v>
      </c>
      <c r="AU275" s="82" t="s">
        <v>3289</v>
      </c>
      <c r="AV275" s="78" t="b">
        <v>0</v>
      </c>
      <c r="AW275" s="78" t="s">
        <v>3383</v>
      </c>
      <c r="AX275" s="82" t="s">
        <v>3656</v>
      </c>
      <c r="AY275" s="78" t="s">
        <v>65</v>
      </c>
      <c r="AZ275" s="78" t="str">
        <f>REPLACE(INDEX(GroupVertices[Group],MATCH(Vertices[[#This Row],[Vertex]],GroupVertices[Vertex],0)),1,1,"")</f>
        <v>4</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526</v>
      </c>
      <c r="B276" s="65"/>
      <c r="C276" s="65" t="s">
        <v>64</v>
      </c>
      <c r="D276" s="66">
        <v>163.5044729486291</v>
      </c>
      <c r="E276" s="68"/>
      <c r="F276" s="100" t="s">
        <v>3361</v>
      </c>
      <c r="G276" s="65"/>
      <c r="H276" s="69" t="s">
        <v>526</v>
      </c>
      <c r="I276" s="70"/>
      <c r="J276" s="70"/>
      <c r="K276" s="69" t="s">
        <v>3989</v>
      </c>
      <c r="L276" s="73">
        <v>1</v>
      </c>
      <c r="M276" s="74">
        <v>4119.79345703125</v>
      </c>
      <c r="N276" s="74">
        <v>4386.16552734375</v>
      </c>
      <c r="O276" s="75"/>
      <c r="P276" s="76"/>
      <c r="Q276" s="76"/>
      <c r="R276" s="86"/>
      <c r="S276" s="48">
        <v>1</v>
      </c>
      <c r="T276" s="48">
        <v>0</v>
      </c>
      <c r="U276" s="49">
        <v>0</v>
      </c>
      <c r="V276" s="49">
        <v>0.011905</v>
      </c>
      <c r="W276" s="49">
        <v>0</v>
      </c>
      <c r="X276" s="49">
        <v>0.508552</v>
      </c>
      <c r="Y276" s="49">
        <v>0</v>
      </c>
      <c r="Z276" s="49">
        <v>0</v>
      </c>
      <c r="AA276" s="71">
        <v>276</v>
      </c>
      <c r="AB276" s="71"/>
      <c r="AC276" s="72"/>
      <c r="AD276" s="78" t="s">
        <v>2348</v>
      </c>
      <c r="AE276" s="78">
        <v>97</v>
      </c>
      <c r="AF276" s="78">
        <v>6147</v>
      </c>
      <c r="AG276" s="78">
        <v>6817</v>
      </c>
      <c r="AH276" s="78">
        <v>65</v>
      </c>
      <c r="AI276" s="78"/>
      <c r="AJ276" s="78" t="s">
        <v>2633</v>
      </c>
      <c r="AK276" s="78" t="s">
        <v>2846</v>
      </c>
      <c r="AL276" s="82" t="s">
        <v>3000</v>
      </c>
      <c r="AM276" s="78"/>
      <c r="AN276" s="80">
        <v>40809.57461805556</v>
      </c>
      <c r="AO276" s="82" t="s">
        <v>3238</v>
      </c>
      <c r="AP276" s="78" t="b">
        <v>0</v>
      </c>
      <c r="AQ276" s="78" t="b">
        <v>0</v>
      </c>
      <c r="AR276" s="78" t="b">
        <v>1</v>
      </c>
      <c r="AS276" s="78" t="s">
        <v>1973</v>
      </c>
      <c r="AT276" s="78">
        <v>101</v>
      </c>
      <c r="AU276" s="82" t="s">
        <v>3293</v>
      </c>
      <c r="AV276" s="78" t="b">
        <v>1</v>
      </c>
      <c r="AW276" s="78" t="s">
        <v>3383</v>
      </c>
      <c r="AX276" s="82" t="s">
        <v>3657</v>
      </c>
      <c r="AY276" s="78" t="s">
        <v>65</v>
      </c>
      <c r="AZ276" s="78" t="str">
        <f>REPLACE(INDEX(GroupVertices[Group],MATCH(Vertices[[#This Row],[Vertex]],GroupVertices[Vertex],0)),1,1,"")</f>
        <v>4</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527</v>
      </c>
      <c r="B277" s="65"/>
      <c r="C277" s="65" t="s">
        <v>64</v>
      </c>
      <c r="D277" s="66">
        <v>162.34466285578748</v>
      </c>
      <c r="E277" s="68"/>
      <c r="F277" s="100" t="s">
        <v>3362</v>
      </c>
      <c r="G277" s="65"/>
      <c r="H277" s="69" t="s">
        <v>527</v>
      </c>
      <c r="I277" s="70"/>
      <c r="J277" s="70"/>
      <c r="K277" s="69" t="s">
        <v>3990</v>
      </c>
      <c r="L277" s="73">
        <v>1</v>
      </c>
      <c r="M277" s="74">
        <v>4840.32177734375</v>
      </c>
      <c r="N277" s="74">
        <v>5275.65576171875</v>
      </c>
      <c r="O277" s="75"/>
      <c r="P277" s="76"/>
      <c r="Q277" s="76"/>
      <c r="R277" s="86"/>
      <c r="S277" s="48">
        <v>1</v>
      </c>
      <c r="T277" s="48">
        <v>0</v>
      </c>
      <c r="U277" s="49">
        <v>0</v>
      </c>
      <c r="V277" s="49">
        <v>0.011905</v>
      </c>
      <c r="W277" s="49">
        <v>0</v>
      </c>
      <c r="X277" s="49">
        <v>0.508552</v>
      </c>
      <c r="Y277" s="49">
        <v>0</v>
      </c>
      <c r="Z277" s="49">
        <v>0</v>
      </c>
      <c r="AA277" s="71">
        <v>277</v>
      </c>
      <c r="AB277" s="71"/>
      <c r="AC277" s="72"/>
      <c r="AD277" s="78" t="s">
        <v>2349</v>
      </c>
      <c r="AE277" s="78">
        <v>1285</v>
      </c>
      <c r="AF277" s="78">
        <v>1409</v>
      </c>
      <c r="AG277" s="78">
        <v>524</v>
      </c>
      <c r="AH277" s="78">
        <v>1816</v>
      </c>
      <c r="AI277" s="78"/>
      <c r="AJ277" s="78" t="s">
        <v>2634</v>
      </c>
      <c r="AK277" s="78" t="s">
        <v>2847</v>
      </c>
      <c r="AL277" s="82" t="s">
        <v>3001</v>
      </c>
      <c r="AM277" s="78"/>
      <c r="AN277" s="80">
        <v>43053.77240740741</v>
      </c>
      <c r="AO277" s="82" t="s">
        <v>3239</v>
      </c>
      <c r="AP277" s="78" t="b">
        <v>0</v>
      </c>
      <c r="AQ277" s="78" t="b">
        <v>0</v>
      </c>
      <c r="AR277" s="78" t="b">
        <v>0</v>
      </c>
      <c r="AS277" s="78" t="s">
        <v>1973</v>
      </c>
      <c r="AT277" s="78">
        <v>19</v>
      </c>
      <c r="AU277" s="82" t="s">
        <v>3289</v>
      </c>
      <c r="AV277" s="78" t="b">
        <v>1</v>
      </c>
      <c r="AW277" s="78" t="s">
        <v>3383</v>
      </c>
      <c r="AX277" s="82" t="s">
        <v>3658</v>
      </c>
      <c r="AY277" s="78" t="s">
        <v>65</v>
      </c>
      <c r="AZ277" s="78" t="str">
        <f>REPLACE(INDEX(GroupVertices[Group],MATCH(Vertices[[#This Row],[Vertex]],GroupVertices[Vertex],0)),1,1,"")</f>
        <v>4</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528</v>
      </c>
      <c r="B278" s="65"/>
      <c r="C278" s="65" t="s">
        <v>64</v>
      </c>
      <c r="D278" s="66">
        <v>162.75590830871568</v>
      </c>
      <c r="E278" s="68"/>
      <c r="F278" s="100" t="s">
        <v>3363</v>
      </c>
      <c r="G278" s="65"/>
      <c r="H278" s="69" t="s">
        <v>528</v>
      </c>
      <c r="I278" s="70"/>
      <c r="J278" s="70"/>
      <c r="K278" s="69" t="s">
        <v>3991</v>
      </c>
      <c r="L278" s="73">
        <v>1</v>
      </c>
      <c r="M278" s="74">
        <v>4555.5869140625</v>
      </c>
      <c r="N278" s="74">
        <v>4516.73583984375</v>
      </c>
      <c r="O278" s="75"/>
      <c r="P278" s="76"/>
      <c r="Q278" s="76"/>
      <c r="R278" s="86"/>
      <c r="S278" s="48">
        <v>1</v>
      </c>
      <c r="T278" s="48">
        <v>0</v>
      </c>
      <c r="U278" s="49">
        <v>0</v>
      </c>
      <c r="V278" s="49">
        <v>0.011905</v>
      </c>
      <c r="W278" s="49">
        <v>0</v>
      </c>
      <c r="X278" s="49">
        <v>0.508552</v>
      </c>
      <c r="Y278" s="49">
        <v>0</v>
      </c>
      <c r="Z278" s="49">
        <v>0</v>
      </c>
      <c r="AA278" s="71">
        <v>278</v>
      </c>
      <c r="AB278" s="71"/>
      <c r="AC278" s="72"/>
      <c r="AD278" s="78" t="s">
        <v>2350</v>
      </c>
      <c r="AE278" s="78">
        <v>104</v>
      </c>
      <c r="AF278" s="78">
        <v>3089</v>
      </c>
      <c r="AG278" s="78">
        <v>675</v>
      </c>
      <c r="AH278" s="78">
        <v>282</v>
      </c>
      <c r="AI278" s="78">
        <v>-25200</v>
      </c>
      <c r="AJ278" s="78"/>
      <c r="AK278" s="78" t="s">
        <v>2800</v>
      </c>
      <c r="AL278" s="82" t="s">
        <v>3002</v>
      </c>
      <c r="AM278" s="78" t="s">
        <v>3032</v>
      </c>
      <c r="AN278" s="80">
        <v>42143.66479166667</v>
      </c>
      <c r="AO278" s="82" t="s">
        <v>3240</v>
      </c>
      <c r="AP278" s="78" t="b">
        <v>1</v>
      </c>
      <c r="AQ278" s="78" t="b">
        <v>0</v>
      </c>
      <c r="AR278" s="78" t="b">
        <v>0</v>
      </c>
      <c r="AS278" s="78" t="s">
        <v>1973</v>
      </c>
      <c r="AT278" s="78">
        <v>48</v>
      </c>
      <c r="AU278" s="82" t="s">
        <v>3289</v>
      </c>
      <c r="AV278" s="78" t="b">
        <v>0</v>
      </c>
      <c r="AW278" s="78" t="s">
        <v>3383</v>
      </c>
      <c r="AX278" s="82" t="s">
        <v>3659</v>
      </c>
      <c r="AY278" s="78" t="s">
        <v>65</v>
      </c>
      <c r="AZ278" s="78" t="str">
        <f>REPLACE(INDEX(GroupVertices[Group],MATCH(Vertices[[#This Row],[Vertex]],GroupVertices[Vertex],0)),1,1,"")</f>
        <v>4</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529</v>
      </c>
      <c r="B279" s="65"/>
      <c r="C279" s="65" t="s">
        <v>64</v>
      </c>
      <c r="D279" s="66">
        <v>162.15372746692793</v>
      </c>
      <c r="E279" s="68"/>
      <c r="F279" s="100" t="s">
        <v>3364</v>
      </c>
      <c r="G279" s="65"/>
      <c r="H279" s="69" t="s">
        <v>529</v>
      </c>
      <c r="I279" s="70"/>
      <c r="J279" s="70"/>
      <c r="K279" s="69" t="s">
        <v>3992</v>
      </c>
      <c r="L279" s="73">
        <v>1</v>
      </c>
      <c r="M279" s="74">
        <v>4789.35205078125</v>
      </c>
      <c r="N279" s="74">
        <v>4717.33984375</v>
      </c>
      <c r="O279" s="75"/>
      <c r="P279" s="76"/>
      <c r="Q279" s="76"/>
      <c r="R279" s="86"/>
      <c r="S279" s="48">
        <v>1</v>
      </c>
      <c r="T279" s="48">
        <v>0</v>
      </c>
      <c r="U279" s="49">
        <v>0</v>
      </c>
      <c r="V279" s="49">
        <v>0.011905</v>
      </c>
      <c r="W279" s="49">
        <v>0</v>
      </c>
      <c r="X279" s="49">
        <v>0.508552</v>
      </c>
      <c r="Y279" s="49">
        <v>0</v>
      </c>
      <c r="Z279" s="49">
        <v>0</v>
      </c>
      <c r="AA279" s="71">
        <v>279</v>
      </c>
      <c r="AB279" s="71"/>
      <c r="AC279" s="72"/>
      <c r="AD279" s="78" t="s">
        <v>2351</v>
      </c>
      <c r="AE279" s="78">
        <v>66</v>
      </c>
      <c r="AF279" s="78">
        <v>629</v>
      </c>
      <c r="AG279" s="78">
        <v>560</v>
      </c>
      <c r="AH279" s="78">
        <v>29</v>
      </c>
      <c r="AI279" s="78"/>
      <c r="AJ279" s="78" t="s">
        <v>2635</v>
      </c>
      <c r="AK279" s="78" t="s">
        <v>2848</v>
      </c>
      <c r="AL279" s="82" t="s">
        <v>3003</v>
      </c>
      <c r="AM279" s="78"/>
      <c r="AN279" s="80">
        <v>41452.90726851852</v>
      </c>
      <c r="AO279" s="82" t="s">
        <v>3241</v>
      </c>
      <c r="AP279" s="78" t="b">
        <v>1</v>
      </c>
      <c r="AQ279" s="78" t="b">
        <v>0</v>
      </c>
      <c r="AR279" s="78" t="b">
        <v>0</v>
      </c>
      <c r="AS279" s="78" t="s">
        <v>1973</v>
      </c>
      <c r="AT279" s="78">
        <v>10</v>
      </c>
      <c r="AU279" s="82" t="s">
        <v>3289</v>
      </c>
      <c r="AV279" s="78" t="b">
        <v>0</v>
      </c>
      <c r="AW279" s="78" t="s">
        <v>3383</v>
      </c>
      <c r="AX279" s="82" t="s">
        <v>3660</v>
      </c>
      <c r="AY279" s="78" t="s">
        <v>65</v>
      </c>
      <c r="AZ279" s="78" t="str">
        <f>REPLACE(INDEX(GroupVertices[Group],MATCH(Vertices[[#This Row],[Vertex]],GroupVertices[Vertex],0)),1,1,"")</f>
        <v>4</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64" t="s">
        <v>530</v>
      </c>
      <c r="B280" s="65"/>
      <c r="C280" s="65" t="s">
        <v>64</v>
      </c>
      <c r="D280" s="66">
        <v>162.9304428372501</v>
      </c>
      <c r="E280" s="68"/>
      <c r="F280" s="100" t="s">
        <v>3365</v>
      </c>
      <c r="G280" s="65"/>
      <c r="H280" s="69" t="s">
        <v>530</v>
      </c>
      <c r="I280" s="70"/>
      <c r="J280" s="70"/>
      <c r="K280" s="69" t="s">
        <v>3993</v>
      </c>
      <c r="L280" s="73">
        <v>1</v>
      </c>
      <c r="M280" s="74">
        <v>4679.3330078125</v>
      </c>
      <c r="N280" s="74">
        <v>5045.85107421875</v>
      </c>
      <c r="O280" s="75"/>
      <c r="P280" s="76"/>
      <c r="Q280" s="76"/>
      <c r="R280" s="86"/>
      <c r="S280" s="48">
        <v>1</v>
      </c>
      <c r="T280" s="48">
        <v>0</v>
      </c>
      <c r="U280" s="49">
        <v>0</v>
      </c>
      <c r="V280" s="49">
        <v>0.011905</v>
      </c>
      <c r="W280" s="49">
        <v>0</v>
      </c>
      <c r="X280" s="49">
        <v>0.508552</v>
      </c>
      <c r="Y280" s="49">
        <v>0</v>
      </c>
      <c r="Z280" s="49">
        <v>0</v>
      </c>
      <c r="AA280" s="71">
        <v>280</v>
      </c>
      <c r="AB280" s="71"/>
      <c r="AC280" s="72"/>
      <c r="AD280" s="78" t="s">
        <v>2352</v>
      </c>
      <c r="AE280" s="78">
        <v>232</v>
      </c>
      <c r="AF280" s="78">
        <v>3802</v>
      </c>
      <c r="AG280" s="78">
        <v>910</v>
      </c>
      <c r="AH280" s="78">
        <v>753</v>
      </c>
      <c r="AI280" s="78"/>
      <c r="AJ280" s="78" t="s">
        <v>2636</v>
      </c>
      <c r="AK280" s="78" t="s">
        <v>2849</v>
      </c>
      <c r="AL280" s="82" t="s">
        <v>3004</v>
      </c>
      <c r="AM280" s="78"/>
      <c r="AN280" s="80">
        <v>42949.58799768519</v>
      </c>
      <c r="AO280" s="82" t="s">
        <v>3242</v>
      </c>
      <c r="AP280" s="78" t="b">
        <v>0</v>
      </c>
      <c r="AQ280" s="78" t="b">
        <v>0</v>
      </c>
      <c r="AR280" s="78" t="b">
        <v>0</v>
      </c>
      <c r="AS280" s="78" t="s">
        <v>1973</v>
      </c>
      <c r="AT280" s="78">
        <v>37</v>
      </c>
      <c r="AU280" s="82" t="s">
        <v>3289</v>
      </c>
      <c r="AV280" s="78" t="b">
        <v>0</v>
      </c>
      <c r="AW280" s="78" t="s">
        <v>3383</v>
      </c>
      <c r="AX280" s="82" t="s">
        <v>3661</v>
      </c>
      <c r="AY280" s="78" t="s">
        <v>65</v>
      </c>
      <c r="AZ280" s="78" t="str">
        <f>REPLACE(INDEX(GroupVertices[Group],MATCH(Vertices[[#This Row],[Vertex]],GroupVertices[Vertex],0)),1,1,"")</f>
        <v>4</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row r="281" spans="1:76" ht="15">
      <c r="A281" s="64" t="s">
        <v>441</v>
      </c>
      <c r="B281" s="65"/>
      <c r="C281" s="65" t="s">
        <v>64</v>
      </c>
      <c r="D281" s="66">
        <v>162.0144425486445</v>
      </c>
      <c r="E281" s="68"/>
      <c r="F281" s="100" t="s">
        <v>1190</v>
      </c>
      <c r="G281" s="65"/>
      <c r="H281" s="69" t="s">
        <v>441</v>
      </c>
      <c r="I281" s="70"/>
      <c r="J281" s="70"/>
      <c r="K281" s="69" t="s">
        <v>3994</v>
      </c>
      <c r="L281" s="73">
        <v>1</v>
      </c>
      <c r="M281" s="74">
        <v>3343.39501953125</v>
      </c>
      <c r="N281" s="74">
        <v>8742.6552734375</v>
      </c>
      <c r="O281" s="75"/>
      <c r="P281" s="76"/>
      <c r="Q281" s="76"/>
      <c r="R281" s="86"/>
      <c r="S281" s="48">
        <v>1</v>
      </c>
      <c r="T281" s="48">
        <v>1</v>
      </c>
      <c r="U281" s="49">
        <v>0</v>
      </c>
      <c r="V281" s="49">
        <v>0</v>
      </c>
      <c r="W281" s="49">
        <v>0</v>
      </c>
      <c r="X281" s="49">
        <v>0.999998</v>
      </c>
      <c r="Y281" s="49">
        <v>0</v>
      </c>
      <c r="Z281" s="49" t="s">
        <v>5595</v>
      </c>
      <c r="AA281" s="71">
        <v>281</v>
      </c>
      <c r="AB281" s="71"/>
      <c r="AC281" s="72"/>
      <c r="AD281" s="78" t="s">
        <v>2353</v>
      </c>
      <c r="AE281" s="78">
        <v>457</v>
      </c>
      <c r="AF281" s="78">
        <v>60</v>
      </c>
      <c r="AG281" s="78">
        <v>1586</v>
      </c>
      <c r="AH281" s="78">
        <v>7</v>
      </c>
      <c r="AI281" s="78"/>
      <c r="AJ281" s="78" t="s">
        <v>2637</v>
      </c>
      <c r="AK281" s="78" t="s">
        <v>2850</v>
      </c>
      <c r="AL281" s="78"/>
      <c r="AM281" s="78"/>
      <c r="AN281" s="80">
        <v>43251.124768518515</v>
      </c>
      <c r="AO281" s="82" t="s">
        <v>3243</v>
      </c>
      <c r="AP281" s="78" t="b">
        <v>0</v>
      </c>
      <c r="AQ281" s="78" t="b">
        <v>0</v>
      </c>
      <c r="AR281" s="78" t="b">
        <v>1</v>
      </c>
      <c r="AS281" s="78" t="s">
        <v>1973</v>
      </c>
      <c r="AT281" s="78">
        <v>0</v>
      </c>
      <c r="AU281" s="82" t="s">
        <v>3289</v>
      </c>
      <c r="AV281" s="78" t="b">
        <v>0</v>
      </c>
      <c r="AW281" s="78" t="s">
        <v>3383</v>
      </c>
      <c r="AX281" s="82" t="s">
        <v>3662</v>
      </c>
      <c r="AY281" s="78" t="s">
        <v>66</v>
      </c>
      <c r="AZ281" s="78" t="str">
        <f>REPLACE(INDEX(GroupVertices[Group],MATCH(Vertices[[#This Row],[Vertex]],GroupVertices[Vertex],0)),1,1,"")</f>
        <v>3</v>
      </c>
      <c r="BA281" s="48"/>
      <c r="BB281" s="48"/>
      <c r="BC281" s="48"/>
      <c r="BD281" s="48"/>
      <c r="BE281" s="48" t="s">
        <v>893</v>
      </c>
      <c r="BF281" s="48" t="s">
        <v>893</v>
      </c>
      <c r="BG281" s="120" t="s">
        <v>4756</v>
      </c>
      <c r="BH281" s="120" t="s">
        <v>4756</v>
      </c>
      <c r="BI281" s="120" t="s">
        <v>4901</v>
      </c>
      <c r="BJ281" s="120" t="s">
        <v>4901</v>
      </c>
      <c r="BK281" s="120">
        <v>0</v>
      </c>
      <c r="BL281" s="123">
        <v>0</v>
      </c>
      <c r="BM281" s="120">
        <v>0</v>
      </c>
      <c r="BN281" s="123">
        <v>0</v>
      </c>
      <c r="BO281" s="120">
        <v>0</v>
      </c>
      <c r="BP281" s="123">
        <v>0</v>
      </c>
      <c r="BQ281" s="120">
        <v>34</v>
      </c>
      <c r="BR281" s="123">
        <v>100</v>
      </c>
      <c r="BS281" s="120">
        <v>34</v>
      </c>
      <c r="BT281" s="2"/>
      <c r="BU281" s="3"/>
      <c r="BV281" s="3"/>
      <c r="BW281" s="3"/>
      <c r="BX281" s="3"/>
    </row>
    <row r="282" spans="1:76" ht="15">
      <c r="A282" s="64" t="s">
        <v>442</v>
      </c>
      <c r="B282" s="65"/>
      <c r="C282" s="65" t="s">
        <v>64</v>
      </c>
      <c r="D282" s="66">
        <v>162.02349974016732</v>
      </c>
      <c r="E282" s="68"/>
      <c r="F282" s="100" t="s">
        <v>1191</v>
      </c>
      <c r="G282" s="65"/>
      <c r="H282" s="69" t="s">
        <v>442</v>
      </c>
      <c r="I282" s="70"/>
      <c r="J282" s="70"/>
      <c r="K282" s="69" t="s">
        <v>3995</v>
      </c>
      <c r="L282" s="73">
        <v>1</v>
      </c>
      <c r="M282" s="74">
        <v>7272.14697265625</v>
      </c>
      <c r="N282" s="74">
        <v>8812.998046875</v>
      </c>
      <c r="O282" s="75"/>
      <c r="P282" s="76"/>
      <c r="Q282" s="76"/>
      <c r="R282" s="86"/>
      <c r="S282" s="48">
        <v>0</v>
      </c>
      <c r="T282" s="48">
        <v>1</v>
      </c>
      <c r="U282" s="49">
        <v>0</v>
      </c>
      <c r="V282" s="49">
        <v>0.037037</v>
      </c>
      <c r="W282" s="49">
        <v>0</v>
      </c>
      <c r="X282" s="49">
        <v>0.55762</v>
      </c>
      <c r="Y282" s="49">
        <v>0</v>
      </c>
      <c r="Z282" s="49">
        <v>0</v>
      </c>
      <c r="AA282" s="71">
        <v>282</v>
      </c>
      <c r="AB282" s="71"/>
      <c r="AC282" s="72"/>
      <c r="AD282" s="78" t="s">
        <v>2354</v>
      </c>
      <c r="AE282" s="78">
        <v>353</v>
      </c>
      <c r="AF282" s="78">
        <v>97</v>
      </c>
      <c r="AG282" s="78">
        <v>2664</v>
      </c>
      <c r="AH282" s="78">
        <v>3267</v>
      </c>
      <c r="AI282" s="78"/>
      <c r="AJ282" s="78" t="s">
        <v>2638</v>
      </c>
      <c r="AK282" s="78"/>
      <c r="AL282" s="78"/>
      <c r="AM282" s="78"/>
      <c r="AN282" s="80">
        <v>42553.04785879629</v>
      </c>
      <c r="AO282" s="78"/>
      <c r="AP282" s="78" t="b">
        <v>1</v>
      </c>
      <c r="AQ282" s="78" t="b">
        <v>0</v>
      </c>
      <c r="AR282" s="78" t="b">
        <v>0</v>
      </c>
      <c r="AS282" s="78" t="s">
        <v>1973</v>
      </c>
      <c r="AT282" s="78">
        <v>4</v>
      </c>
      <c r="AU282" s="78"/>
      <c r="AV282" s="78" t="b">
        <v>0</v>
      </c>
      <c r="AW282" s="78" t="s">
        <v>3383</v>
      </c>
      <c r="AX282" s="82" t="s">
        <v>3663</v>
      </c>
      <c r="AY282" s="78" t="s">
        <v>66</v>
      </c>
      <c r="AZ282" s="78" t="str">
        <f>REPLACE(INDEX(GroupVertices[Group],MATCH(Vertices[[#This Row],[Vertex]],GroupVertices[Vertex],0)),1,1,"")</f>
        <v>7</v>
      </c>
      <c r="BA282" s="48"/>
      <c r="BB282" s="48"/>
      <c r="BC282" s="48"/>
      <c r="BD282" s="48"/>
      <c r="BE282" s="48"/>
      <c r="BF282" s="48"/>
      <c r="BG282" s="120" t="s">
        <v>4757</v>
      </c>
      <c r="BH282" s="120" t="s">
        <v>4757</v>
      </c>
      <c r="BI282" s="120" t="s">
        <v>4902</v>
      </c>
      <c r="BJ282" s="120" t="s">
        <v>4902</v>
      </c>
      <c r="BK282" s="120">
        <v>0</v>
      </c>
      <c r="BL282" s="123">
        <v>0</v>
      </c>
      <c r="BM282" s="120">
        <v>0</v>
      </c>
      <c r="BN282" s="123">
        <v>0</v>
      </c>
      <c r="BO282" s="120">
        <v>0</v>
      </c>
      <c r="BP282" s="123">
        <v>0</v>
      </c>
      <c r="BQ282" s="120">
        <v>28</v>
      </c>
      <c r="BR282" s="123">
        <v>100</v>
      </c>
      <c r="BS282" s="120">
        <v>28</v>
      </c>
      <c r="BT282" s="2"/>
      <c r="BU282" s="3"/>
      <c r="BV282" s="3"/>
      <c r="BW282" s="3"/>
      <c r="BX282" s="3"/>
    </row>
    <row r="283" spans="1:76" ht="15">
      <c r="A283" s="64" t="s">
        <v>443</v>
      </c>
      <c r="B283" s="65"/>
      <c r="C283" s="65" t="s">
        <v>64</v>
      </c>
      <c r="D283" s="66">
        <v>162.00807803568253</v>
      </c>
      <c r="E283" s="68"/>
      <c r="F283" s="100" t="s">
        <v>1192</v>
      </c>
      <c r="G283" s="65"/>
      <c r="H283" s="69" t="s">
        <v>443</v>
      </c>
      <c r="I283" s="70"/>
      <c r="J283" s="70"/>
      <c r="K283" s="69" t="s">
        <v>3996</v>
      </c>
      <c r="L283" s="73">
        <v>1</v>
      </c>
      <c r="M283" s="74">
        <v>7111.1904296875</v>
      </c>
      <c r="N283" s="74">
        <v>7799.8251953125</v>
      </c>
      <c r="O283" s="75"/>
      <c r="P283" s="76"/>
      <c r="Q283" s="76"/>
      <c r="R283" s="86"/>
      <c r="S283" s="48">
        <v>0</v>
      </c>
      <c r="T283" s="48">
        <v>1</v>
      </c>
      <c r="U283" s="49">
        <v>0</v>
      </c>
      <c r="V283" s="49">
        <v>0.037037</v>
      </c>
      <c r="W283" s="49">
        <v>0</v>
      </c>
      <c r="X283" s="49">
        <v>0.55762</v>
      </c>
      <c r="Y283" s="49">
        <v>0</v>
      </c>
      <c r="Z283" s="49">
        <v>0</v>
      </c>
      <c r="AA283" s="71">
        <v>283</v>
      </c>
      <c r="AB283" s="71"/>
      <c r="AC283" s="72"/>
      <c r="AD283" s="78" t="s">
        <v>2355</v>
      </c>
      <c r="AE283" s="78">
        <v>108</v>
      </c>
      <c r="AF283" s="78">
        <v>34</v>
      </c>
      <c r="AG283" s="78">
        <v>1371</v>
      </c>
      <c r="AH283" s="78">
        <v>1842</v>
      </c>
      <c r="AI283" s="78"/>
      <c r="AJ283" s="78" t="s">
        <v>2639</v>
      </c>
      <c r="AK283" s="78"/>
      <c r="AL283" s="78"/>
      <c r="AM283" s="78"/>
      <c r="AN283" s="80">
        <v>42749.63689814815</v>
      </c>
      <c r="AO283" s="78"/>
      <c r="AP283" s="78" t="b">
        <v>1</v>
      </c>
      <c r="AQ283" s="78" t="b">
        <v>0</v>
      </c>
      <c r="AR283" s="78" t="b">
        <v>0</v>
      </c>
      <c r="AS283" s="78" t="s">
        <v>1973</v>
      </c>
      <c r="AT283" s="78">
        <v>1</v>
      </c>
      <c r="AU283" s="78"/>
      <c r="AV283" s="78" t="b">
        <v>0</v>
      </c>
      <c r="AW283" s="78" t="s">
        <v>3383</v>
      </c>
      <c r="AX283" s="82" t="s">
        <v>3664</v>
      </c>
      <c r="AY283" s="78" t="s">
        <v>66</v>
      </c>
      <c r="AZ283" s="78" t="str">
        <f>REPLACE(INDEX(GroupVertices[Group],MATCH(Vertices[[#This Row],[Vertex]],GroupVertices[Vertex],0)),1,1,"")</f>
        <v>7</v>
      </c>
      <c r="BA283" s="48"/>
      <c r="BB283" s="48"/>
      <c r="BC283" s="48"/>
      <c r="BD283" s="48"/>
      <c r="BE283" s="48"/>
      <c r="BF283" s="48"/>
      <c r="BG283" s="120" t="s">
        <v>4757</v>
      </c>
      <c r="BH283" s="120" t="s">
        <v>4757</v>
      </c>
      <c r="BI283" s="120" t="s">
        <v>4902</v>
      </c>
      <c r="BJ283" s="120" t="s">
        <v>4902</v>
      </c>
      <c r="BK283" s="120">
        <v>0</v>
      </c>
      <c r="BL283" s="123">
        <v>0</v>
      </c>
      <c r="BM283" s="120">
        <v>0</v>
      </c>
      <c r="BN283" s="123">
        <v>0</v>
      </c>
      <c r="BO283" s="120">
        <v>0</v>
      </c>
      <c r="BP283" s="123">
        <v>0</v>
      </c>
      <c r="BQ283" s="120">
        <v>28</v>
      </c>
      <c r="BR283" s="123">
        <v>100</v>
      </c>
      <c r="BS283" s="120">
        <v>28</v>
      </c>
      <c r="BT283" s="2"/>
      <c r="BU283" s="3"/>
      <c r="BV283" s="3"/>
      <c r="BW283" s="3"/>
      <c r="BX283" s="3"/>
    </row>
    <row r="284" spans="1:76" ht="15">
      <c r="A284" s="64" t="s">
        <v>444</v>
      </c>
      <c r="B284" s="65"/>
      <c r="C284" s="65" t="s">
        <v>64</v>
      </c>
      <c r="D284" s="66">
        <v>162.10305615219212</v>
      </c>
      <c r="E284" s="68"/>
      <c r="F284" s="100" t="s">
        <v>3366</v>
      </c>
      <c r="G284" s="65"/>
      <c r="H284" s="69" t="s">
        <v>444</v>
      </c>
      <c r="I284" s="70"/>
      <c r="J284" s="70"/>
      <c r="K284" s="69" t="s">
        <v>3997</v>
      </c>
      <c r="L284" s="73">
        <v>15.420192307692307</v>
      </c>
      <c r="M284" s="74">
        <v>7767.25390625</v>
      </c>
      <c r="N284" s="74">
        <v>4287.806640625</v>
      </c>
      <c r="O284" s="75"/>
      <c r="P284" s="76"/>
      <c r="Q284" s="76"/>
      <c r="R284" s="86"/>
      <c r="S284" s="48">
        <v>0</v>
      </c>
      <c r="T284" s="48">
        <v>3</v>
      </c>
      <c r="U284" s="49">
        <v>6</v>
      </c>
      <c r="V284" s="49">
        <v>0.333333</v>
      </c>
      <c r="W284" s="49">
        <v>0</v>
      </c>
      <c r="X284" s="49">
        <v>1.918916</v>
      </c>
      <c r="Y284" s="49">
        <v>0</v>
      </c>
      <c r="Z284" s="49">
        <v>0</v>
      </c>
      <c r="AA284" s="71">
        <v>284</v>
      </c>
      <c r="AB284" s="71"/>
      <c r="AC284" s="72"/>
      <c r="AD284" s="78" t="s">
        <v>2356</v>
      </c>
      <c r="AE284" s="78">
        <v>694</v>
      </c>
      <c r="AF284" s="78">
        <v>422</v>
      </c>
      <c r="AG284" s="78">
        <v>59524</v>
      </c>
      <c r="AH284" s="78">
        <v>8287</v>
      </c>
      <c r="AI284" s="78"/>
      <c r="AJ284" s="78" t="s">
        <v>2640</v>
      </c>
      <c r="AK284" s="78" t="s">
        <v>2787</v>
      </c>
      <c r="AL284" s="78"/>
      <c r="AM284" s="78"/>
      <c r="AN284" s="80">
        <v>40888.58194444444</v>
      </c>
      <c r="AO284" s="82" t="s">
        <v>3244</v>
      </c>
      <c r="AP284" s="78" t="b">
        <v>1</v>
      </c>
      <c r="AQ284" s="78" t="b">
        <v>0</v>
      </c>
      <c r="AR284" s="78" t="b">
        <v>0</v>
      </c>
      <c r="AS284" s="78" t="s">
        <v>1973</v>
      </c>
      <c r="AT284" s="78">
        <v>4</v>
      </c>
      <c r="AU284" s="82" t="s">
        <v>3289</v>
      </c>
      <c r="AV284" s="78" t="b">
        <v>0</v>
      </c>
      <c r="AW284" s="78" t="s">
        <v>3383</v>
      </c>
      <c r="AX284" s="82" t="s">
        <v>3665</v>
      </c>
      <c r="AY284" s="78" t="s">
        <v>66</v>
      </c>
      <c r="AZ284" s="78" t="str">
        <f>REPLACE(INDEX(GroupVertices[Group],MATCH(Vertices[[#This Row],[Vertex]],GroupVertices[Vertex],0)),1,1,"")</f>
        <v>17</v>
      </c>
      <c r="BA284" s="48"/>
      <c r="BB284" s="48"/>
      <c r="BC284" s="48"/>
      <c r="BD284" s="48"/>
      <c r="BE284" s="48" t="s">
        <v>894</v>
      </c>
      <c r="BF284" s="48" t="s">
        <v>894</v>
      </c>
      <c r="BG284" s="120" t="s">
        <v>4758</v>
      </c>
      <c r="BH284" s="120" t="s">
        <v>4758</v>
      </c>
      <c r="BI284" s="120" t="s">
        <v>4903</v>
      </c>
      <c r="BJ284" s="120" t="s">
        <v>4903</v>
      </c>
      <c r="BK284" s="120">
        <v>0</v>
      </c>
      <c r="BL284" s="123">
        <v>0</v>
      </c>
      <c r="BM284" s="120">
        <v>0</v>
      </c>
      <c r="BN284" s="123">
        <v>0</v>
      </c>
      <c r="BO284" s="120">
        <v>0</v>
      </c>
      <c r="BP284" s="123">
        <v>0</v>
      </c>
      <c r="BQ284" s="120">
        <v>19</v>
      </c>
      <c r="BR284" s="123">
        <v>100</v>
      </c>
      <c r="BS284" s="120">
        <v>19</v>
      </c>
      <c r="BT284" s="2"/>
      <c r="BU284" s="3"/>
      <c r="BV284" s="3"/>
      <c r="BW284" s="3"/>
      <c r="BX284" s="3"/>
    </row>
    <row r="285" spans="1:76" ht="15">
      <c r="A285" s="64" t="s">
        <v>531</v>
      </c>
      <c r="B285" s="65"/>
      <c r="C285" s="65" t="s">
        <v>64</v>
      </c>
      <c r="D285" s="66">
        <v>218.63192591365726</v>
      </c>
      <c r="E285" s="68"/>
      <c r="F285" s="100" t="s">
        <v>3367</v>
      </c>
      <c r="G285" s="65"/>
      <c r="H285" s="69" t="s">
        <v>531</v>
      </c>
      <c r="I285" s="70"/>
      <c r="J285" s="70"/>
      <c r="K285" s="69" t="s">
        <v>3998</v>
      </c>
      <c r="L285" s="73">
        <v>1</v>
      </c>
      <c r="M285" s="74">
        <v>7767.25390625</v>
      </c>
      <c r="N285" s="74">
        <v>4793.63818359375</v>
      </c>
      <c r="O285" s="75"/>
      <c r="P285" s="76"/>
      <c r="Q285" s="76"/>
      <c r="R285" s="86"/>
      <c r="S285" s="48">
        <v>1</v>
      </c>
      <c r="T285" s="48">
        <v>0</v>
      </c>
      <c r="U285" s="49">
        <v>0</v>
      </c>
      <c r="V285" s="49">
        <v>0.2</v>
      </c>
      <c r="W285" s="49">
        <v>0</v>
      </c>
      <c r="X285" s="49">
        <v>0.693693</v>
      </c>
      <c r="Y285" s="49">
        <v>0</v>
      </c>
      <c r="Z285" s="49">
        <v>0</v>
      </c>
      <c r="AA285" s="71">
        <v>285</v>
      </c>
      <c r="AB285" s="71"/>
      <c r="AC285" s="72"/>
      <c r="AD285" s="78" t="s">
        <v>2357</v>
      </c>
      <c r="AE285" s="78">
        <v>923</v>
      </c>
      <c r="AF285" s="78">
        <v>231351</v>
      </c>
      <c r="AG285" s="78">
        <v>16654</v>
      </c>
      <c r="AH285" s="78">
        <v>36284</v>
      </c>
      <c r="AI285" s="78"/>
      <c r="AJ285" s="78" t="s">
        <v>2641</v>
      </c>
      <c r="AK285" s="78" t="s">
        <v>2791</v>
      </c>
      <c r="AL285" s="82" t="s">
        <v>3005</v>
      </c>
      <c r="AM285" s="78"/>
      <c r="AN285" s="80">
        <v>41007.51440972222</v>
      </c>
      <c r="AO285" s="82" t="s">
        <v>3245</v>
      </c>
      <c r="AP285" s="78" t="b">
        <v>1</v>
      </c>
      <c r="AQ285" s="78" t="b">
        <v>0</v>
      </c>
      <c r="AR285" s="78" t="b">
        <v>0</v>
      </c>
      <c r="AS285" s="78" t="s">
        <v>1973</v>
      </c>
      <c r="AT285" s="78">
        <v>1621</v>
      </c>
      <c r="AU285" s="82" t="s">
        <v>3289</v>
      </c>
      <c r="AV285" s="78" t="b">
        <v>1</v>
      </c>
      <c r="AW285" s="78" t="s">
        <v>3383</v>
      </c>
      <c r="AX285" s="82" t="s">
        <v>3666</v>
      </c>
      <c r="AY285" s="78" t="s">
        <v>65</v>
      </c>
      <c r="AZ285" s="78" t="str">
        <f>REPLACE(INDEX(GroupVertices[Group],MATCH(Vertices[[#This Row],[Vertex]],GroupVertices[Vertex],0)),1,1,"")</f>
        <v>17</v>
      </c>
      <c r="BA285" s="48"/>
      <c r="BB285" s="48"/>
      <c r="BC285" s="48"/>
      <c r="BD285" s="48"/>
      <c r="BE285" s="48"/>
      <c r="BF285" s="48"/>
      <c r="BG285" s="48"/>
      <c r="BH285" s="48"/>
      <c r="BI285" s="48"/>
      <c r="BJ285" s="48"/>
      <c r="BK285" s="48"/>
      <c r="BL285" s="49"/>
      <c r="BM285" s="48"/>
      <c r="BN285" s="49"/>
      <c r="BO285" s="48"/>
      <c r="BP285" s="49"/>
      <c r="BQ285" s="48"/>
      <c r="BR285" s="49"/>
      <c r="BS285" s="48"/>
      <c r="BT285" s="2"/>
      <c r="BU285" s="3"/>
      <c r="BV285" s="3"/>
      <c r="BW285" s="3"/>
      <c r="BX285" s="3"/>
    </row>
    <row r="286" spans="1:76" ht="15">
      <c r="A286" s="64" t="s">
        <v>532</v>
      </c>
      <c r="B286" s="65"/>
      <c r="C286" s="65" t="s">
        <v>64</v>
      </c>
      <c r="D286" s="66">
        <v>162.00660930192205</v>
      </c>
      <c r="E286" s="68"/>
      <c r="F286" s="100" t="s">
        <v>3368</v>
      </c>
      <c r="G286" s="65"/>
      <c r="H286" s="69" t="s">
        <v>532</v>
      </c>
      <c r="I286" s="70"/>
      <c r="J286" s="70"/>
      <c r="K286" s="69" t="s">
        <v>3999</v>
      </c>
      <c r="L286" s="73">
        <v>1</v>
      </c>
      <c r="M286" s="74">
        <v>7448.89794921875</v>
      </c>
      <c r="N286" s="74">
        <v>4793.63818359375</v>
      </c>
      <c r="O286" s="75"/>
      <c r="P286" s="76"/>
      <c r="Q286" s="76"/>
      <c r="R286" s="86"/>
      <c r="S286" s="48">
        <v>1</v>
      </c>
      <c r="T286" s="48">
        <v>0</v>
      </c>
      <c r="U286" s="49">
        <v>0</v>
      </c>
      <c r="V286" s="49">
        <v>0.2</v>
      </c>
      <c r="W286" s="49">
        <v>0</v>
      </c>
      <c r="X286" s="49">
        <v>0.693693</v>
      </c>
      <c r="Y286" s="49">
        <v>0</v>
      </c>
      <c r="Z286" s="49">
        <v>0</v>
      </c>
      <c r="AA286" s="71">
        <v>286</v>
      </c>
      <c r="AB286" s="71"/>
      <c r="AC286" s="72"/>
      <c r="AD286" s="78" t="s">
        <v>2358</v>
      </c>
      <c r="AE286" s="78">
        <v>887</v>
      </c>
      <c r="AF286" s="78">
        <v>28</v>
      </c>
      <c r="AG286" s="78">
        <v>315</v>
      </c>
      <c r="AH286" s="78">
        <v>40</v>
      </c>
      <c r="AI286" s="78"/>
      <c r="AJ286" s="78" t="s">
        <v>2642</v>
      </c>
      <c r="AK286" s="78" t="s">
        <v>2851</v>
      </c>
      <c r="AL286" s="78"/>
      <c r="AM286" s="78"/>
      <c r="AN286" s="80">
        <v>41502.296215277776</v>
      </c>
      <c r="AO286" s="78"/>
      <c r="AP286" s="78" t="b">
        <v>1</v>
      </c>
      <c r="AQ286" s="78" t="b">
        <v>0</v>
      </c>
      <c r="AR286" s="78" t="b">
        <v>1</v>
      </c>
      <c r="AS286" s="78" t="s">
        <v>1973</v>
      </c>
      <c r="AT286" s="78">
        <v>0</v>
      </c>
      <c r="AU286" s="82" t="s">
        <v>3289</v>
      </c>
      <c r="AV286" s="78" t="b">
        <v>0</v>
      </c>
      <c r="AW286" s="78" t="s">
        <v>3383</v>
      </c>
      <c r="AX286" s="82" t="s">
        <v>3667</v>
      </c>
      <c r="AY286" s="78" t="s">
        <v>65</v>
      </c>
      <c r="AZ286" s="78" t="str">
        <f>REPLACE(INDEX(GroupVertices[Group],MATCH(Vertices[[#This Row],[Vertex]],GroupVertices[Vertex],0)),1,1,"")</f>
        <v>17</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533</v>
      </c>
      <c r="B287" s="65"/>
      <c r="C287" s="65" t="s">
        <v>64</v>
      </c>
      <c r="D287" s="66">
        <v>162.2883613949699</v>
      </c>
      <c r="E287" s="68"/>
      <c r="F287" s="100" t="s">
        <v>3369</v>
      </c>
      <c r="G287" s="65"/>
      <c r="H287" s="69" t="s">
        <v>533</v>
      </c>
      <c r="I287" s="70"/>
      <c r="J287" s="70"/>
      <c r="K287" s="69" t="s">
        <v>4000</v>
      </c>
      <c r="L287" s="73">
        <v>1</v>
      </c>
      <c r="M287" s="74">
        <v>7448.89794921875</v>
      </c>
      <c r="N287" s="74">
        <v>4287.806640625</v>
      </c>
      <c r="O287" s="75"/>
      <c r="P287" s="76"/>
      <c r="Q287" s="76"/>
      <c r="R287" s="86"/>
      <c r="S287" s="48">
        <v>1</v>
      </c>
      <c r="T287" s="48">
        <v>0</v>
      </c>
      <c r="U287" s="49">
        <v>0</v>
      </c>
      <c r="V287" s="49">
        <v>0.2</v>
      </c>
      <c r="W287" s="49">
        <v>0</v>
      </c>
      <c r="X287" s="49">
        <v>0.693693</v>
      </c>
      <c r="Y287" s="49">
        <v>0</v>
      </c>
      <c r="Z287" s="49">
        <v>0</v>
      </c>
      <c r="AA287" s="71">
        <v>287</v>
      </c>
      <c r="AB287" s="71"/>
      <c r="AC287" s="72"/>
      <c r="AD287" s="78" t="s">
        <v>2359</v>
      </c>
      <c r="AE287" s="78">
        <v>1156</v>
      </c>
      <c r="AF287" s="78">
        <v>1179</v>
      </c>
      <c r="AG287" s="78">
        <v>8138</v>
      </c>
      <c r="AH287" s="78">
        <v>15981</v>
      </c>
      <c r="AI287" s="78"/>
      <c r="AJ287" s="78" t="s">
        <v>2643</v>
      </c>
      <c r="AK287" s="78"/>
      <c r="AL287" s="78"/>
      <c r="AM287" s="78"/>
      <c r="AN287" s="80">
        <v>43221.728483796294</v>
      </c>
      <c r="AO287" s="82" t="s">
        <v>3246</v>
      </c>
      <c r="AP287" s="78" t="b">
        <v>1</v>
      </c>
      <c r="AQ287" s="78" t="b">
        <v>0</v>
      </c>
      <c r="AR287" s="78" t="b">
        <v>0</v>
      </c>
      <c r="AS287" s="78" t="s">
        <v>1973</v>
      </c>
      <c r="AT287" s="78">
        <v>0</v>
      </c>
      <c r="AU287" s="78"/>
      <c r="AV287" s="78" t="b">
        <v>0</v>
      </c>
      <c r="AW287" s="78" t="s">
        <v>3383</v>
      </c>
      <c r="AX287" s="82" t="s">
        <v>3668</v>
      </c>
      <c r="AY287" s="78" t="s">
        <v>65</v>
      </c>
      <c r="AZ287" s="78" t="str">
        <f>REPLACE(INDEX(GroupVertices[Group],MATCH(Vertices[[#This Row],[Vertex]],GroupVertices[Vertex],0)),1,1,"")</f>
        <v>17</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445</v>
      </c>
      <c r="B288" s="65"/>
      <c r="C288" s="65" t="s">
        <v>64</v>
      </c>
      <c r="D288" s="66">
        <v>162.506713147358</v>
      </c>
      <c r="E288" s="68"/>
      <c r="F288" s="100" t="s">
        <v>1193</v>
      </c>
      <c r="G288" s="65"/>
      <c r="H288" s="69" t="s">
        <v>445</v>
      </c>
      <c r="I288" s="70"/>
      <c r="J288" s="70"/>
      <c r="K288" s="69" t="s">
        <v>4001</v>
      </c>
      <c r="L288" s="73">
        <v>1</v>
      </c>
      <c r="M288" s="74">
        <v>4673.99658203125</v>
      </c>
      <c r="N288" s="74">
        <v>8742.6552734375</v>
      </c>
      <c r="O288" s="75"/>
      <c r="P288" s="76"/>
      <c r="Q288" s="76"/>
      <c r="R288" s="86"/>
      <c r="S288" s="48">
        <v>1</v>
      </c>
      <c r="T288" s="48">
        <v>1</v>
      </c>
      <c r="U288" s="49">
        <v>0</v>
      </c>
      <c r="V288" s="49">
        <v>0</v>
      </c>
      <c r="W288" s="49">
        <v>0</v>
      </c>
      <c r="X288" s="49">
        <v>0.999998</v>
      </c>
      <c r="Y288" s="49">
        <v>0</v>
      </c>
      <c r="Z288" s="49" t="s">
        <v>5595</v>
      </c>
      <c r="AA288" s="71">
        <v>288</v>
      </c>
      <c r="AB288" s="71"/>
      <c r="AC288" s="72"/>
      <c r="AD288" s="78" t="s">
        <v>2360</v>
      </c>
      <c r="AE288" s="78">
        <v>1057</v>
      </c>
      <c r="AF288" s="78">
        <v>2071</v>
      </c>
      <c r="AG288" s="78">
        <v>57708</v>
      </c>
      <c r="AH288" s="78">
        <v>4638</v>
      </c>
      <c r="AI288" s="78"/>
      <c r="AJ288" s="78" t="s">
        <v>2644</v>
      </c>
      <c r="AK288" s="78" t="s">
        <v>2852</v>
      </c>
      <c r="AL288" s="82" t="s">
        <v>3006</v>
      </c>
      <c r="AM288" s="78"/>
      <c r="AN288" s="80">
        <v>41242.21396990741</v>
      </c>
      <c r="AO288" s="82" t="s">
        <v>3247</v>
      </c>
      <c r="AP288" s="78" t="b">
        <v>0</v>
      </c>
      <c r="AQ288" s="78" t="b">
        <v>0</v>
      </c>
      <c r="AR288" s="78" t="b">
        <v>0</v>
      </c>
      <c r="AS288" s="78" t="s">
        <v>1973</v>
      </c>
      <c r="AT288" s="78">
        <v>63</v>
      </c>
      <c r="AU288" s="82" t="s">
        <v>3289</v>
      </c>
      <c r="AV288" s="78" t="b">
        <v>0</v>
      </c>
      <c r="AW288" s="78" t="s">
        <v>3383</v>
      </c>
      <c r="AX288" s="82" t="s">
        <v>3669</v>
      </c>
      <c r="AY288" s="78" t="s">
        <v>66</v>
      </c>
      <c r="AZ288" s="78" t="str">
        <f>REPLACE(INDEX(GroupVertices[Group],MATCH(Vertices[[#This Row],[Vertex]],GroupVertices[Vertex],0)),1,1,"")</f>
        <v>3</v>
      </c>
      <c r="BA288" s="48" t="s">
        <v>779</v>
      </c>
      <c r="BB288" s="48" t="s">
        <v>779</v>
      </c>
      <c r="BC288" s="48" t="s">
        <v>822</v>
      </c>
      <c r="BD288" s="48" t="s">
        <v>822</v>
      </c>
      <c r="BE288" s="48" t="s">
        <v>895</v>
      </c>
      <c r="BF288" s="48" t="s">
        <v>895</v>
      </c>
      <c r="BG288" s="120" t="s">
        <v>4759</v>
      </c>
      <c r="BH288" s="120" t="s">
        <v>4803</v>
      </c>
      <c r="BI288" s="120" t="s">
        <v>4904</v>
      </c>
      <c r="BJ288" s="120" t="s">
        <v>4936</v>
      </c>
      <c r="BK288" s="120">
        <v>0</v>
      </c>
      <c r="BL288" s="123">
        <v>0</v>
      </c>
      <c r="BM288" s="120">
        <v>4</v>
      </c>
      <c r="BN288" s="123">
        <v>15.384615384615385</v>
      </c>
      <c r="BO288" s="120">
        <v>0</v>
      </c>
      <c r="BP288" s="123">
        <v>0</v>
      </c>
      <c r="BQ288" s="120">
        <v>22</v>
      </c>
      <c r="BR288" s="123">
        <v>84.61538461538461</v>
      </c>
      <c r="BS288" s="120">
        <v>26</v>
      </c>
      <c r="BT288" s="2"/>
      <c r="BU288" s="3"/>
      <c r="BV288" s="3"/>
      <c r="BW288" s="3"/>
      <c r="BX288" s="3"/>
    </row>
    <row r="289" spans="1:76" ht="15">
      <c r="A289" s="64" t="s">
        <v>446</v>
      </c>
      <c r="B289" s="65"/>
      <c r="C289" s="65" t="s">
        <v>64</v>
      </c>
      <c r="D289" s="66">
        <v>162.45775535534273</v>
      </c>
      <c r="E289" s="68"/>
      <c r="F289" s="100" t="s">
        <v>1194</v>
      </c>
      <c r="G289" s="65"/>
      <c r="H289" s="69" t="s">
        <v>446</v>
      </c>
      <c r="I289" s="70"/>
      <c r="J289" s="70"/>
      <c r="K289" s="69" t="s">
        <v>4002</v>
      </c>
      <c r="L289" s="73">
        <v>1</v>
      </c>
      <c r="M289" s="74">
        <v>7414.7880859375</v>
      </c>
      <c r="N289" s="74">
        <v>2238.011474609375</v>
      </c>
      <c r="O289" s="75"/>
      <c r="P289" s="76"/>
      <c r="Q289" s="76"/>
      <c r="R289" s="86"/>
      <c r="S289" s="48">
        <v>0</v>
      </c>
      <c r="T289" s="48">
        <v>1</v>
      </c>
      <c r="U289" s="49">
        <v>0</v>
      </c>
      <c r="V289" s="49">
        <v>0.333333</v>
      </c>
      <c r="W289" s="49">
        <v>0</v>
      </c>
      <c r="X289" s="49">
        <v>0.638297</v>
      </c>
      <c r="Y289" s="49">
        <v>0</v>
      </c>
      <c r="Z289" s="49">
        <v>0</v>
      </c>
      <c r="AA289" s="71">
        <v>289</v>
      </c>
      <c r="AB289" s="71"/>
      <c r="AC289" s="72"/>
      <c r="AD289" s="78" t="s">
        <v>2361</v>
      </c>
      <c r="AE289" s="78">
        <v>4326</v>
      </c>
      <c r="AF289" s="78">
        <v>1871</v>
      </c>
      <c r="AG289" s="78">
        <v>15465</v>
      </c>
      <c r="AH289" s="78">
        <v>20964</v>
      </c>
      <c r="AI289" s="78"/>
      <c r="AJ289" s="78" t="s">
        <v>2645</v>
      </c>
      <c r="AK289" s="78" t="s">
        <v>2853</v>
      </c>
      <c r="AL289" s="82" t="s">
        <v>3007</v>
      </c>
      <c r="AM289" s="78"/>
      <c r="AN289" s="80">
        <v>39872.81290509259</v>
      </c>
      <c r="AO289" s="82" t="s">
        <v>3248</v>
      </c>
      <c r="AP289" s="78" t="b">
        <v>0</v>
      </c>
      <c r="AQ289" s="78" t="b">
        <v>0</v>
      </c>
      <c r="AR289" s="78" t="b">
        <v>0</v>
      </c>
      <c r="AS289" s="78" t="s">
        <v>1973</v>
      </c>
      <c r="AT289" s="78">
        <v>85</v>
      </c>
      <c r="AU289" s="82" t="s">
        <v>3292</v>
      </c>
      <c r="AV289" s="78" t="b">
        <v>0</v>
      </c>
      <c r="AW289" s="78" t="s">
        <v>3383</v>
      </c>
      <c r="AX289" s="82" t="s">
        <v>3670</v>
      </c>
      <c r="AY289" s="78" t="s">
        <v>66</v>
      </c>
      <c r="AZ289" s="78" t="str">
        <f>REPLACE(INDEX(GroupVertices[Group],MATCH(Vertices[[#This Row],[Vertex]],GroupVertices[Vertex],0)),1,1,"")</f>
        <v>20</v>
      </c>
      <c r="BA289" s="48"/>
      <c r="BB289" s="48"/>
      <c r="BC289" s="48"/>
      <c r="BD289" s="48"/>
      <c r="BE289" s="48" t="s">
        <v>896</v>
      </c>
      <c r="BF289" s="48" t="s">
        <v>896</v>
      </c>
      <c r="BG289" s="120" t="s">
        <v>4760</v>
      </c>
      <c r="BH289" s="120" t="s">
        <v>4760</v>
      </c>
      <c r="BI289" s="120" t="s">
        <v>4905</v>
      </c>
      <c r="BJ289" s="120" t="s">
        <v>4905</v>
      </c>
      <c r="BK289" s="120">
        <v>0</v>
      </c>
      <c r="BL289" s="123">
        <v>0</v>
      </c>
      <c r="BM289" s="120">
        <v>0</v>
      </c>
      <c r="BN289" s="123">
        <v>0</v>
      </c>
      <c r="BO289" s="120">
        <v>0</v>
      </c>
      <c r="BP289" s="123">
        <v>0</v>
      </c>
      <c r="BQ289" s="120">
        <v>21</v>
      </c>
      <c r="BR289" s="123">
        <v>100</v>
      </c>
      <c r="BS289" s="120">
        <v>21</v>
      </c>
      <c r="BT289" s="2"/>
      <c r="BU289" s="3"/>
      <c r="BV289" s="3"/>
      <c r="BW289" s="3"/>
      <c r="BX289" s="3"/>
    </row>
    <row r="290" spans="1:76" ht="15">
      <c r="A290" s="64" t="s">
        <v>455</v>
      </c>
      <c r="B290" s="65"/>
      <c r="C290" s="65" t="s">
        <v>64</v>
      </c>
      <c r="D290" s="66">
        <v>162.28566871640908</v>
      </c>
      <c r="E290" s="68"/>
      <c r="F290" s="100" t="s">
        <v>3370</v>
      </c>
      <c r="G290" s="65"/>
      <c r="H290" s="69" t="s">
        <v>455</v>
      </c>
      <c r="I290" s="70"/>
      <c r="J290" s="70"/>
      <c r="K290" s="69" t="s">
        <v>4003</v>
      </c>
      <c r="L290" s="73">
        <v>5.806730769230769</v>
      </c>
      <c r="M290" s="74">
        <v>7414.7880859375</v>
      </c>
      <c r="N290" s="74">
        <v>1796.879150390625</v>
      </c>
      <c r="O290" s="75"/>
      <c r="P290" s="76"/>
      <c r="Q290" s="76"/>
      <c r="R290" s="86"/>
      <c r="S290" s="48">
        <v>3</v>
      </c>
      <c r="T290" s="48">
        <v>1</v>
      </c>
      <c r="U290" s="49">
        <v>2</v>
      </c>
      <c r="V290" s="49">
        <v>0.5</v>
      </c>
      <c r="W290" s="49">
        <v>0</v>
      </c>
      <c r="X290" s="49">
        <v>1.723401</v>
      </c>
      <c r="Y290" s="49">
        <v>0</v>
      </c>
      <c r="Z290" s="49">
        <v>0</v>
      </c>
      <c r="AA290" s="71">
        <v>290</v>
      </c>
      <c r="AB290" s="71"/>
      <c r="AC290" s="72"/>
      <c r="AD290" s="78" t="s">
        <v>2362</v>
      </c>
      <c r="AE290" s="78">
        <v>1153</v>
      </c>
      <c r="AF290" s="78">
        <v>1168</v>
      </c>
      <c r="AG290" s="78">
        <v>38363</v>
      </c>
      <c r="AH290" s="78">
        <v>28525</v>
      </c>
      <c r="AI290" s="78"/>
      <c r="AJ290" s="78" t="s">
        <v>2646</v>
      </c>
      <c r="AK290" s="78" t="s">
        <v>2854</v>
      </c>
      <c r="AL290" s="78"/>
      <c r="AM290" s="78"/>
      <c r="AN290" s="80">
        <v>40300.263344907406</v>
      </c>
      <c r="AO290" s="82" t="s">
        <v>3249</v>
      </c>
      <c r="AP290" s="78" t="b">
        <v>0</v>
      </c>
      <c r="AQ290" s="78" t="b">
        <v>0</v>
      </c>
      <c r="AR290" s="78" t="b">
        <v>1</v>
      </c>
      <c r="AS290" s="78" t="s">
        <v>1973</v>
      </c>
      <c r="AT290" s="78">
        <v>122</v>
      </c>
      <c r="AU290" s="82" t="s">
        <v>3289</v>
      </c>
      <c r="AV290" s="78" t="b">
        <v>0</v>
      </c>
      <c r="AW290" s="78" t="s">
        <v>3383</v>
      </c>
      <c r="AX290" s="82" t="s">
        <v>3671</v>
      </c>
      <c r="AY290" s="78" t="s">
        <v>66</v>
      </c>
      <c r="AZ290" s="78" t="str">
        <f>REPLACE(INDEX(GroupVertices[Group],MATCH(Vertices[[#This Row],[Vertex]],GroupVertices[Vertex],0)),1,1,"")</f>
        <v>20</v>
      </c>
      <c r="BA290" s="48"/>
      <c r="BB290" s="48"/>
      <c r="BC290" s="48"/>
      <c r="BD290" s="48"/>
      <c r="BE290" s="48" t="s">
        <v>899</v>
      </c>
      <c r="BF290" s="48" t="s">
        <v>899</v>
      </c>
      <c r="BG290" s="120" t="s">
        <v>4366</v>
      </c>
      <c r="BH290" s="120" t="s">
        <v>4366</v>
      </c>
      <c r="BI290" s="120" t="s">
        <v>4505</v>
      </c>
      <c r="BJ290" s="120" t="s">
        <v>4505</v>
      </c>
      <c r="BK290" s="120">
        <v>0</v>
      </c>
      <c r="BL290" s="123">
        <v>0</v>
      </c>
      <c r="BM290" s="120">
        <v>0</v>
      </c>
      <c r="BN290" s="123">
        <v>0</v>
      </c>
      <c r="BO290" s="120">
        <v>0</v>
      </c>
      <c r="BP290" s="123">
        <v>0</v>
      </c>
      <c r="BQ290" s="120">
        <v>20</v>
      </c>
      <c r="BR290" s="123">
        <v>100</v>
      </c>
      <c r="BS290" s="120">
        <v>20</v>
      </c>
      <c r="BT290" s="2"/>
      <c r="BU290" s="3"/>
      <c r="BV290" s="3"/>
      <c r="BW290" s="3"/>
      <c r="BX290" s="3"/>
    </row>
    <row r="291" spans="1:76" ht="15">
      <c r="A291" s="64" t="s">
        <v>447</v>
      </c>
      <c r="B291" s="65"/>
      <c r="C291" s="65" t="s">
        <v>64</v>
      </c>
      <c r="D291" s="66">
        <v>162.70670572774034</v>
      </c>
      <c r="E291" s="68"/>
      <c r="F291" s="100" t="s">
        <v>1195</v>
      </c>
      <c r="G291" s="65"/>
      <c r="H291" s="69" t="s">
        <v>447</v>
      </c>
      <c r="I291" s="70"/>
      <c r="J291" s="70"/>
      <c r="K291" s="69" t="s">
        <v>4004</v>
      </c>
      <c r="L291" s="73">
        <v>1</v>
      </c>
      <c r="M291" s="74">
        <v>3343.39501953125</v>
      </c>
      <c r="N291" s="74">
        <v>8140.3623046875</v>
      </c>
      <c r="O291" s="75"/>
      <c r="P291" s="76"/>
      <c r="Q291" s="76"/>
      <c r="R291" s="86"/>
      <c r="S291" s="48">
        <v>1</v>
      </c>
      <c r="T291" s="48">
        <v>1</v>
      </c>
      <c r="U291" s="49">
        <v>0</v>
      </c>
      <c r="V291" s="49">
        <v>0</v>
      </c>
      <c r="W291" s="49">
        <v>0</v>
      </c>
      <c r="X291" s="49">
        <v>0.999998</v>
      </c>
      <c r="Y291" s="49">
        <v>0</v>
      </c>
      <c r="Z291" s="49" t="s">
        <v>5595</v>
      </c>
      <c r="AA291" s="71">
        <v>291</v>
      </c>
      <c r="AB291" s="71"/>
      <c r="AC291" s="72"/>
      <c r="AD291" s="78" t="s">
        <v>2363</v>
      </c>
      <c r="AE291" s="78">
        <v>3204</v>
      </c>
      <c r="AF291" s="78">
        <v>2888</v>
      </c>
      <c r="AG291" s="78">
        <v>39866</v>
      </c>
      <c r="AH291" s="78">
        <v>8507</v>
      </c>
      <c r="AI291" s="78"/>
      <c r="AJ291" s="78" t="s">
        <v>2647</v>
      </c>
      <c r="AK291" s="78" t="s">
        <v>2855</v>
      </c>
      <c r="AL291" s="82" t="s">
        <v>3008</v>
      </c>
      <c r="AM291" s="78"/>
      <c r="AN291" s="80">
        <v>40163.220601851855</v>
      </c>
      <c r="AO291" s="82" t="s">
        <v>3250</v>
      </c>
      <c r="AP291" s="78" t="b">
        <v>0</v>
      </c>
      <c r="AQ291" s="78" t="b">
        <v>0</v>
      </c>
      <c r="AR291" s="78" t="b">
        <v>1</v>
      </c>
      <c r="AS291" s="78" t="s">
        <v>1979</v>
      </c>
      <c r="AT291" s="78">
        <v>28</v>
      </c>
      <c r="AU291" s="82" t="s">
        <v>3299</v>
      </c>
      <c r="AV291" s="78" t="b">
        <v>0</v>
      </c>
      <c r="AW291" s="78" t="s">
        <v>3383</v>
      </c>
      <c r="AX291" s="82" t="s">
        <v>3672</v>
      </c>
      <c r="AY291" s="78" t="s">
        <v>66</v>
      </c>
      <c r="AZ291" s="78" t="str">
        <f>REPLACE(INDEX(GroupVertices[Group],MATCH(Vertices[[#This Row],[Vertex]],GroupVertices[Vertex],0)),1,1,"")</f>
        <v>3</v>
      </c>
      <c r="BA291" s="48" t="s">
        <v>780</v>
      </c>
      <c r="BB291" s="48" t="s">
        <v>780</v>
      </c>
      <c r="BC291" s="48" t="s">
        <v>823</v>
      </c>
      <c r="BD291" s="48" t="s">
        <v>823</v>
      </c>
      <c r="BE291" s="48" t="s">
        <v>833</v>
      </c>
      <c r="BF291" s="48" t="s">
        <v>833</v>
      </c>
      <c r="BG291" s="120" t="s">
        <v>4761</v>
      </c>
      <c r="BH291" s="120" t="s">
        <v>4761</v>
      </c>
      <c r="BI291" s="120" t="s">
        <v>4906</v>
      </c>
      <c r="BJ291" s="120" t="s">
        <v>4906</v>
      </c>
      <c r="BK291" s="120">
        <v>0</v>
      </c>
      <c r="BL291" s="123">
        <v>0</v>
      </c>
      <c r="BM291" s="120">
        <v>0</v>
      </c>
      <c r="BN291" s="123">
        <v>0</v>
      </c>
      <c r="BO291" s="120">
        <v>0</v>
      </c>
      <c r="BP291" s="123">
        <v>0</v>
      </c>
      <c r="BQ291" s="120">
        <v>11</v>
      </c>
      <c r="BR291" s="123">
        <v>100</v>
      </c>
      <c r="BS291" s="120">
        <v>11</v>
      </c>
      <c r="BT291" s="2"/>
      <c r="BU291" s="3"/>
      <c r="BV291" s="3"/>
      <c r="BW291" s="3"/>
      <c r="BX291" s="3"/>
    </row>
    <row r="292" spans="1:76" ht="15">
      <c r="A292" s="64" t="s">
        <v>448</v>
      </c>
      <c r="B292" s="65"/>
      <c r="C292" s="65" t="s">
        <v>64</v>
      </c>
      <c r="D292" s="66">
        <v>162.08298345746587</v>
      </c>
      <c r="E292" s="68"/>
      <c r="F292" s="100" t="s">
        <v>1196</v>
      </c>
      <c r="G292" s="65"/>
      <c r="H292" s="69" t="s">
        <v>448</v>
      </c>
      <c r="I292" s="70"/>
      <c r="J292" s="70"/>
      <c r="K292" s="69" t="s">
        <v>4005</v>
      </c>
      <c r="L292" s="73">
        <v>1</v>
      </c>
      <c r="M292" s="74">
        <v>4567.68896484375</v>
      </c>
      <c r="N292" s="74">
        <v>906.4860229492188</v>
      </c>
      <c r="O292" s="75"/>
      <c r="P292" s="76"/>
      <c r="Q292" s="76"/>
      <c r="R292" s="86"/>
      <c r="S292" s="48">
        <v>0</v>
      </c>
      <c r="T292" s="48">
        <v>2</v>
      </c>
      <c r="U292" s="49">
        <v>0</v>
      </c>
      <c r="V292" s="49">
        <v>0.008547</v>
      </c>
      <c r="W292" s="49">
        <v>0</v>
      </c>
      <c r="X292" s="49">
        <v>0.729527</v>
      </c>
      <c r="Y292" s="49">
        <v>0.5</v>
      </c>
      <c r="Z292" s="49">
        <v>0</v>
      </c>
      <c r="AA292" s="71">
        <v>292</v>
      </c>
      <c r="AB292" s="71"/>
      <c r="AC292" s="72"/>
      <c r="AD292" s="78" t="s">
        <v>2364</v>
      </c>
      <c r="AE292" s="78">
        <v>645</v>
      </c>
      <c r="AF292" s="78">
        <v>340</v>
      </c>
      <c r="AG292" s="78">
        <v>5379</v>
      </c>
      <c r="AH292" s="78">
        <v>437</v>
      </c>
      <c r="AI292" s="78"/>
      <c r="AJ292" s="78" t="s">
        <v>2648</v>
      </c>
      <c r="AK292" s="78" t="s">
        <v>2856</v>
      </c>
      <c r="AL292" s="78"/>
      <c r="AM292" s="78"/>
      <c r="AN292" s="80">
        <v>40845.885659722226</v>
      </c>
      <c r="AO292" s="82" t="s">
        <v>3251</v>
      </c>
      <c r="AP292" s="78" t="b">
        <v>0</v>
      </c>
      <c r="AQ292" s="78" t="b">
        <v>0</v>
      </c>
      <c r="AR292" s="78" t="b">
        <v>0</v>
      </c>
      <c r="AS292" s="78" t="s">
        <v>1974</v>
      </c>
      <c r="AT292" s="78">
        <v>65</v>
      </c>
      <c r="AU292" s="82" t="s">
        <v>3289</v>
      </c>
      <c r="AV292" s="78" t="b">
        <v>0</v>
      </c>
      <c r="AW292" s="78" t="s">
        <v>3383</v>
      </c>
      <c r="AX292" s="82" t="s">
        <v>3673</v>
      </c>
      <c r="AY292" s="78" t="s">
        <v>66</v>
      </c>
      <c r="AZ292" s="78" t="str">
        <f>REPLACE(INDEX(GroupVertices[Group],MATCH(Vertices[[#This Row],[Vertex]],GroupVertices[Vertex],0)),1,1,"")</f>
        <v>5</v>
      </c>
      <c r="BA292" s="48"/>
      <c r="BB292" s="48"/>
      <c r="BC292" s="48"/>
      <c r="BD292" s="48"/>
      <c r="BE292" s="48" t="s">
        <v>833</v>
      </c>
      <c r="BF292" s="48" t="s">
        <v>833</v>
      </c>
      <c r="BG292" s="120" t="s">
        <v>4753</v>
      </c>
      <c r="BH292" s="120" t="s">
        <v>4753</v>
      </c>
      <c r="BI292" s="120" t="s">
        <v>4898</v>
      </c>
      <c r="BJ292" s="120" t="s">
        <v>4898</v>
      </c>
      <c r="BK292" s="120">
        <v>1</v>
      </c>
      <c r="BL292" s="123">
        <v>4.166666666666667</v>
      </c>
      <c r="BM292" s="120">
        <v>1</v>
      </c>
      <c r="BN292" s="123">
        <v>4.166666666666667</v>
      </c>
      <c r="BO292" s="120">
        <v>0</v>
      </c>
      <c r="BP292" s="123">
        <v>0</v>
      </c>
      <c r="BQ292" s="120">
        <v>22</v>
      </c>
      <c r="BR292" s="123">
        <v>91.66666666666667</v>
      </c>
      <c r="BS292" s="120">
        <v>24</v>
      </c>
      <c r="BT292" s="2"/>
      <c r="BU292" s="3"/>
      <c r="BV292" s="3"/>
      <c r="BW292" s="3"/>
      <c r="BX292" s="3"/>
    </row>
    <row r="293" spans="1:76" ht="15">
      <c r="A293" s="64" t="s">
        <v>450</v>
      </c>
      <c r="B293" s="65"/>
      <c r="C293" s="65" t="s">
        <v>64</v>
      </c>
      <c r="D293" s="66">
        <v>162.0401453894525</v>
      </c>
      <c r="E293" s="68"/>
      <c r="F293" s="100" t="s">
        <v>1198</v>
      </c>
      <c r="G293" s="65"/>
      <c r="H293" s="69" t="s">
        <v>450</v>
      </c>
      <c r="I293" s="70"/>
      <c r="J293" s="70"/>
      <c r="K293" s="69" t="s">
        <v>4006</v>
      </c>
      <c r="L293" s="73">
        <v>1</v>
      </c>
      <c r="M293" s="74">
        <v>7467.3125</v>
      </c>
      <c r="N293" s="74">
        <v>7840.57177734375</v>
      </c>
      <c r="O293" s="75"/>
      <c r="P293" s="76"/>
      <c r="Q293" s="76"/>
      <c r="R293" s="86"/>
      <c r="S293" s="48">
        <v>0</v>
      </c>
      <c r="T293" s="48">
        <v>1</v>
      </c>
      <c r="U293" s="49">
        <v>0</v>
      </c>
      <c r="V293" s="49">
        <v>0.037037</v>
      </c>
      <c r="W293" s="49">
        <v>0</v>
      </c>
      <c r="X293" s="49">
        <v>0.55762</v>
      </c>
      <c r="Y293" s="49">
        <v>0</v>
      </c>
      <c r="Z293" s="49">
        <v>0</v>
      </c>
      <c r="AA293" s="71">
        <v>293</v>
      </c>
      <c r="AB293" s="71"/>
      <c r="AC293" s="72"/>
      <c r="AD293" s="78" t="s">
        <v>2365</v>
      </c>
      <c r="AE293" s="78">
        <v>679</v>
      </c>
      <c r="AF293" s="78">
        <v>165</v>
      </c>
      <c r="AG293" s="78">
        <v>7398</v>
      </c>
      <c r="AH293" s="78">
        <v>9396</v>
      </c>
      <c r="AI293" s="78"/>
      <c r="AJ293" s="78"/>
      <c r="AK293" s="78"/>
      <c r="AL293" s="78"/>
      <c r="AM293" s="78"/>
      <c r="AN293" s="80">
        <v>41494.46556712963</v>
      </c>
      <c r="AO293" s="78"/>
      <c r="AP293" s="78" t="b">
        <v>1</v>
      </c>
      <c r="AQ293" s="78" t="b">
        <v>0</v>
      </c>
      <c r="AR293" s="78" t="b">
        <v>0</v>
      </c>
      <c r="AS293" s="78" t="s">
        <v>1973</v>
      </c>
      <c r="AT293" s="78">
        <v>8</v>
      </c>
      <c r="AU293" s="82" t="s">
        <v>3289</v>
      </c>
      <c r="AV293" s="78" t="b">
        <v>0</v>
      </c>
      <c r="AW293" s="78" t="s">
        <v>3383</v>
      </c>
      <c r="AX293" s="82" t="s">
        <v>3674</v>
      </c>
      <c r="AY293" s="78" t="s">
        <v>66</v>
      </c>
      <c r="AZ293" s="78" t="str">
        <f>REPLACE(INDEX(GroupVertices[Group],MATCH(Vertices[[#This Row],[Vertex]],GroupVertices[Vertex],0)),1,1,"")</f>
        <v>7</v>
      </c>
      <c r="BA293" s="48"/>
      <c r="BB293" s="48"/>
      <c r="BC293" s="48"/>
      <c r="BD293" s="48"/>
      <c r="BE293" s="48"/>
      <c r="BF293" s="48"/>
      <c r="BG293" s="120" t="s">
        <v>4757</v>
      </c>
      <c r="BH293" s="120" t="s">
        <v>4757</v>
      </c>
      <c r="BI293" s="120" t="s">
        <v>4902</v>
      </c>
      <c r="BJ293" s="120" t="s">
        <v>4902</v>
      </c>
      <c r="BK293" s="120">
        <v>0</v>
      </c>
      <c r="BL293" s="123">
        <v>0</v>
      </c>
      <c r="BM293" s="120">
        <v>0</v>
      </c>
      <c r="BN293" s="123">
        <v>0</v>
      </c>
      <c r="BO293" s="120">
        <v>0</v>
      </c>
      <c r="BP293" s="123">
        <v>0</v>
      </c>
      <c r="BQ293" s="120">
        <v>28</v>
      </c>
      <c r="BR293" s="123">
        <v>100</v>
      </c>
      <c r="BS293" s="120">
        <v>28</v>
      </c>
      <c r="BT293" s="2"/>
      <c r="BU293" s="3"/>
      <c r="BV293" s="3"/>
      <c r="BW293" s="3"/>
      <c r="BX293" s="3"/>
    </row>
    <row r="294" spans="1:76" ht="15">
      <c r="A294" s="64" t="s">
        <v>452</v>
      </c>
      <c r="B294" s="65"/>
      <c r="C294" s="65" t="s">
        <v>64</v>
      </c>
      <c r="D294" s="66">
        <v>162.00440620128137</v>
      </c>
      <c r="E294" s="68"/>
      <c r="F294" s="100" t="s">
        <v>999</v>
      </c>
      <c r="G294" s="65"/>
      <c r="H294" s="69" t="s">
        <v>452</v>
      </c>
      <c r="I294" s="70"/>
      <c r="J294" s="70"/>
      <c r="K294" s="69" t="s">
        <v>4007</v>
      </c>
      <c r="L294" s="73">
        <v>670.7378213139423</v>
      </c>
      <c r="M294" s="74">
        <v>6250.18701171875</v>
      </c>
      <c r="N294" s="74">
        <v>5662.240234375</v>
      </c>
      <c r="O294" s="75"/>
      <c r="P294" s="76"/>
      <c r="Q294" s="76"/>
      <c r="R294" s="86"/>
      <c r="S294" s="48">
        <v>0</v>
      </c>
      <c r="T294" s="48">
        <v>3</v>
      </c>
      <c r="U294" s="49">
        <v>278.666667</v>
      </c>
      <c r="V294" s="49">
        <v>0.008929</v>
      </c>
      <c r="W294" s="49">
        <v>0</v>
      </c>
      <c r="X294" s="49">
        <v>0.967632</v>
      </c>
      <c r="Y294" s="49">
        <v>0.16666666666666666</v>
      </c>
      <c r="Z294" s="49">
        <v>0</v>
      </c>
      <c r="AA294" s="71">
        <v>294</v>
      </c>
      <c r="AB294" s="71"/>
      <c r="AC294" s="72"/>
      <c r="AD294" s="78" t="s">
        <v>2366</v>
      </c>
      <c r="AE294" s="78">
        <v>259</v>
      </c>
      <c r="AF294" s="78">
        <v>19</v>
      </c>
      <c r="AG294" s="78">
        <v>612</v>
      </c>
      <c r="AH294" s="78">
        <v>1594</v>
      </c>
      <c r="AI294" s="78"/>
      <c r="AJ294" s="78"/>
      <c r="AK294" s="78" t="s">
        <v>2857</v>
      </c>
      <c r="AL294" s="78"/>
      <c r="AM294" s="78"/>
      <c r="AN294" s="80">
        <v>41798.98354166667</v>
      </c>
      <c r="AO294" s="78"/>
      <c r="AP294" s="78" t="b">
        <v>1</v>
      </c>
      <c r="AQ294" s="78" t="b">
        <v>1</v>
      </c>
      <c r="AR294" s="78" t="b">
        <v>0</v>
      </c>
      <c r="AS294" s="78" t="s">
        <v>1977</v>
      </c>
      <c r="AT294" s="78">
        <v>0</v>
      </c>
      <c r="AU294" s="82" t="s">
        <v>3289</v>
      </c>
      <c r="AV294" s="78" t="b">
        <v>0</v>
      </c>
      <c r="AW294" s="78" t="s">
        <v>3383</v>
      </c>
      <c r="AX294" s="82" t="s">
        <v>3675</v>
      </c>
      <c r="AY294" s="78" t="s">
        <v>66</v>
      </c>
      <c r="AZ294" s="78" t="str">
        <f>REPLACE(INDEX(GroupVertices[Group],MATCH(Vertices[[#This Row],[Vertex]],GroupVertices[Vertex],0)),1,1,"")</f>
        <v>9</v>
      </c>
      <c r="BA294" s="48"/>
      <c r="BB294" s="48"/>
      <c r="BC294" s="48"/>
      <c r="BD294" s="48"/>
      <c r="BE294" s="48" t="s">
        <v>4642</v>
      </c>
      <c r="BF294" s="48" t="s">
        <v>4660</v>
      </c>
      <c r="BG294" s="120" t="s">
        <v>4762</v>
      </c>
      <c r="BH294" s="120" t="s">
        <v>4804</v>
      </c>
      <c r="BI294" s="120" t="s">
        <v>4907</v>
      </c>
      <c r="BJ294" s="120" t="s">
        <v>4907</v>
      </c>
      <c r="BK294" s="120">
        <v>2</v>
      </c>
      <c r="BL294" s="123">
        <v>4.878048780487805</v>
      </c>
      <c r="BM294" s="120">
        <v>0</v>
      </c>
      <c r="BN294" s="123">
        <v>0</v>
      </c>
      <c r="BO294" s="120">
        <v>0</v>
      </c>
      <c r="BP294" s="123">
        <v>0</v>
      </c>
      <c r="BQ294" s="120">
        <v>39</v>
      </c>
      <c r="BR294" s="123">
        <v>95.1219512195122</v>
      </c>
      <c r="BS294" s="120">
        <v>41</v>
      </c>
      <c r="BT294" s="2"/>
      <c r="BU294" s="3"/>
      <c r="BV294" s="3"/>
      <c r="BW294" s="3"/>
      <c r="BX294" s="3"/>
    </row>
    <row r="295" spans="1:76" ht="15">
      <c r="A295" s="64" t="s">
        <v>453</v>
      </c>
      <c r="B295" s="65"/>
      <c r="C295" s="65" t="s">
        <v>64</v>
      </c>
      <c r="D295" s="66">
        <v>162.87536532123292</v>
      </c>
      <c r="E295" s="68"/>
      <c r="F295" s="100" t="s">
        <v>1199</v>
      </c>
      <c r="G295" s="65"/>
      <c r="H295" s="69" t="s">
        <v>453</v>
      </c>
      <c r="I295" s="70"/>
      <c r="J295" s="70"/>
      <c r="K295" s="69" t="s">
        <v>4008</v>
      </c>
      <c r="L295" s="73">
        <v>989.5842940706731</v>
      </c>
      <c r="M295" s="74">
        <v>5593.86865234375</v>
      </c>
      <c r="N295" s="74">
        <v>6824.16845703125</v>
      </c>
      <c r="O295" s="75"/>
      <c r="P295" s="76"/>
      <c r="Q295" s="76"/>
      <c r="R295" s="86"/>
      <c r="S295" s="48">
        <v>0</v>
      </c>
      <c r="T295" s="48">
        <v>3</v>
      </c>
      <c r="U295" s="49">
        <v>411.333333</v>
      </c>
      <c r="V295" s="49">
        <v>0.010309</v>
      </c>
      <c r="W295" s="49">
        <v>0</v>
      </c>
      <c r="X295" s="49">
        <v>1.073194</v>
      </c>
      <c r="Y295" s="49">
        <v>0.16666666666666666</v>
      </c>
      <c r="Z295" s="49">
        <v>0</v>
      </c>
      <c r="AA295" s="71">
        <v>295</v>
      </c>
      <c r="AB295" s="71"/>
      <c r="AC295" s="72"/>
      <c r="AD295" s="78" t="s">
        <v>2367</v>
      </c>
      <c r="AE295" s="78">
        <v>4949</v>
      </c>
      <c r="AF295" s="78">
        <v>3577</v>
      </c>
      <c r="AG295" s="78">
        <v>119173</v>
      </c>
      <c r="AH295" s="78">
        <v>998</v>
      </c>
      <c r="AI295" s="78"/>
      <c r="AJ295" s="78" t="s">
        <v>2649</v>
      </c>
      <c r="AK295" s="78" t="s">
        <v>2858</v>
      </c>
      <c r="AL295" s="82" t="s">
        <v>3009</v>
      </c>
      <c r="AM295" s="78"/>
      <c r="AN295" s="80">
        <v>42060.057546296295</v>
      </c>
      <c r="AO295" s="82" t="s">
        <v>3252</v>
      </c>
      <c r="AP295" s="78" t="b">
        <v>1</v>
      </c>
      <c r="AQ295" s="78" t="b">
        <v>0</v>
      </c>
      <c r="AR295" s="78" t="b">
        <v>0</v>
      </c>
      <c r="AS295" s="78" t="s">
        <v>1973</v>
      </c>
      <c r="AT295" s="78">
        <v>107</v>
      </c>
      <c r="AU295" s="82" t="s">
        <v>3289</v>
      </c>
      <c r="AV295" s="78" t="b">
        <v>0</v>
      </c>
      <c r="AW295" s="78" t="s">
        <v>3383</v>
      </c>
      <c r="AX295" s="82" t="s">
        <v>3676</v>
      </c>
      <c r="AY295" s="78" t="s">
        <v>66</v>
      </c>
      <c r="AZ295" s="78" t="str">
        <f>REPLACE(INDEX(GroupVertices[Group],MATCH(Vertices[[#This Row],[Vertex]],GroupVertices[Vertex],0)),1,1,"")</f>
        <v>9</v>
      </c>
      <c r="BA295" s="48"/>
      <c r="BB295" s="48"/>
      <c r="BC295" s="48"/>
      <c r="BD295" s="48"/>
      <c r="BE295" s="48" t="s">
        <v>4643</v>
      </c>
      <c r="BF295" s="48" t="s">
        <v>4661</v>
      </c>
      <c r="BG295" s="120" t="s">
        <v>4763</v>
      </c>
      <c r="BH295" s="120" t="s">
        <v>4805</v>
      </c>
      <c r="BI295" s="120" t="s">
        <v>4907</v>
      </c>
      <c r="BJ295" s="120" t="s">
        <v>4907</v>
      </c>
      <c r="BK295" s="120">
        <v>2</v>
      </c>
      <c r="BL295" s="123">
        <v>3.278688524590164</v>
      </c>
      <c r="BM295" s="120">
        <v>0</v>
      </c>
      <c r="BN295" s="123">
        <v>0</v>
      </c>
      <c r="BO295" s="120">
        <v>0</v>
      </c>
      <c r="BP295" s="123">
        <v>0</v>
      </c>
      <c r="BQ295" s="120">
        <v>59</v>
      </c>
      <c r="BR295" s="123">
        <v>96.72131147540983</v>
      </c>
      <c r="BS295" s="120">
        <v>61</v>
      </c>
      <c r="BT295" s="2"/>
      <c r="BU295" s="3"/>
      <c r="BV295" s="3"/>
      <c r="BW295" s="3"/>
      <c r="BX295" s="3"/>
    </row>
    <row r="296" spans="1:76" ht="15">
      <c r="A296" s="64" t="s">
        <v>456</v>
      </c>
      <c r="B296" s="65"/>
      <c r="C296" s="65" t="s">
        <v>64</v>
      </c>
      <c r="D296" s="66">
        <v>163.34927674794068</v>
      </c>
      <c r="E296" s="68"/>
      <c r="F296" s="100" t="s">
        <v>1201</v>
      </c>
      <c r="G296" s="65"/>
      <c r="H296" s="69" t="s">
        <v>456</v>
      </c>
      <c r="I296" s="70"/>
      <c r="J296" s="70"/>
      <c r="K296" s="69" t="s">
        <v>4009</v>
      </c>
      <c r="L296" s="73">
        <v>1</v>
      </c>
      <c r="M296" s="74">
        <v>7664.92529296875</v>
      </c>
      <c r="N296" s="74">
        <v>2238.011474609375</v>
      </c>
      <c r="O296" s="75"/>
      <c r="P296" s="76"/>
      <c r="Q296" s="76"/>
      <c r="R296" s="86"/>
      <c r="S296" s="48">
        <v>0</v>
      </c>
      <c r="T296" s="48">
        <v>1</v>
      </c>
      <c r="U296" s="49">
        <v>0</v>
      </c>
      <c r="V296" s="49">
        <v>0.333333</v>
      </c>
      <c r="W296" s="49">
        <v>0</v>
      </c>
      <c r="X296" s="49">
        <v>0.638297</v>
      </c>
      <c r="Y296" s="49">
        <v>0</v>
      </c>
      <c r="Z296" s="49">
        <v>0</v>
      </c>
      <c r="AA296" s="71">
        <v>296</v>
      </c>
      <c r="AB296" s="71"/>
      <c r="AC296" s="72"/>
      <c r="AD296" s="78" t="s">
        <v>2368</v>
      </c>
      <c r="AE296" s="78">
        <v>2691</v>
      </c>
      <c r="AF296" s="78">
        <v>5513</v>
      </c>
      <c r="AG296" s="78">
        <v>170340</v>
      </c>
      <c r="AH296" s="78">
        <v>122837</v>
      </c>
      <c r="AI296" s="78"/>
      <c r="AJ296" s="78" t="s">
        <v>2650</v>
      </c>
      <c r="AK296" s="78" t="s">
        <v>2859</v>
      </c>
      <c r="AL296" s="82" t="s">
        <v>3010</v>
      </c>
      <c r="AM296" s="78"/>
      <c r="AN296" s="80">
        <v>40504.22923611111</v>
      </c>
      <c r="AO296" s="82" t="s">
        <v>3253</v>
      </c>
      <c r="AP296" s="78" t="b">
        <v>0</v>
      </c>
      <c r="AQ296" s="78" t="b">
        <v>0</v>
      </c>
      <c r="AR296" s="78" t="b">
        <v>0</v>
      </c>
      <c r="AS296" s="78" t="s">
        <v>1973</v>
      </c>
      <c r="AT296" s="78">
        <v>155</v>
      </c>
      <c r="AU296" s="82" t="s">
        <v>3289</v>
      </c>
      <c r="AV296" s="78" t="b">
        <v>0</v>
      </c>
      <c r="AW296" s="78" t="s">
        <v>3383</v>
      </c>
      <c r="AX296" s="82" t="s">
        <v>3677</v>
      </c>
      <c r="AY296" s="78" t="s">
        <v>66</v>
      </c>
      <c r="AZ296" s="78" t="str">
        <f>REPLACE(INDEX(GroupVertices[Group],MATCH(Vertices[[#This Row],[Vertex]],GroupVertices[Vertex],0)),1,1,"")</f>
        <v>20</v>
      </c>
      <c r="BA296" s="48"/>
      <c r="BB296" s="48"/>
      <c r="BC296" s="48"/>
      <c r="BD296" s="48"/>
      <c r="BE296" s="48" t="s">
        <v>896</v>
      </c>
      <c r="BF296" s="48" t="s">
        <v>896</v>
      </c>
      <c r="BG296" s="120" t="s">
        <v>4760</v>
      </c>
      <c r="BH296" s="120" t="s">
        <v>4760</v>
      </c>
      <c r="BI296" s="120" t="s">
        <v>4905</v>
      </c>
      <c r="BJ296" s="120" t="s">
        <v>4905</v>
      </c>
      <c r="BK296" s="120">
        <v>0</v>
      </c>
      <c r="BL296" s="123">
        <v>0</v>
      </c>
      <c r="BM296" s="120">
        <v>0</v>
      </c>
      <c r="BN296" s="123">
        <v>0</v>
      </c>
      <c r="BO296" s="120">
        <v>0</v>
      </c>
      <c r="BP296" s="123">
        <v>0</v>
      </c>
      <c r="BQ296" s="120">
        <v>21</v>
      </c>
      <c r="BR296" s="123">
        <v>100</v>
      </c>
      <c r="BS296" s="120">
        <v>21</v>
      </c>
      <c r="BT296" s="2"/>
      <c r="BU296" s="3"/>
      <c r="BV296" s="3"/>
      <c r="BW296" s="3"/>
      <c r="BX296" s="3"/>
    </row>
    <row r="297" spans="1:76" ht="15">
      <c r="A297" s="64" t="s">
        <v>458</v>
      </c>
      <c r="B297" s="65"/>
      <c r="C297" s="65" t="s">
        <v>64</v>
      </c>
      <c r="D297" s="66">
        <v>162.04161412321298</v>
      </c>
      <c r="E297" s="68"/>
      <c r="F297" s="100" t="s">
        <v>1203</v>
      </c>
      <c r="G297" s="65"/>
      <c r="H297" s="69" t="s">
        <v>458</v>
      </c>
      <c r="I297" s="70"/>
      <c r="J297" s="70"/>
      <c r="K297" s="69" t="s">
        <v>4010</v>
      </c>
      <c r="L297" s="73">
        <v>1</v>
      </c>
      <c r="M297" s="74">
        <v>8796.4560546875</v>
      </c>
      <c r="N297" s="74">
        <v>7792.251953125</v>
      </c>
      <c r="O297" s="75"/>
      <c r="P297" s="76"/>
      <c r="Q297" s="76"/>
      <c r="R297" s="86"/>
      <c r="S297" s="48">
        <v>0</v>
      </c>
      <c r="T297" s="48">
        <v>1</v>
      </c>
      <c r="U297" s="49">
        <v>0</v>
      </c>
      <c r="V297" s="49">
        <v>0.035714</v>
      </c>
      <c r="W297" s="49">
        <v>0</v>
      </c>
      <c r="X297" s="49">
        <v>0.500715</v>
      </c>
      <c r="Y297" s="49">
        <v>0</v>
      </c>
      <c r="Z297" s="49">
        <v>0</v>
      </c>
      <c r="AA297" s="71">
        <v>297</v>
      </c>
      <c r="AB297" s="71"/>
      <c r="AC297" s="72"/>
      <c r="AD297" s="78" t="s">
        <v>2369</v>
      </c>
      <c r="AE297" s="78">
        <v>150</v>
      </c>
      <c r="AF297" s="78">
        <v>171</v>
      </c>
      <c r="AG297" s="78">
        <v>26949</v>
      </c>
      <c r="AH297" s="78">
        <v>20931</v>
      </c>
      <c r="AI297" s="78"/>
      <c r="AJ297" s="78" t="s">
        <v>2651</v>
      </c>
      <c r="AK297" s="78" t="s">
        <v>2687</v>
      </c>
      <c r="AL297" s="78"/>
      <c r="AM297" s="78"/>
      <c r="AN297" s="80">
        <v>41137.11310185185</v>
      </c>
      <c r="AO297" s="82" t="s">
        <v>3254</v>
      </c>
      <c r="AP297" s="78" t="b">
        <v>0</v>
      </c>
      <c r="AQ297" s="78" t="b">
        <v>0</v>
      </c>
      <c r="AR297" s="78" t="b">
        <v>0</v>
      </c>
      <c r="AS297" s="78" t="s">
        <v>1973</v>
      </c>
      <c r="AT297" s="78">
        <v>5</v>
      </c>
      <c r="AU297" s="82" t="s">
        <v>3289</v>
      </c>
      <c r="AV297" s="78" t="b">
        <v>0</v>
      </c>
      <c r="AW297" s="78" t="s">
        <v>3383</v>
      </c>
      <c r="AX297" s="82" t="s">
        <v>3678</v>
      </c>
      <c r="AY297" s="78" t="s">
        <v>66</v>
      </c>
      <c r="AZ297" s="78" t="str">
        <f>REPLACE(INDEX(GroupVertices[Group],MATCH(Vertices[[#This Row],[Vertex]],GroupVertices[Vertex],0)),1,1,"")</f>
        <v>8</v>
      </c>
      <c r="BA297" s="48"/>
      <c r="BB297" s="48"/>
      <c r="BC297" s="48"/>
      <c r="BD297" s="48"/>
      <c r="BE297" s="48"/>
      <c r="BF297" s="48"/>
      <c r="BG297" s="120" t="s">
        <v>4764</v>
      </c>
      <c r="BH297" s="120" t="s">
        <v>4764</v>
      </c>
      <c r="BI297" s="120" t="s">
        <v>4908</v>
      </c>
      <c r="BJ297" s="120" t="s">
        <v>4908</v>
      </c>
      <c r="BK297" s="120">
        <v>1</v>
      </c>
      <c r="BL297" s="123">
        <v>4.545454545454546</v>
      </c>
      <c r="BM297" s="120">
        <v>0</v>
      </c>
      <c r="BN297" s="123">
        <v>0</v>
      </c>
      <c r="BO297" s="120">
        <v>0</v>
      </c>
      <c r="BP297" s="123">
        <v>0</v>
      </c>
      <c r="BQ297" s="120">
        <v>21</v>
      </c>
      <c r="BR297" s="123">
        <v>95.45454545454545</v>
      </c>
      <c r="BS297" s="120">
        <v>22</v>
      </c>
      <c r="BT297" s="2"/>
      <c r="BU297" s="3"/>
      <c r="BV297" s="3"/>
      <c r="BW297" s="3"/>
      <c r="BX297" s="3"/>
    </row>
    <row r="298" spans="1:76" ht="15">
      <c r="A298" s="64" t="s">
        <v>459</v>
      </c>
      <c r="B298" s="65"/>
      <c r="C298" s="65" t="s">
        <v>64</v>
      </c>
      <c r="D298" s="66">
        <v>162.47905199486937</v>
      </c>
      <c r="E298" s="68"/>
      <c r="F298" s="100" t="s">
        <v>999</v>
      </c>
      <c r="G298" s="65"/>
      <c r="H298" s="69" t="s">
        <v>459</v>
      </c>
      <c r="I298" s="70"/>
      <c r="J298" s="70"/>
      <c r="K298" s="69" t="s">
        <v>4011</v>
      </c>
      <c r="L298" s="73">
        <v>1</v>
      </c>
      <c r="M298" s="74">
        <v>3604.77392578125</v>
      </c>
      <c r="N298" s="74">
        <v>4854.70068359375</v>
      </c>
      <c r="O298" s="75"/>
      <c r="P298" s="76"/>
      <c r="Q298" s="76"/>
      <c r="R298" s="86"/>
      <c r="S298" s="48">
        <v>0</v>
      </c>
      <c r="T298" s="48">
        <v>1</v>
      </c>
      <c r="U298" s="49">
        <v>0</v>
      </c>
      <c r="V298" s="49">
        <v>0.010753</v>
      </c>
      <c r="W298" s="49">
        <v>0</v>
      </c>
      <c r="X298" s="49">
        <v>0.497541</v>
      </c>
      <c r="Y298" s="49">
        <v>0</v>
      </c>
      <c r="Z298" s="49">
        <v>0</v>
      </c>
      <c r="AA298" s="71">
        <v>298</v>
      </c>
      <c r="AB298" s="71"/>
      <c r="AC298" s="72"/>
      <c r="AD298" s="78" t="s">
        <v>2370</v>
      </c>
      <c r="AE298" s="78">
        <v>2171</v>
      </c>
      <c r="AF298" s="78">
        <v>1958</v>
      </c>
      <c r="AG298" s="78">
        <v>30884</v>
      </c>
      <c r="AH298" s="78">
        <v>96840</v>
      </c>
      <c r="AI298" s="78"/>
      <c r="AJ298" s="78"/>
      <c r="AK298" s="78"/>
      <c r="AL298" s="78"/>
      <c r="AM298" s="78"/>
      <c r="AN298" s="80">
        <v>41345.79027777778</v>
      </c>
      <c r="AO298" s="78"/>
      <c r="AP298" s="78" t="b">
        <v>0</v>
      </c>
      <c r="AQ298" s="78" t="b">
        <v>0</v>
      </c>
      <c r="AR298" s="78" t="b">
        <v>0</v>
      </c>
      <c r="AS298" s="78" t="s">
        <v>1973</v>
      </c>
      <c r="AT298" s="78">
        <v>20</v>
      </c>
      <c r="AU298" s="82" t="s">
        <v>3289</v>
      </c>
      <c r="AV298" s="78" t="b">
        <v>0</v>
      </c>
      <c r="AW298" s="78" t="s">
        <v>3383</v>
      </c>
      <c r="AX298" s="82" t="s">
        <v>3679</v>
      </c>
      <c r="AY298" s="78" t="s">
        <v>66</v>
      </c>
      <c r="AZ298" s="78" t="str">
        <f>REPLACE(INDEX(GroupVertices[Group],MATCH(Vertices[[#This Row],[Vertex]],GroupVertices[Vertex],0)),1,1,"")</f>
        <v>4</v>
      </c>
      <c r="BA298" s="48"/>
      <c r="BB298" s="48"/>
      <c r="BC298" s="48"/>
      <c r="BD298" s="48"/>
      <c r="BE298" s="48" t="s">
        <v>474</v>
      </c>
      <c r="BF298" s="48" t="s">
        <v>474</v>
      </c>
      <c r="BG298" s="120" t="s">
        <v>4765</v>
      </c>
      <c r="BH298" s="120" t="s">
        <v>4765</v>
      </c>
      <c r="BI298" s="120" t="s">
        <v>4909</v>
      </c>
      <c r="BJ298" s="120" t="s">
        <v>4909</v>
      </c>
      <c r="BK298" s="120">
        <v>0</v>
      </c>
      <c r="BL298" s="123">
        <v>0</v>
      </c>
      <c r="BM298" s="120">
        <v>0</v>
      </c>
      <c r="BN298" s="123">
        <v>0</v>
      </c>
      <c r="BO298" s="120">
        <v>0</v>
      </c>
      <c r="BP298" s="123">
        <v>0</v>
      </c>
      <c r="BQ298" s="120">
        <v>23</v>
      </c>
      <c r="BR298" s="123">
        <v>100</v>
      </c>
      <c r="BS298" s="120">
        <v>23</v>
      </c>
      <c r="BT298" s="2"/>
      <c r="BU298" s="3"/>
      <c r="BV298" s="3"/>
      <c r="BW298" s="3"/>
      <c r="BX298" s="3"/>
    </row>
    <row r="299" spans="1:76" ht="15">
      <c r="A299" s="64" t="s">
        <v>473</v>
      </c>
      <c r="B299" s="65"/>
      <c r="C299" s="65" t="s">
        <v>64</v>
      </c>
      <c r="D299" s="66">
        <v>163.0885765054594</v>
      </c>
      <c r="E299" s="68"/>
      <c r="F299" s="100" t="s">
        <v>3371</v>
      </c>
      <c r="G299" s="65"/>
      <c r="H299" s="69" t="s">
        <v>473</v>
      </c>
      <c r="I299" s="70"/>
      <c r="J299" s="70"/>
      <c r="K299" s="69" t="s">
        <v>4012</v>
      </c>
      <c r="L299" s="73">
        <v>1024.833653846154</v>
      </c>
      <c r="M299" s="74">
        <v>3952.121826171875</v>
      </c>
      <c r="N299" s="74">
        <v>5462.10546875</v>
      </c>
      <c r="O299" s="75"/>
      <c r="P299" s="76"/>
      <c r="Q299" s="76"/>
      <c r="R299" s="86"/>
      <c r="S299" s="48">
        <v>11</v>
      </c>
      <c r="T299" s="48">
        <v>1</v>
      </c>
      <c r="U299" s="49">
        <v>426</v>
      </c>
      <c r="V299" s="49">
        <v>0.015385</v>
      </c>
      <c r="W299" s="49">
        <v>0</v>
      </c>
      <c r="X299" s="49">
        <v>4.497586</v>
      </c>
      <c r="Y299" s="49">
        <v>0.022222222222222223</v>
      </c>
      <c r="Z299" s="49">
        <v>0</v>
      </c>
      <c r="AA299" s="71">
        <v>299</v>
      </c>
      <c r="AB299" s="71"/>
      <c r="AC299" s="72"/>
      <c r="AD299" s="78" t="s">
        <v>2371</v>
      </c>
      <c r="AE299" s="78">
        <v>4974</v>
      </c>
      <c r="AF299" s="78">
        <v>4448</v>
      </c>
      <c r="AG299" s="78">
        <v>1047</v>
      </c>
      <c r="AH299" s="78">
        <v>1772</v>
      </c>
      <c r="AI299" s="78"/>
      <c r="AJ299" s="78" t="s">
        <v>2652</v>
      </c>
      <c r="AK299" s="78" t="s">
        <v>2860</v>
      </c>
      <c r="AL299" s="82" t="s">
        <v>3011</v>
      </c>
      <c r="AM299" s="78"/>
      <c r="AN299" s="80">
        <v>42817.798425925925</v>
      </c>
      <c r="AO299" s="82" t="s">
        <v>3255</v>
      </c>
      <c r="AP299" s="78" t="b">
        <v>1</v>
      </c>
      <c r="AQ299" s="78" t="b">
        <v>0</v>
      </c>
      <c r="AR299" s="78" t="b">
        <v>1</v>
      </c>
      <c r="AS299" s="78" t="s">
        <v>1973</v>
      </c>
      <c r="AT299" s="78">
        <v>39</v>
      </c>
      <c r="AU299" s="78"/>
      <c r="AV299" s="78" t="b">
        <v>1</v>
      </c>
      <c r="AW299" s="78" t="s">
        <v>3383</v>
      </c>
      <c r="AX299" s="82" t="s">
        <v>3680</v>
      </c>
      <c r="AY299" s="78" t="s">
        <v>66</v>
      </c>
      <c r="AZ299" s="78" t="str">
        <f>REPLACE(INDEX(GroupVertices[Group],MATCH(Vertices[[#This Row],[Vertex]],GroupVertices[Vertex],0)),1,1,"")</f>
        <v>4</v>
      </c>
      <c r="BA299" s="48"/>
      <c r="BB299" s="48"/>
      <c r="BC299" s="48"/>
      <c r="BD299" s="48"/>
      <c r="BE299" s="48" t="s">
        <v>4644</v>
      </c>
      <c r="BF299" s="48" t="s">
        <v>4644</v>
      </c>
      <c r="BG299" s="120" t="s">
        <v>4766</v>
      </c>
      <c r="BH299" s="120" t="s">
        <v>4766</v>
      </c>
      <c r="BI299" s="120" t="s">
        <v>4910</v>
      </c>
      <c r="BJ299" s="120" t="s">
        <v>4910</v>
      </c>
      <c r="BK299" s="120">
        <v>0</v>
      </c>
      <c r="BL299" s="123">
        <v>0</v>
      </c>
      <c r="BM299" s="120">
        <v>0</v>
      </c>
      <c r="BN299" s="123">
        <v>0</v>
      </c>
      <c r="BO299" s="120">
        <v>0</v>
      </c>
      <c r="BP299" s="123">
        <v>0</v>
      </c>
      <c r="BQ299" s="120">
        <v>36</v>
      </c>
      <c r="BR299" s="123">
        <v>100</v>
      </c>
      <c r="BS299" s="120">
        <v>36</v>
      </c>
      <c r="BT299" s="2"/>
      <c r="BU299" s="3"/>
      <c r="BV299" s="3"/>
      <c r="BW299" s="3"/>
      <c r="BX299" s="3"/>
    </row>
    <row r="300" spans="1:76" ht="15">
      <c r="A300" s="64" t="s">
        <v>460</v>
      </c>
      <c r="B300" s="65"/>
      <c r="C300" s="65" t="s">
        <v>64</v>
      </c>
      <c r="D300" s="66">
        <v>162.08910318146778</v>
      </c>
      <c r="E300" s="68"/>
      <c r="F300" s="100" t="s">
        <v>1204</v>
      </c>
      <c r="G300" s="65"/>
      <c r="H300" s="69" t="s">
        <v>460</v>
      </c>
      <c r="I300" s="70"/>
      <c r="J300" s="70"/>
      <c r="K300" s="69" t="s">
        <v>4013</v>
      </c>
      <c r="L300" s="73">
        <v>1</v>
      </c>
      <c r="M300" s="74">
        <v>4088.652099609375</v>
      </c>
      <c r="N300" s="74">
        <v>6027.30810546875</v>
      </c>
      <c r="O300" s="75"/>
      <c r="P300" s="76"/>
      <c r="Q300" s="76"/>
      <c r="R300" s="86"/>
      <c r="S300" s="48">
        <v>0</v>
      </c>
      <c r="T300" s="48">
        <v>1</v>
      </c>
      <c r="U300" s="49">
        <v>0</v>
      </c>
      <c r="V300" s="49">
        <v>0.010753</v>
      </c>
      <c r="W300" s="49">
        <v>0</v>
      </c>
      <c r="X300" s="49">
        <v>0.497541</v>
      </c>
      <c r="Y300" s="49">
        <v>0</v>
      </c>
      <c r="Z300" s="49">
        <v>0</v>
      </c>
      <c r="AA300" s="71">
        <v>300</v>
      </c>
      <c r="AB300" s="71"/>
      <c r="AC300" s="72"/>
      <c r="AD300" s="78" t="s">
        <v>2372</v>
      </c>
      <c r="AE300" s="78">
        <v>1489</v>
      </c>
      <c r="AF300" s="78">
        <v>365</v>
      </c>
      <c r="AG300" s="78">
        <v>8143</v>
      </c>
      <c r="AH300" s="78">
        <v>8473</v>
      </c>
      <c r="AI300" s="78"/>
      <c r="AJ300" s="78"/>
      <c r="AK300" s="78" t="s">
        <v>2861</v>
      </c>
      <c r="AL300" s="78"/>
      <c r="AM300" s="78"/>
      <c r="AN300" s="80">
        <v>42888.13380787037</v>
      </c>
      <c r="AO300" s="82" t="s">
        <v>3256</v>
      </c>
      <c r="AP300" s="78" t="b">
        <v>1</v>
      </c>
      <c r="AQ300" s="78" t="b">
        <v>0</v>
      </c>
      <c r="AR300" s="78" t="b">
        <v>1</v>
      </c>
      <c r="AS300" s="78" t="s">
        <v>1973</v>
      </c>
      <c r="AT300" s="78">
        <v>0</v>
      </c>
      <c r="AU300" s="78"/>
      <c r="AV300" s="78" t="b">
        <v>0</v>
      </c>
      <c r="AW300" s="78" t="s">
        <v>3383</v>
      </c>
      <c r="AX300" s="82" t="s">
        <v>3681</v>
      </c>
      <c r="AY300" s="78" t="s">
        <v>66</v>
      </c>
      <c r="AZ300" s="78" t="str">
        <f>REPLACE(INDEX(GroupVertices[Group],MATCH(Vertices[[#This Row],[Vertex]],GroupVertices[Vertex],0)),1,1,"")</f>
        <v>4</v>
      </c>
      <c r="BA300" s="48"/>
      <c r="BB300" s="48"/>
      <c r="BC300" s="48"/>
      <c r="BD300" s="48"/>
      <c r="BE300" s="48" t="s">
        <v>474</v>
      </c>
      <c r="BF300" s="48" t="s">
        <v>474</v>
      </c>
      <c r="BG300" s="120" t="s">
        <v>4765</v>
      </c>
      <c r="BH300" s="120" t="s">
        <v>4765</v>
      </c>
      <c r="BI300" s="120" t="s">
        <v>4909</v>
      </c>
      <c r="BJ300" s="120" t="s">
        <v>4909</v>
      </c>
      <c r="BK300" s="120">
        <v>0</v>
      </c>
      <c r="BL300" s="123">
        <v>0</v>
      </c>
      <c r="BM300" s="120">
        <v>0</v>
      </c>
      <c r="BN300" s="123">
        <v>0</v>
      </c>
      <c r="BO300" s="120">
        <v>0</v>
      </c>
      <c r="BP300" s="123">
        <v>0</v>
      </c>
      <c r="BQ300" s="120">
        <v>23</v>
      </c>
      <c r="BR300" s="123">
        <v>100</v>
      </c>
      <c r="BS300" s="120">
        <v>23</v>
      </c>
      <c r="BT300" s="2"/>
      <c r="BU300" s="3"/>
      <c r="BV300" s="3"/>
      <c r="BW300" s="3"/>
      <c r="BX300" s="3"/>
    </row>
    <row r="301" spans="1:76" ht="15">
      <c r="A301" s="64" t="s">
        <v>461</v>
      </c>
      <c r="B301" s="65"/>
      <c r="C301" s="65" t="s">
        <v>64</v>
      </c>
      <c r="D301" s="66">
        <v>162.0041614123213</v>
      </c>
      <c r="E301" s="68"/>
      <c r="F301" s="100" t="s">
        <v>1205</v>
      </c>
      <c r="G301" s="65"/>
      <c r="H301" s="69" t="s">
        <v>461</v>
      </c>
      <c r="I301" s="70"/>
      <c r="J301" s="70"/>
      <c r="K301" s="69" t="s">
        <v>4014</v>
      </c>
      <c r="L301" s="73">
        <v>1</v>
      </c>
      <c r="M301" s="74">
        <v>4135.55859375</v>
      </c>
      <c r="N301" s="74">
        <v>5179.857421875</v>
      </c>
      <c r="O301" s="75"/>
      <c r="P301" s="76"/>
      <c r="Q301" s="76"/>
      <c r="R301" s="86"/>
      <c r="S301" s="48">
        <v>0</v>
      </c>
      <c r="T301" s="48">
        <v>2</v>
      </c>
      <c r="U301" s="49">
        <v>0</v>
      </c>
      <c r="V301" s="49">
        <v>0.013514</v>
      </c>
      <c r="W301" s="49">
        <v>0</v>
      </c>
      <c r="X301" s="49">
        <v>0.856092</v>
      </c>
      <c r="Y301" s="49">
        <v>0.5</v>
      </c>
      <c r="Z301" s="49">
        <v>0</v>
      </c>
      <c r="AA301" s="71">
        <v>301</v>
      </c>
      <c r="AB301" s="71"/>
      <c r="AC301" s="72"/>
      <c r="AD301" s="78" t="s">
        <v>2373</v>
      </c>
      <c r="AE301" s="78">
        <v>116</v>
      </c>
      <c r="AF301" s="78">
        <v>18</v>
      </c>
      <c r="AG301" s="78">
        <v>1282</v>
      </c>
      <c r="AH301" s="78">
        <v>9915</v>
      </c>
      <c r="AI301" s="78"/>
      <c r="AJ301" s="78"/>
      <c r="AK301" s="78" t="s">
        <v>2862</v>
      </c>
      <c r="AL301" s="78"/>
      <c r="AM301" s="78"/>
      <c r="AN301" s="80">
        <v>41135.08888888889</v>
      </c>
      <c r="AO301" s="78"/>
      <c r="AP301" s="78" t="b">
        <v>1</v>
      </c>
      <c r="AQ301" s="78" t="b">
        <v>0</v>
      </c>
      <c r="AR301" s="78" t="b">
        <v>1</v>
      </c>
      <c r="AS301" s="78" t="s">
        <v>1973</v>
      </c>
      <c r="AT301" s="78">
        <v>1</v>
      </c>
      <c r="AU301" s="82" t="s">
        <v>3289</v>
      </c>
      <c r="AV301" s="78" t="b">
        <v>0</v>
      </c>
      <c r="AW301" s="78" t="s">
        <v>3383</v>
      </c>
      <c r="AX301" s="82" t="s">
        <v>3682</v>
      </c>
      <c r="AY301" s="78" t="s">
        <v>66</v>
      </c>
      <c r="AZ301" s="78" t="str">
        <f>REPLACE(INDEX(GroupVertices[Group],MATCH(Vertices[[#This Row],[Vertex]],GroupVertices[Vertex],0)),1,1,"")</f>
        <v>4</v>
      </c>
      <c r="BA301" s="48"/>
      <c r="BB301" s="48"/>
      <c r="BC301" s="48"/>
      <c r="BD301" s="48"/>
      <c r="BE301" s="48" t="s">
        <v>4645</v>
      </c>
      <c r="BF301" s="48" t="s">
        <v>893</v>
      </c>
      <c r="BG301" s="120" t="s">
        <v>4767</v>
      </c>
      <c r="BH301" s="120" t="s">
        <v>4806</v>
      </c>
      <c r="BI301" s="120" t="s">
        <v>4911</v>
      </c>
      <c r="BJ301" s="120" t="s">
        <v>4911</v>
      </c>
      <c r="BK301" s="120">
        <v>0</v>
      </c>
      <c r="BL301" s="123">
        <v>0</v>
      </c>
      <c r="BM301" s="120">
        <v>0</v>
      </c>
      <c r="BN301" s="123">
        <v>0</v>
      </c>
      <c r="BO301" s="120">
        <v>0</v>
      </c>
      <c r="BP301" s="123">
        <v>0</v>
      </c>
      <c r="BQ301" s="120">
        <v>47</v>
      </c>
      <c r="BR301" s="123">
        <v>100</v>
      </c>
      <c r="BS301" s="120">
        <v>47</v>
      </c>
      <c r="BT301" s="2"/>
      <c r="BU301" s="3"/>
      <c r="BV301" s="3"/>
      <c r="BW301" s="3"/>
      <c r="BX301" s="3"/>
    </row>
    <row r="302" spans="1:76" ht="15">
      <c r="A302" s="64" t="s">
        <v>462</v>
      </c>
      <c r="B302" s="65"/>
      <c r="C302" s="65" t="s">
        <v>64</v>
      </c>
      <c r="D302" s="66">
        <v>162.10721756451343</v>
      </c>
      <c r="E302" s="68"/>
      <c r="F302" s="100" t="s">
        <v>1206</v>
      </c>
      <c r="G302" s="65"/>
      <c r="H302" s="69" t="s">
        <v>462</v>
      </c>
      <c r="I302" s="70"/>
      <c r="J302" s="70"/>
      <c r="K302" s="69" t="s">
        <v>4015</v>
      </c>
      <c r="L302" s="73">
        <v>1</v>
      </c>
      <c r="M302" s="74">
        <v>3619.22705078125</v>
      </c>
      <c r="N302" s="74">
        <v>5364.99169921875</v>
      </c>
      <c r="O302" s="75"/>
      <c r="P302" s="76"/>
      <c r="Q302" s="76"/>
      <c r="R302" s="86"/>
      <c r="S302" s="48">
        <v>0</v>
      </c>
      <c r="T302" s="48">
        <v>1</v>
      </c>
      <c r="U302" s="49">
        <v>0</v>
      </c>
      <c r="V302" s="49">
        <v>0.010753</v>
      </c>
      <c r="W302" s="49">
        <v>0</v>
      </c>
      <c r="X302" s="49">
        <v>0.497541</v>
      </c>
      <c r="Y302" s="49">
        <v>0</v>
      </c>
      <c r="Z302" s="49">
        <v>0</v>
      </c>
      <c r="AA302" s="71">
        <v>302</v>
      </c>
      <c r="AB302" s="71"/>
      <c r="AC302" s="72"/>
      <c r="AD302" s="78" t="s">
        <v>2374</v>
      </c>
      <c r="AE302" s="78">
        <v>1239</v>
      </c>
      <c r="AF302" s="78">
        <v>439</v>
      </c>
      <c r="AG302" s="78">
        <v>4603</v>
      </c>
      <c r="AH302" s="78">
        <v>11015</v>
      </c>
      <c r="AI302" s="78"/>
      <c r="AJ302" s="78" t="s">
        <v>2653</v>
      </c>
      <c r="AK302" s="78" t="s">
        <v>2863</v>
      </c>
      <c r="AL302" s="78"/>
      <c r="AM302" s="78"/>
      <c r="AN302" s="80">
        <v>43068.01375</v>
      </c>
      <c r="AO302" s="82" t="s">
        <v>3257</v>
      </c>
      <c r="AP302" s="78" t="b">
        <v>1</v>
      </c>
      <c r="AQ302" s="78" t="b">
        <v>0</v>
      </c>
      <c r="AR302" s="78" t="b">
        <v>0</v>
      </c>
      <c r="AS302" s="78" t="s">
        <v>1973</v>
      </c>
      <c r="AT302" s="78">
        <v>2</v>
      </c>
      <c r="AU302" s="78"/>
      <c r="AV302" s="78" t="b">
        <v>0</v>
      </c>
      <c r="AW302" s="78" t="s">
        <v>3383</v>
      </c>
      <c r="AX302" s="82" t="s">
        <v>3683</v>
      </c>
      <c r="AY302" s="78" t="s">
        <v>66</v>
      </c>
      <c r="AZ302" s="78" t="str">
        <f>REPLACE(INDEX(GroupVertices[Group],MATCH(Vertices[[#This Row],[Vertex]],GroupVertices[Vertex],0)),1,1,"")</f>
        <v>4</v>
      </c>
      <c r="BA302" s="48"/>
      <c r="BB302" s="48"/>
      <c r="BC302" s="48"/>
      <c r="BD302" s="48"/>
      <c r="BE302" s="48" t="s">
        <v>474</v>
      </c>
      <c r="BF302" s="48" t="s">
        <v>474</v>
      </c>
      <c r="BG302" s="120" t="s">
        <v>4765</v>
      </c>
      <c r="BH302" s="120" t="s">
        <v>4765</v>
      </c>
      <c r="BI302" s="120" t="s">
        <v>4909</v>
      </c>
      <c r="BJ302" s="120" t="s">
        <v>4909</v>
      </c>
      <c r="BK302" s="120">
        <v>0</v>
      </c>
      <c r="BL302" s="123">
        <v>0</v>
      </c>
      <c r="BM302" s="120">
        <v>0</v>
      </c>
      <c r="BN302" s="123">
        <v>0</v>
      </c>
      <c r="BO302" s="120">
        <v>0</v>
      </c>
      <c r="BP302" s="123">
        <v>0</v>
      </c>
      <c r="BQ302" s="120">
        <v>23</v>
      </c>
      <c r="BR302" s="123">
        <v>100</v>
      </c>
      <c r="BS302" s="120">
        <v>23</v>
      </c>
      <c r="BT302" s="2"/>
      <c r="BU302" s="3"/>
      <c r="BV302" s="3"/>
      <c r="BW302" s="3"/>
      <c r="BX302" s="3"/>
    </row>
    <row r="303" spans="1:76" ht="15">
      <c r="A303" s="64" t="s">
        <v>463</v>
      </c>
      <c r="B303" s="65"/>
      <c r="C303" s="65" t="s">
        <v>64</v>
      </c>
      <c r="D303" s="66">
        <v>162.0455307465742</v>
      </c>
      <c r="E303" s="68"/>
      <c r="F303" s="100" t="s">
        <v>1207</v>
      </c>
      <c r="G303" s="65"/>
      <c r="H303" s="69" t="s">
        <v>463</v>
      </c>
      <c r="I303" s="70"/>
      <c r="J303" s="70"/>
      <c r="K303" s="69" t="s">
        <v>4016</v>
      </c>
      <c r="L303" s="73">
        <v>1</v>
      </c>
      <c r="M303" s="74">
        <v>3466.722900390625</v>
      </c>
      <c r="N303" s="74">
        <v>5118.53515625</v>
      </c>
      <c r="O303" s="75"/>
      <c r="P303" s="76"/>
      <c r="Q303" s="76"/>
      <c r="R303" s="86"/>
      <c r="S303" s="48">
        <v>0</v>
      </c>
      <c r="T303" s="48">
        <v>1</v>
      </c>
      <c r="U303" s="49">
        <v>0</v>
      </c>
      <c r="V303" s="49">
        <v>0.010753</v>
      </c>
      <c r="W303" s="49">
        <v>0</v>
      </c>
      <c r="X303" s="49">
        <v>0.497541</v>
      </c>
      <c r="Y303" s="49">
        <v>0</v>
      </c>
      <c r="Z303" s="49">
        <v>0</v>
      </c>
      <c r="AA303" s="71">
        <v>303</v>
      </c>
      <c r="AB303" s="71"/>
      <c r="AC303" s="72"/>
      <c r="AD303" s="78" t="s">
        <v>2375</v>
      </c>
      <c r="AE303" s="78">
        <v>447</v>
      </c>
      <c r="AF303" s="78">
        <v>187</v>
      </c>
      <c r="AG303" s="78">
        <v>1009</v>
      </c>
      <c r="AH303" s="78">
        <v>3273</v>
      </c>
      <c r="AI303" s="78"/>
      <c r="AJ303" s="78" t="s">
        <v>2654</v>
      </c>
      <c r="AK303" s="78" t="s">
        <v>2864</v>
      </c>
      <c r="AL303" s="78"/>
      <c r="AM303" s="78"/>
      <c r="AN303" s="80">
        <v>40556.07067129629</v>
      </c>
      <c r="AO303" s="82" t="s">
        <v>3258</v>
      </c>
      <c r="AP303" s="78" t="b">
        <v>0</v>
      </c>
      <c r="AQ303" s="78" t="b">
        <v>0</v>
      </c>
      <c r="AR303" s="78" t="b">
        <v>1</v>
      </c>
      <c r="AS303" s="78" t="s">
        <v>1973</v>
      </c>
      <c r="AT303" s="78">
        <v>5</v>
      </c>
      <c r="AU303" s="82" t="s">
        <v>3297</v>
      </c>
      <c r="AV303" s="78" t="b">
        <v>0</v>
      </c>
      <c r="AW303" s="78" t="s">
        <v>3383</v>
      </c>
      <c r="AX303" s="82" t="s">
        <v>3684</v>
      </c>
      <c r="AY303" s="78" t="s">
        <v>66</v>
      </c>
      <c r="AZ303" s="78" t="str">
        <f>REPLACE(INDEX(GroupVertices[Group],MATCH(Vertices[[#This Row],[Vertex]],GroupVertices[Vertex],0)),1,1,"")</f>
        <v>4</v>
      </c>
      <c r="BA303" s="48"/>
      <c r="BB303" s="48"/>
      <c r="BC303" s="48"/>
      <c r="BD303" s="48"/>
      <c r="BE303" s="48" t="s">
        <v>474</v>
      </c>
      <c r="BF303" s="48" t="s">
        <v>474</v>
      </c>
      <c r="BG303" s="120" t="s">
        <v>4765</v>
      </c>
      <c r="BH303" s="120" t="s">
        <v>4765</v>
      </c>
      <c r="BI303" s="120" t="s">
        <v>4909</v>
      </c>
      <c r="BJ303" s="120" t="s">
        <v>4909</v>
      </c>
      <c r="BK303" s="120">
        <v>0</v>
      </c>
      <c r="BL303" s="123">
        <v>0</v>
      </c>
      <c r="BM303" s="120">
        <v>0</v>
      </c>
      <c r="BN303" s="123">
        <v>0</v>
      </c>
      <c r="BO303" s="120">
        <v>0</v>
      </c>
      <c r="BP303" s="123">
        <v>0</v>
      </c>
      <c r="BQ303" s="120">
        <v>23</v>
      </c>
      <c r="BR303" s="123">
        <v>100</v>
      </c>
      <c r="BS303" s="120">
        <v>23</v>
      </c>
      <c r="BT303" s="2"/>
      <c r="BU303" s="3"/>
      <c r="BV303" s="3"/>
      <c r="BW303" s="3"/>
      <c r="BX303" s="3"/>
    </row>
    <row r="304" spans="1:76" ht="15">
      <c r="A304" s="64" t="s">
        <v>464</v>
      </c>
      <c r="B304" s="65"/>
      <c r="C304" s="65" t="s">
        <v>64</v>
      </c>
      <c r="D304" s="66">
        <v>162.23842444711434</v>
      </c>
      <c r="E304" s="68"/>
      <c r="F304" s="100" t="s">
        <v>1208</v>
      </c>
      <c r="G304" s="65"/>
      <c r="H304" s="69" t="s">
        <v>464</v>
      </c>
      <c r="I304" s="70"/>
      <c r="J304" s="70"/>
      <c r="K304" s="69" t="s">
        <v>4017</v>
      </c>
      <c r="L304" s="73">
        <v>1</v>
      </c>
      <c r="M304" s="74">
        <v>3939.935302734375</v>
      </c>
      <c r="N304" s="74">
        <v>6281.724609375</v>
      </c>
      <c r="O304" s="75"/>
      <c r="P304" s="76"/>
      <c r="Q304" s="76"/>
      <c r="R304" s="86"/>
      <c r="S304" s="48">
        <v>0</v>
      </c>
      <c r="T304" s="48">
        <v>1</v>
      </c>
      <c r="U304" s="49">
        <v>0</v>
      </c>
      <c r="V304" s="49">
        <v>0.010753</v>
      </c>
      <c r="W304" s="49">
        <v>0</v>
      </c>
      <c r="X304" s="49">
        <v>0.497541</v>
      </c>
      <c r="Y304" s="49">
        <v>0</v>
      </c>
      <c r="Z304" s="49">
        <v>0</v>
      </c>
      <c r="AA304" s="71">
        <v>304</v>
      </c>
      <c r="AB304" s="71"/>
      <c r="AC304" s="72"/>
      <c r="AD304" s="78" t="s">
        <v>2376</v>
      </c>
      <c r="AE304" s="78">
        <v>1216</v>
      </c>
      <c r="AF304" s="78">
        <v>975</v>
      </c>
      <c r="AG304" s="78">
        <v>68229</v>
      </c>
      <c r="AH304" s="78">
        <v>49299</v>
      </c>
      <c r="AI304" s="78"/>
      <c r="AJ304" s="78"/>
      <c r="AK304" s="78" t="s">
        <v>2865</v>
      </c>
      <c r="AL304" s="78"/>
      <c r="AM304" s="78"/>
      <c r="AN304" s="80">
        <v>40942.7103125</v>
      </c>
      <c r="AO304" s="78"/>
      <c r="AP304" s="78" t="b">
        <v>1</v>
      </c>
      <c r="AQ304" s="78" t="b">
        <v>0</v>
      </c>
      <c r="AR304" s="78" t="b">
        <v>1</v>
      </c>
      <c r="AS304" s="78" t="s">
        <v>1973</v>
      </c>
      <c r="AT304" s="78">
        <v>31</v>
      </c>
      <c r="AU304" s="82" t="s">
        <v>3289</v>
      </c>
      <c r="AV304" s="78" t="b">
        <v>0</v>
      </c>
      <c r="AW304" s="78" t="s">
        <v>3383</v>
      </c>
      <c r="AX304" s="82" t="s">
        <v>3685</v>
      </c>
      <c r="AY304" s="78" t="s">
        <v>66</v>
      </c>
      <c r="AZ304" s="78" t="str">
        <f>REPLACE(INDEX(GroupVertices[Group],MATCH(Vertices[[#This Row],[Vertex]],GroupVertices[Vertex],0)),1,1,"")</f>
        <v>4</v>
      </c>
      <c r="BA304" s="48"/>
      <c r="BB304" s="48"/>
      <c r="BC304" s="48"/>
      <c r="BD304" s="48"/>
      <c r="BE304" s="48" t="s">
        <v>474</v>
      </c>
      <c r="BF304" s="48" t="s">
        <v>474</v>
      </c>
      <c r="BG304" s="120" t="s">
        <v>4765</v>
      </c>
      <c r="BH304" s="120" t="s">
        <v>4765</v>
      </c>
      <c r="BI304" s="120" t="s">
        <v>4909</v>
      </c>
      <c r="BJ304" s="120" t="s">
        <v>4909</v>
      </c>
      <c r="BK304" s="120">
        <v>0</v>
      </c>
      <c r="BL304" s="123">
        <v>0</v>
      </c>
      <c r="BM304" s="120">
        <v>0</v>
      </c>
      <c r="BN304" s="123">
        <v>0</v>
      </c>
      <c r="BO304" s="120">
        <v>0</v>
      </c>
      <c r="BP304" s="123">
        <v>0</v>
      </c>
      <c r="BQ304" s="120">
        <v>23</v>
      </c>
      <c r="BR304" s="123">
        <v>100</v>
      </c>
      <c r="BS304" s="120">
        <v>23</v>
      </c>
      <c r="BT304" s="2"/>
      <c r="BU304" s="3"/>
      <c r="BV304" s="3"/>
      <c r="BW304" s="3"/>
      <c r="BX304" s="3"/>
    </row>
    <row r="305" spans="1:76" ht="15">
      <c r="A305" s="64" t="s">
        <v>465</v>
      </c>
      <c r="B305" s="65"/>
      <c r="C305" s="65" t="s">
        <v>64</v>
      </c>
      <c r="D305" s="66">
        <v>162.0477338472149</v>
      </c>
      <c r="E305" s="68"/>
      <c r="F305" s="100" t="s">
        <v>1209</v>
      </c>
      <c r="G305" s="65"/>
      <c r="H305" s="69" t="s">
        <v>465</v>
      </c>
      <c r="I305" s="70"/>
      <c r="J305" s="70"/>
      <c r="K305" s="69" t="s">
        <v>4018</v>
      </c>
      <c r="L305" s="73">
        <v>1</v>
      </c>
      <c r="M305" s="74">
        <v>4377.533203125</v>
      </c>
      <c r="N305" s="74">
        <v>1343.4820556640625</v>
      </c>
      <c r="O305" s="75"/>
      <c r="P305" s="76"/>
      <c r="Q305" s="76"/>
      <c r="R305" s="86"/>
      <c r="S305" s="48">
        <v>0</v>
      </c>
      <c r="T305" s="48">
        <v>2</v>
      </c>
      <c r="U305" s="49">
        <v>0</v>
      </c>
      <c r="V305" s="49">
        <v>0.008547</v>
      </c>
      <c r="W305" s="49">
        <v>0</v>
      </c>
      <c r="X305" s="49">
        <v>0.729527</v>
      </c>
      <c r="Y305" s="49">
        <v>0.5</v>
      </c>
      <c r="Z305" s="49">
        <v>0</v>
      </c>
      <c r="AA305" s="71">
        <v>305</v>
      </c>
      <c r="AB305" s="71"/>
      <c r="AC305" s="72"/>
      <c r="AD305" s="78" t="s">
        <v>2377</v>
      </c>
      <c r="AE305" s="78">
        <v>214</v>
      </c>
      <c r="AF305" s="78">
        <v>196</v>
      </c>
      <c r="AG305" s="78">
        <v>1827</v>
      </c>
      <c r="AH305" s="78">
        <v>17554</v>
      </c>
      <c r="AI305" s="78"/>
      <c r="AJ305" s="78" t="s">
        <v>2655</v>
      </c>
      <c r="AK305" s="78" t="s">
        <v>2866</v>
      </c>
      <c r="AL305" s="78"/>
      <c r="AM305" s="78"/>
      <c r="AN305" s="80">
        <v>41526.56984953704</v>
      </c>
      <c r="AO305" s="82" t="s">
        <v>3259</v>
      </c>
      <c r="AP305" s="78" t="b">
        <v>0</v>
      </c>
      <c r="AQ305" s="78" t="b">
        <v>0</v>
      </c>
      <c r="AR305" s="78" t="b">
        <v>1</v>
      </c>
      <c r="AS305" s="78" t="s">
        <v>1973</v>
      </c>
      <c r="AT305" s="78">
        <v>16</v>
      </c>
      <c r="AU305" s="82" t="s">
        <v>3289</v>
      </c>
      <c r="AV305" s="78" t="b">
        <v>0</v>
      </c>
      <c r="AW305" s="78" t="s">
        <v>3383</v>
      </c>
      <c r="AX305" s="82" t="s">
        <v>3686</v>
      </c>
      <c r="AY305" s="78" t="s">
        <v>66</v>
      </c>
      <c r="AZ305" s="78" t="str">
        <f>REPLACE(INDEX(GroupVertices[Group],MATCH(Vertices[[#This Row],[Vertex]],GroupVertices[Vertex],0)),1,1,"")</f>
        <v>5</v>
      </c>
      <c r="BA305" s="48" t="s">
        <v>773</v>
      </c>
      <c r="BB305" s="48" t="s">
        <v>773</v>
      </c>
      <c r="BC305" s="48" t="s">
        <v>816</v>
      </c>
      <c r="BD305" s="48" t="s">
        <v>816</v>
      </c>
      <c r="BE305" s="48" t="s">
        <v>4646</v>
      </c>
      <c r="BF305" s="48" t="s">
        <v>4662</v>
      </c>
      <c r="BG305" s="120" t="s">
        <v>4768</v>
      </c>
      <c r="BH305" s="120" t="s">
        <v>4807</v>
      </c>
      <c r="BI305" s="120" t="s">
        <v>4898</v>
      </c>
      <c r="BJ305" s="120" t="s">
        <v>4898</v>
      </c>
      <c r="BK305" s="120">
        <v>4</v>
      </c>
      <c r="BL305" s="123">
        <v>6.896551724137931</v>
      </c>
      <c r="BM305" s="120">
        <v>1</v>
      </c>
      <c r="BN305" s="123">
        <v>1.7241379310344827</v>
      </c>
      <c r="BO305" s="120">
        <v>0</v>
      </c>
      <c r="BP305" s="123">
        <v>0</v>
      </c>
      <c r="BQ305" s="120">
        <v>53</v>
      </c>
      <c r="BR305" s="123">
        <v>91.37931034482759</v>
      </c>
      <c r="BS305" s="120">
        <v>58</v>
      </c>
      <c r="BT305" s="2"/>
      <c r="BU305" s="3"/>
      <c r="BV305" s="3"/>
      <c r="BW305" s="3"/>
      <c r="BX305" s="3"/>
    </row>
    <row r="306" spans="1:76" ht="15">
      <c r="A306" s="64" t="s">
        <v>466</v>
      </c>
      <c r="B306" s="65"/>
      <c r="C306" s="65" t="s">
        <v>64</v>
      </c>
      <c r="D306" s="66">
        <v>162.11847785667695</v>
      </c>
      <c r="E306" s="68"/>
      <c r="F306" s="100" t="s">
        <v>999</v>
      </c>
      <c r="G306" s="65"/>
      <c r="H306" s="69" t="s">
        <v>466</v>
      </c>
      <c r="I306" s="70"/>
      <c r="J306" s="70"/>
      <c r="K306" s="69" t="s">
        <v>4019</v>
      </c>
      <c r="L306" s="73">
        <v>1</v>
      </c>
      <c r="M306" s="74">
        <v>4246.9072265625</v>
      </c>
      <c r="N306" s="74">
        <v>6230.80810546875</v>
      </c>
      <c r="O306" s="75"/>
      <c r="P306" s="76"/>
      <c r="Q306" s="76"/>
      <c r="R306" s="86"/>
      <c r="S306" s="48">
        <v>0</v>
      </c>
      <c r="T306" s="48">
        <v>1</v>
      </c>
      <c r="U306" s="49">
        <v>0</v>
      </c>
      <c r="V306" s="49">
        <v>0.010753</v>
      </c>
      <c r="W306" s="49">
        <v>0</v>
      </c>
      <c r="X306" s="49">
        <v>0.497541</v>
      </c>
      <c r="Y306" s="49">
        <v>0</v>
      </c>
      <c r="Z306" s="49">
        <v>0</v>
      </c>
      <c r="AA306" s="71">
        <v>306</v>
      </c>
      <c r="AB306" s="71"/>
      <c r="AC306" s="72"/>
      <c r="AD306" s="78" t="s">
        <v>2378</v>
      </c>
      <c r="AE306" s="78">
        <v>176</v>
      </c>
      <c r="AF306" s="78">
        <v>485</v>
      </c>
      <c r="AG306" s="78">
        <v>10325</v>
      </c>
      <c r="AH306" s="78">
        <v>190990</v>
      </c>
      <c r="AI306" s="78"/>
      <c r="AJ306" s="78"/>
      <c r="AK306" s="78" t="s">
        <v>2867</v>
      </c>
      <c r="AL306" s="78"/>
      <c r="AM306" s="78"/>
      <c r="AN306" s="80">
        <v>42781.18543981481</v>
      </c>
      <c r="AO306" s="78"/>
      <c r="AP306" s="78" t="b">
        <v>1</v>
      </c>
      <c r="AQ306" s="78" t="b">
        <v>1</v>
      </c>
      <c r="AR306" s="78" t="b">
        <v>0</v>
      </c>
      <c r="AS306" s="78" t="s">
        <v>1973</v>
      </c>
      <c r="AT306" s="78">
        <v>1</v>
      </c>
      <c r="AU306" s="78"/>
      <c r="AV306" s="78" t="b">
        <v>0</v>
      </c>
      <c r="AW306" s="78" t="s">
        <v>3383</v>
      </c>
      <c r="AX306" s="82" t="s">
        <v>3687</v>
      </c>
      <c r="AY306" s="78" t="s">
        <v>66</v>
      </c>
      <c r="AZ306" s="78" t="str">
        <f>REPLACE(INDEX(GroupVertices[Group],MATCH(Vertices[[#This Row],[Vertex]],GroupVertices[Vertex],0)),1,1,"")</f>
        <v>4</v>
      </c>
      <c r="BA306" s="48"/>
      <c r="BB306" s="48"/>
      <c r="BC306" s="48"/>
      <c r="BD306" s="48"/>
      <c r="BE306" s="48" t="s">
        <v>474</v>
      </c>
      <c r="BF306" s="48" t="s">
        <v>474</v>
      </c>
      <c r="BG306" s="120" t="s">
        <v>4765</v>
      </c>
      <c r="BH306" s="120" t="s">
        <v>4765</v>
      </c>
      <c r="BI306" s="120" t="s">
        <v>4909</v>
      </c>
      <c r="BJ306" s="120" t="s">
        <v>4909</v>
      </c>
      <c r="BK306" s="120">
        <v>0</v>
      </c>
      <c r="BL306" s="123">
        <v>0</v>
      </c>
      <c r="BM306" s="120">
        <v>0</v>
      </c>
      <c r="BN306" s="123">
        <v>0</v>
      </c>
      <c r="BO306" s="120">
        <v>0</v>
      </c>
      <c r="BP306" s="123">
        <v>0</v>
      </c>
      <c r="BQ306" s="120">
        <v>23</v>
      </c>
      <c r="BR306" s="123">
        <v>100</v>
      </c>
      <c r="BS306" s="120">
        <v>23</v>
      </c>
      <c r="BT306" s="2"/>
      <c r="BU306" s="3"/>
      <c r="BV306" s="3"/>
      <c r="BW306" s="3"/>
      <c r="BX306" s="3"/>
    </row>
    <row r="307" spans="1:76" ht="15">
      <c r="A307" s="64" t="s">
        <v>467</v>
      </c>
      <c r="B307" s="65"/>
      <c r="C307" s="65" t="s">
        <v>64</v>
      </c>
      <c r="D307" s="66">
        <v>162.01272902592396</v>
      </c>
      <c r="E307" s="68"/>
      <c r="F307" s="100" t="s">
        <v>1210</v>
      </c>
      <c r="G307" s="65"/>
      <c r="H307" s="69" t="s">
        <v>467</v>
      </c>
      <c r="I307" s="70"/>
      <c r="J307" s="70"/>
      <c r="K307" s="69" t="s">
        <v>4020</v>
      </c>
      <c r="L307" s="73">
        <v>1</v>
      </c>
      <c r="M307" s="74">
        <v>6718.0458984375</v>
      </c>
      <c r="N307" s="74">
        <v>9106.46875</v>
      </c>
      <c r="O307" s="75"/>
      <c r="P307" s="76"/>
      <c r="Q307" s="76"/>
      <c r="R307" s="86"/>
      <c r="S307" s="48">
        <v>0</v>
      </c>
      <c r="T307" s="48">
        <v>1</v>
      </c>
      <c r="U307" s="49">
        <v>0</v>
      </c>
      <c r="V307" s="49">
        <v>0.028571</v>
      </c>
      <c r="W307" s="49">
        <v>0</v>
      </c>
      <c r="X307" s="49">
        <v>0.53436</v>
      </c>
      <c r="Y307" s="49">
        <v>0</v>
      </c>
      <c r="Z307" s="49">
        <v>0</v>
      </c>
      <c r="AA307" s="71">
        <v>307</v>
      </c>
      <c r="AB307" s="71"/>
      <c r="AC307" s="72"/>
      <c r="AD307" s="78" t="s">
        <v>2379</v>
      </c>
      <c r="AE307" s="78">
        <v>198</v>
      </c>
      <c r="AF307" s="78">
        <v>53</v>
      </c>
      <c r="AG307" s="78">
        <v>4831</v>
      </c>
      <c r="AH307" s="78">
        <v>7752</v>
      </c>
      <c r="AI307" s="78"/>
      <c r="AJ307" s="78"/>
      <c r="AK307" s="78" t="s">
        <v>2868</v>
      </c>
      <c r="AL307" s="78"/>
      <c r="AM307" s="78"/>
      <c r="AN307" s="80">
        <v>41156.73</v>
      </c>
      <c r="AO307" s="82" t="s">
        <v>3260</v>
      </c>
      <c r="AP307" s="78" t="b">
        <v>1</v>
      </c>
      <c r="AQ307" s="78" t="b">
        <v>0</v>
      </c>
      <c r="AR307" s="78" t="b">
        <v>0</v>
      </c>
      <c r="AS307" s="78" t="s">
        <v>3287</v>
      </c>
      <c r="AT307" s="78">
        <v>0</v>
      </c>
      <c r="AU307" s="82" t="s">
        <v>3289</v>
      </c>
      <c r="AV307" s="78" t="b">
        <v>0</v>
      </c>
      <c r="AW307" s="78" t="s">
        <v>3383</v>
      </c>
      <c r="AX307" s="82" t="s">
        <v>3688</v>
      </c>
      <c r="AY307" s="78" t="s">
        <v>66</v>
      </c>
      <c r="AZ307" s="78" t="str">
        <f>REPLACE(INDEX(GroupVertices[Group],MATCH(Vertices[[#This Row],[Vertex]],GroupVertices[Vertex],0)),1,1,"")</f>
        <v>6</v>
      </c>
      <c r="BA307" s="48"/>
      <c r="BB307" s="48"/>
      <c r="BC307" s="48"/>
      <c r="BD307" s="48"/>
      <c r="BE307" s="48" t="s">
        <v>855</v>
      </c>
      <c r="BF307" s="48" t="s">
        <v>855</v>
      </c>
      <c r="BG307" s="120" t="s">
        <v>4769</v>
      </c>
      <c r="BH307" s="120" t="s">
        <v>4769</v>
      </c>
      <c r="BI307" s="120" t="s">
        <v>4912</v>
      </c>
      <c r="BJ307" s="120" t="s">
        <v>4912</v>
      </c>
      <c r="BK307" s="120">
        <v>0</v>
      </c>
      <c r="BL307" s="123">
        <v>0</v>
      </c>
      <c r="BM307" s="120">
        <v>0</v>
      </c>
      <c r="BN307" s="123">
        <v>0</v>
      </c>
      <c r="BO307" s="120">
        <v>0</v>
      </c>
      <c r="BP307" s="123">
        <v>0</v>
      </c>
      <c r="BQ307" s="120">
        <v>27</v>
      </c>
      <c r="BR307" s="123">
        <v>100</v>
      </c>
      <c r="BS307" s="120">
        <v>27</v>
      </c>
      <c r="BT307" s="2"/>
      <c r="BU307" s="3"/>
      <c r="BV307" s="3"/>
      <c r="BW307" s="3"/>
      <c r="BX307" s="3"/>
    </row>
    <row r="308" spans="1:76" ht="15">
      <c r="A308" s="64" t="s">
        <v>468</v>
      </c>
      <c r="B308" s="65"/>
      <c r="C308" s="65" t="s">
        <v>64</v>
      </c>
      <c r="D308" s="66">
        <v>162.4952080662344</v>
      </c>
      <c r="E308" s="68"/>
      <c r="F308" s="100" t="s">
        <v>1211</v>
      </c>
      <c r="G308" s="65"/>
      <c r="H308" s="69" t="s">
        <v>468</v>
      </c>
      <c r="I308" s="70"/>
      <c r="J308" s="70"/>
      <c r="K308" s="69" t="s">
        <v>4021</v>
      </c>
      <c r="L308" s="73">
        <v>1</v>
      </c>
      <c r="M308" s="74">
        <v>4457.6123046875</v>
      </c>
      <c r="N308" s="74">
        <v>2563.0888671875</v>
      </c>
      <c r="O308" s="75"/>
      <c r="P308" s="76"/>
      <c r="Q308" s="76"/>
      <c r="R308" s="86"/>
      <c r="S308" s="48">
        <v>0</v>
      </c>
      <c r="T308" s="48">
        <v>1</v>
      </c>
      <c r="U308" s="49">
        <v>0</v>
      </c>
      <c r="V308" s="49">
        <v>0.008197</v>
      </c>
      <c r="W308" s="49">
        <v>0</v>
      </c>
      <c r="X308" s="49">
        <v>0.449481</v>
      </c>
      <c r="Y308" s="49">
        <v>0</v>
      </c>
      <c r="Z308" s="49">
        <v>0</v>
      </c>
      <c r="AA308" s="71">
        <v>308</v>
      </c>
      <c r="AB308" s="71"/>
      <c r="AC308" s="72"/>
      <c r="AD308" s="78" t="s">
        <v>2380</v>
      </c>
      <c r="AE308" s="78">
        <v>684</v>
      </c>
      <c r="AF308" s="78">
        <v>2024</v>
      </c>
      <c r="AG308" s="78">
        <v>10016</v>
      </c>
      <c r="AH308" s="78">
        <v>162</v>
      </c>
      <c r="AI308" s="78"/>
      <c r="AJ308" s="78" t="s">
        <v>2656</v>
      </c>
      <c r="AK308" s="78" t="s">
        <v>2707</v>
      </c>
      <c r="AL308" s="78"/>
      <c r="AM308" s="78"/>
      <c r="AN308" s="80">
        <v>40036.08017361111</v>
      </c>
      <c r="AO308" s="78"/>
      <c r="AP308" s="78" t="b">
        <v>1</v>
      </c>
      <c r="AQ308" s="78" t="b">
        <v>0</v>
      </c>
      <c r="AR308" s="78" t="b">
        <v>1</v>
      </c>
      <c r="AS308" s="78" t="s">
        <v>1973</v>
      </c>
      <c r="AT308" s="78">
        <v>120</v>
      </c>
      <c r="AU308" s="82" t="s">
        <v>3289</v>
      </c>
      <c r="AV308" s="78" t="b">
        <v>0</v>
      </c>
      <c r="AW308" s="78" t="s">
        <v>3383</v>
      </c>
      <c r="AX308" s="82" t="s">
        <v>3689</v>
      </c>
      <c r="AY308" s="78" t="s">
        <v>66</v>
      </c>
      <c r="AZ308" s="78" t="str">
        <f>REPLACE(INDEX(GroupVertices[Group],MATCH(Vertices[[#This Row],[Vertex]],GroupVertices[Vertex],0)),1,1,"")</f>
        <v>5</v>
      </c>
      <c r="BA308" s="48"/>
      <c r="BB308" s="48"/>
      <c r="BC308" s="48"/>
      <c r="BD308" s="48"/>
      <c r="BE308" s="48" t="s">
        <v>897</v>
      </c>
      <c r="BF308" s="48" t="s">
        <v>897</v>
      </c>
      <c r="BG308" s="120" t="s">
        <v>4770</v>
      </c>
      <c r="BH308" s="120" t="s">
        <v>4770</v>
      </c>
      <c r="BI308" s="120" t="s">
        <v>4907</v>
      </c>
      <c r="BJ308" s="120" t="s">
        <v>4907</v>
      </c>
      <c r="BK308" s="120">
        <v>2</v>
      </c>
      <c r="BL308" s="123">
        <v>8.695652173913043</v>
      </c>
      <c r="BM308" s="120">
        <v>0</v>
      </c>
      <c r="BN308" s="123">
        <v>0</v>
      </c>
      <c r="BO308" s="120">
        <v>0</v>
      </c>
      <c r="BP308" s="123">
        <v>0</v>
      </c>
      <c r="BQ308" s="120">
        <v>21</v>
      </c>
      <c r="BR308" s="123">
        <v>91.30434782608695</v>
      </c>
      <c r="BS308" s="120">
        <v>23</v>
      </c>
      <c r="BT308" s="2"/>
      <c r="BU308" s="3"/>
      <c r="BV308" s="3"/>
      <c r="BW308" s="3"/>
      <c r="BX308" s="3"/>
    </row>
    <row r="309" spans="1:76" ht="15">
      <c r="A309" s="64" t="s">
        <v>469</v>
      </c>
      <c r="B309" s="65"/>
      <c r="C309" s="65" t="s">
        <v>64</v>
      </c>
      <c r="D309" s="66">
        <v>163.0998367976229</v>
      </c>
      <c r="E309" s="68"/>
      <c r="F309" s="100" t="s">
        <v>3372</v>
      </c>
      <c r="G309" s="65"/>
      <c r="H309" s="69" t="s">
        <v>469</v>
      </c>
      <c r="I309" s="70"/>
      <c r="J309" s="70"/>
      <c r="K309" s="69" t="s">
        <v>4022</v>
      </c>
      <c r="L309" s="73">
        <v>1</v>
      </c>
      <c r="M309" s="74">
        <v>8897.7451171875</v>
      </c>
      <c r="N309" s="74">
        <v>1570.43115234375</v>
      </c>
      <c r="O309" s="75"/>
      <c r="P309" s="76"/>
      <c r="Q309" s="76"/>
      <c r="R309" s="86"/>
      <c r="S309" s="48">
        <v>2</v>
      </c>
      <c r="T309" s="48">
        <v>1</v>
      </c>
      <c r="U309" s="49">
        <v>0</v>
      </c>
      <c r="V309" s="49">
        <v>1</v>
      </c>
      <c r="W309" s="49">
        <v>0</v>
      </c>
      <c r="X309" s="49">
        <v>1.298243</v>
      </c>
      <c r="Y309" s="49">
        <v>0</v>
      </c>
      <c r="Z309" s="49">
        <v>0</v>
      </c>
      <c r="AA309" s="71">
        <v>309</v>
      </c>
      <c r="AB309" s="71"/>
      <c r="AC309" s="72"/>
      <c r="AD309" s="78" t="s">
        <v>2381</v>
      </c>
      <c r="AE309" s="78">
        <v>4017</v>
      </c>
      <c r="AF309" s="78">
        <v>4494</v>
      </c>
      <c r="AG309" s="78">
        <v>195658</v>
      </c>
      <c r="AH309" s="78">
        <v>40373</v>
      </c>
      <c r="AI309" s="78"/>
      <c r="AJ309" s="78" t="s">
        <v>2657</v>
      </c>
      <c r="AK309" s="78" t="s">
        <v>2869</v>
      </c>
      <c r="AL309" s="78"/>
      <c r="AM309" s="78"/>
      <c r="AN309" s="80">
        <v>40591.73768518519</v>
      </c>
      <c r="AO309" s="82" t="s">
        <v>3261</v>
      </c>
      <c r="AP309" s="78" t="b">
        <v>0</v>
      </c>
      <c r="AQ309" s="78" t="b">
        <v>0</v>
      </c>
      <c r="AR309" s="78" t="b">
        <v>0</v>
      </c>
      <c r="AS309" s="78" t="s">
        <v>1973</v>
      </c>
      <c r="AT309" s="78">
        <v>152</v>
      </c>
      <c r="AU309" s="82" t="s">
        <v>3289</v>
      </c>
      <c r="AV309" s="78" t="b">
        <v>0</v>
      </c>
      <c r="AW309" s="78" t="s">
        <v>3383</v>
      </c>
      <c r="AX309" s="82" t="s">
        <v>3690</v>
      </c>
      <c r="AY309" s="78" t="s">
        <v>66</v>
      </c>
      <c r="AZ309" s="78" t="str">
        <f>REPLACE(INDEX(GroupVertices[Group],MATCH(Vertices[[#This Row],[Vertex]],GroupVertices[Vertex],0)),1,1,"")</f>
        <v>25</v>
      </c>
      <c r="BA309" s="48" t="s">
        <v>787</v>
      </c>
      <c r="BB309" s="48" t="s">
        <v>787</v>
      </c>
      <c r="BC309" s="48" t="s">
        <v>826</v>
      </c>
      <c r="BD309" s="48" t="s">
        <v>826</v>
      </c>
      <c r="BE309" s="48" t="s">
        <v>903</v>
      </c>
      <c r="BF309" s="48" t="s">
        <v>903</v>
      </c>
      <c r="BG309" s="120" t="s">
        <v>4771</v>
      </c>
      <c r="BH309" s="120" t="s">
        <v>4771</v>
      </c>
      <c r="BI309" s="120" t="s">
        <v>4913</v>
      </c>
      <c r="BJ309" s="120" t="s">
        <v>4913</v>
      </c>
      <c r="BK309" s="120">
        <v>0</v>
      </c>
      <c r="BL309" s="123">
        <v>0</v>
      </c>
      <c r="BM309" s="120">
        <v>1</v>
      </c>
      <c r="BN309" s="123">
        <v>5.555555555555555</v>
      </c>
      <c r="BO309" s="120">
        <v>0</v>
      </c>
      <c r="BP309" s="123">
        <v>0</v>
      </c>
      <c r="BQ309" s="120">
        <v>17</v>
      </c>
      <c r="BR309" s="123">
        <v>94.44444444444444</v>
      </c>
      <c r="BS309" s="120">
        <v>18</v>
      </c>
      <c r="BT309" s="2"/>
      <c r="BU309" s="3"/>
      <c r="BV309" s="3"/>
      <c r="BW309" s="3"/>
      <c r="BX309" s="3"/>
    </row>
    <row r="310" spans="1:76" ht="15">
      <c r="A310" s="64" t="s">
        <v>470</v>
      </c>
      <c r="B310" s="65"/>
      <c r="C310" s="65" t="s">
        <v>64</v>
      </c>
      <c r="D310" s="66">
        <v>162</v>
      </c>
      <c r="E310" s="68"/>
      <c r="F310" s="100" t="s">
        <v>1212</v>
      </c>
      <c r="G310" s="65"/>
      <c r="H310" s="69" t="s">
        <v>470</v>
      </c>
      <c r="I310" s="70"/>
      <c r="J310" s="70"/>
      <c r="K310" s="69" t="s">
        <v>4023</v>
      </c>
      <c r="L310" s="73">
        <v>1</v>
      </c>
      <c r="M310" s="74">
        <v>8897.7451171875</v>
      </c>
      <c r="N310" s="74">
        <v>1323.3970947265625</v>
      </c>
      <c r="O310" s="75"/>
      <c r="P310" s="76"/>
      <c r="Q310" s="76"/>
      <c r="R310" s="86"/>
      <c r="S310" s="48">
        <v>0</v>
      </c>
      <c r="T310" s="48">
        <v>1</v>
      </c>
      <c r="U310" s="49">
        <v>0</v>
      </c>
      <c r="V310" s="49">
        <v>1</v>
      </c>
      <c r="W310" s="49">
        <v>0</v>
      </c>
      <c r="X310" s="49">
        <v>0.701753</v>
      </c>
      <c r="Y310" s="49">
        <v>0</v>
      </c>
      <c r="Z310" s="49">
        <v>0</v>
      </c>
      <c r="AA310" s="71">
        <v>310</v>
      </c>
      <c r="AB310" s="71"/>
      <c r="AC310" s="72"/>
      <c r="AD310" s="78" t="s">
        <v>2382</v>
      </c>
      <c r="AE310" s="78">
        <v>9</v>
      </c>
      <c r="AF310" s="78">
        <v>1</v>
      </c>
      <c r="AG310" s="78">
        <v>33</v>
      </c>
      <c r="AH310" s="78">
        <v>19</v>
      </c>
      <c r="AI310" s="78"/>
      <c r="AJ310" s="78" t="s">
        <v>2658</v>
      </c>
      <c r="AK310" s="78"/>
      <c r="AL310" s="82" t="s">
        <v>3012</v>
      </c>
      <c r="AM310" s="78"/>
      <c r="AN310" s="80">
        <v>43482.76086805556</v>
      </c>
      <c r="AO310" s="82" t="s">
        <v>3262</v>
      </c>
      <c r="AP310" s="78" t="b">
        <v>1</v>
      </c>
      <c r="AQ310" s="78" t="b">
        <v>0</v>
      </c>
      <c r="AR310" s="78" t="b">
        <v>0</v>
      </c>
      <c r="AS310" s="78" t="s">
        <v>1973</v>
      </c>
      <c r="AT310" s="78">
        <v>0</v>
      </c>
      <c r="AU310" s="78"/>
      <c r="AV310" s="78" t="b">
        <v>0</v>
      </c>
      <c r="AW310" s="78" t="s">
        <v>3383</v>
      </c>
      <c r="AX310" s="82" t="s">
        <v>3691</v>
      </c>
      <c r="AY310" s="78" t="s">
        <v>66</v>
      </c>
      <c r="AZ310" s="78" t="str">
        <f>REPLACE(INDEX(GroupVertices[Group],MATCH(Vertices[[#This Row],[Vertex]],GroupVertices[Vertex],0)),1,1,"")</f>
        <v>25</v>
      </c>
      <c r="BA310" s="48" t="s">
        <v>787</v>
      </c>
      <c r="BB310" s="48" t="s">
        <v>787</v>
      </c>
      <c r="BC310" s="48" t="s">
        <v>826</v>
      </c>
      <c r="BD310" s="48" t="s">
        <v>826</v>
      </c>
      <c r="BE310" s="48"/>
      <c r="BF310" s="48"/>
      <c r="BG310" s="120" t="s">
        <v>4772</v>
      </c>
      <c r="BH310" s="120" t="s">
        <v>4772</v>
      </c>
      <c r="BI310" s="120" t="s">
        <v>4914</v>
      </c>
      <c r="BJ310" s="120" t="s">
        <v>4914</v>
      </c>
      <c r="BK310" s="120">
        <v>0</v>
      </c>
      <c r="BL310" s="123">
        <v>0</v>
      </c>
      <c r="BM310" s="120">
        <v>1</v>
      </c>
      <c r="BN310" s="123">
        <v>5.2631578947368425</v>
      </c>
      <c r="BO310" s="120">
        <v>0</v>
      </c>
      <c r="BP310" s="123">
        <v>0</v>
      </c>
      <c r="BQ310" s="120">
        <v>18</v>
      </c>
      <c r="BR310" s="123">
        <v>94.73684210526316</v>
      </c>
      <c r="BS310" s="120">
        <v>19</v>
      </c>
      <c r="BT310" s="2"/>
      <c r="BU310" s="3"/>
      <c r="BV310" s="3"/>
      <c r="BW310" s="3"/>
      <c r="BX310" s="3"/>
    </row>
    <row r="311" spans="1:76" ht="15">
      <c r="A311" s="64" t="s">
        <v>471</v>
      </c>
      <c r="B311" s="65"/>
      <c r="C311" s="65" t="s">
        <v>64</v>
      </c>
      <c r="D311" s="66">
        <v>171.3254802230676</v>
      </c>
      <c r="E311" s="68"/>
      <c r="F311" s="100" t="s">
        <v>1213</v>
      </c>
      <c r="G311" s="65"/>
      <c r="H311" s="69" t="s">
        <v>471</v>
      </c>
      <c r="I311" s="70"/>
      <c r="J311" s="70"/>
      <c r="K311" s="69" t="s">
        <v>4024</v>
      </c>
      <c r="L311" s="73">
        <v>1</v>
      </c>
      <c r="M311" s="74">
        <v>7094.80712890625</v>
      </c>
      <c r="N311" s="74">
        <v>3889.805908203125</v>
      </c>
      <c r="O311" s="75"/>
      <c r="P311" s="76"/>
      <c r="Q311" s="76"/>
      <c r="R311" s="86"/>
      <c r="S311" s="48">
        <v>1</v>
      </c>
      <c r="T311" s="48">
        <v>1</v>
      </c>
      <c r="U311" s="49">
        <v>0</v>
      </c>
      <c r="V311" s="49">
        <v>0.125</v>
      </c>
      <c r="W311" s="49">
        <v>0</v>
      </c>
      <c r="X311" s="49">
        <v>0.821051</v>
      </c>
      <c r="Y311" s="49">
        <v>0.5</v>
      </c>
      <c r="Z311" s="49">
        <v>0</v>
      </c>
      <c r="AA311" s="71">
        <v>311</v>
      </c>
      <c r="AB311" s="71"/>
      <c r="AC311" s="72"/>
      <c r="AD311" s="78" t="s">
        <v>2383</v>
      </c>
      <c r="AE311" s="78">
        <v>1460</v>
      </c>
      <c r="AF311" s="78">
        <v>38097</v>
      </c>
      <c r="AG311" s="78">
        <v>8280</v>
      </c>
      <c r="AH311" s="78">
        <v>2775</v>
      </c>
      <c r="AI311" s="78"/>
      <c r="AJ311" s="78" t="s">
        <v>2659</v>
      </c>
      <c r="AK311" s="78" t="s">
        <v>2870</v>
      </c>
      <c r="AL311" s="82" t="s">
        <v>3013</v>
      </c>
      <c r="AM311" s="78"/>
      <c r="AN311" s="80">
        <v>42177.99364583333</v>
      </c>
      <c r="AO311" s="82" t="s">
        <v>3263</v>
      </c>
      <c r="AP311" s="78" t="b">
        <v>1</v>
      </c>
      <c r="AQ311" s="78" t="b">
        <v>0</v>
      </c>
      <c r="AR311" s="78" t="b">
        <v>1</v>
      </c>
      <c r="AS311" s="78" t="s">
        <v>1973</v>
      </c>
      <c r="AT311" s="78">
        <v>311</v>
      </c>
      <c r="AU311" s="82" t="s">
        <v>3289</v>
      </c>
      <c r="AV311" s="78" t="b">
        <v>1</v>
      </c>
      <c r="AW311" s="78" t="s">
        <v>3383</v>
      </c>
      <c r="AX311" s="82" t="s">
        <v>3692</v>
      </c>
      <c r="AY311" s="78" t="s">
        <v>66</v>
      </c>
      <c r="AZ311" s="78" t="str">
        <f>REPLACE(INDEX(GroupVertices[Group],MATCH(Vertices[[#This Row],[Vertex]],GroupVertices[Vertex],0)),1,1,"")</f>
        <v>14</v>
      </c>
      <c r="BA311" s="48" t="s">
        <v>788</v>
      </c>
      <c r="BB311" s="48" t="s">
        <v>788</v>
      </c>
      <c r="BC311" s="48" t="s">
        <v>809</v>
      </c>
      <c r="BD311" s="48" t="s">
        <v>809</v>
      </c>
      <c r="BE311" s="48" t="s">
        <v>833</v>
      </c>
      <c r="BF311" s="48" t="s">
        <v>833</v>
      </c>
      <c r="BG311" s="120" t="s">
        <v>4773</v>
      </c>
      <c r="BH311" s="120" t="s">
        <v>4773</v>
      </c>
      <c r="BI311" s="120" t="s">
        <v>4915</v>
      </c>
      <c r="BJ311" s="120" t="s">
        <v>4915</v>
      </c>
      <c r="BK311" s="120">
        <v>0</v>
      </c>
      <c r="BL311" s="123">
        <v>0</v>
      </c>
      <c r="BM311" s="120">
        <v>0</v>
      </c>
      <c r="BN311" s="123">
        <v>0</v>
      </c>
      <c r="BO311" s="120">
        <v>0</v>
      </c>
      <c r="BP311" s="123">
        <v>0</v>
      </c>
      <c r="BQ311" s="120">
        <v>9</v>
      </c>
      <c r="BR311" s="123">
        <v>100</v>
      </c>
      <c r="BS311" s="120">
        <v>9</v>
      </c>
      <c r="BT311" s="2"/>
      <c r="BU311" s="3"/>
      <c r="BV311" s="3"/>
      <c r="BW311" s="3"/>
      <c r="BX311" s="3"/>
    </row>
    <row r="312" spans="1:76" ht="15">
      <c r="A312" s="64" t="s">
        <v>472</v>
      </c>
      <c r="B312" s="65"/>
      <c r="C312" s="65" t="s">
        <v>64</v>
      </c>
      <c r="D312" s="66">
        <v>189.28711495762786</v>
      </c>
      <c r="E312" s="68"/>
      <c r="F312" s="100" t="s">
        <v>1214</v>
      </c>
      <c r="G312" s="65"/>
      <c r="H312" s="69" t="s">
        <v>472</v>
      </c>
      <c r="I312" s="70"/>
      <c r="J312" s="70"/>
      <c r="K312" s="69" t="s">
        <v>4025</v>
      </c>
      <c r="L312" s="73">
        <v>1</v>
      </c>
      <c r="M312" s="74">
        <v>6924.80029296875</v>
      </c>
      <c r="N312" s="74">
        <v>3376.133056640625</v>
      </c>
      <c r="O312" s="75"/>
      <c r="P312" s="76"/>
      <c r="Q312" s="76"/>
      <c r="R312" s="86"/>
      <c r="S312" s="48">
        <v>0</v>
      </c>
      <c r="T312" s="48">
        <v>2</v>
      </c>
      <c r="U312" s="49">
        <v>0</v>
      </c>
      <c r="V312" s="49">
        <v>0.125</v>
      </c>
      <c r="W312" s="49">
        <v>0</v>
      </c>
      <c r="X312" s="49">
        <v>0.821051</v>
      </c>
      <c r="Y312" s="49">
        <v>0.5</v>
      </c>
      <c r="Z312" s="49">
        <v>0</v>
      </c>
      <c r="AA312" s="71">
        <v>312</v>
      </c>
      <c r="AB312" s="71"/>
      <c r="AC312" s="72"/>
      <c r="AD312" s="78" t="s">
        <v>2384</v>
      </c>
      <c r="AE312" s="78">
        <v>18677</v>
      </c>
      <c r="AF312" s="78">
        <v>111473</v>
      </c>
      <c r="AG312" s="78">
        <v>530712</v>
      </c>
      <c r="AH312" s="78">
        <v>438363</v>
      </c>
      <c r="AI312" s="78"/>
      <c r="AJ312" s="78" t="s">
        <v>2660</v>
      </c>
      <c r="AK312" s="78" t="s">
        <v>2871</v>
      </c>
      <c r="AL312" s="82" t="s">
        <v>3014</v>
      </c>
      <c r="AM312" s="78"/>
      <c r="AN312" s="80">
        <v>41137.061875</v>
      </c>
      <c r="AO312" s="82" t="s">
        <v>3264</v>
      </c>
      <c r="AP312" s="78" t="b">
        <v>0</v>
      </c>
      <c r="AQ312" s="78" t="b">
        <v>0</v>
      </c>
      <c r="AR312" s="78" t="b">
        <v>0</v>
      </c>
      <c r="AS312" s="78" t="s">
        <v>1973</v>
      </c>
      <c r="AT312" s="78">
        <v>1812</v>
      </c>
      <c r="AU312" s="82" t="s">
        <v>3289</v>
      </c>
      <c r="AV312" s="78" t="b">
        <v>0</v>
      </c>
      <c r="AW312" s="78" t="s">
        <v>3383</v>
      </c>
      <c r="AX312" s="82" t="s">
        <v>3693</v>
      </c>
      <c r="AY312" s="78" t="s">
        <v>66</v>
      </c>
      <c r="AZ312" s="78" t="str">
        <f>REPLACE(INDEX(GroupVertices[Group],MATCH(Vertices[[#This Row],[Vertex]],GroupVertices[Vertex],0)),1,1,"")</f>
        <v>14</v>
      </c>
      <c r="BA312" s="48" t="s">
        <v>788</v>
      </c>
      <c r="BB312" s="48" t="s">
        <v>788</v>
      </c>
      <c r="BC312" s="48" t="s">
        <v>809</v>
      </c>
      <c r="BD312" s="48" t="s">
        <v>809</v>
      </c>
      <c r="BE312" s="48" t="s">
        <v>833</v>
      </c>
      <c r="BF312" s="48" t="s">
        <v>833</v>
      </c>
      <c r="BG312" s="120" t="s">
        <v>4774</v>
      </c>
      <c r="BH312" s="120" t="s">
        <v>4774</v>
      </c>
      <c r="BI312" s="120" t="s">
        <v>4916</v>
      </c>
      <c r="BJ312" s="120" t="s">
        <v>4916</v>
      </c>
      <c r="BK312" s="120">
        <v>0</v>
      </c>
      <c r="BL312" s="123">
        <v>0</v>
      </c>
      <c r="BM312" s="120">
        <v>0</v>
      </c>
      <c r="BN312" s="123">
        <v>0</v>
      </c>
      <c r="BO312" s="120">
        <v>0</v>
      </c>
      <c r="BP312" s="123">
        <v>0</v>
      </c>
      <c r="BQ312" s="120">
        <v>11</v>
      </c>
      <c r="BR312" s="123">
        <v>100</v>
      </c>
      <c r="BS312" s="120">
        <v>11</v>
      </c>
      <c r="BT312" s="2"/>
      <c r="BU312" s="3"/>
      <c r="BV312" s="3"/>
      <c r="BW312" s="3"/>
      <c r="BX312" s="3"/>
    </row>
    <row r="313" spans="1:76" ht="15">
      <c r="A313" s="64" t="s">
        <v>474</v>
      </c>
      <c r="B313" s="65"/>
      <c r="C313" s="65" t="s">
        <v>64</v>
      </c>
      <c r="D313" s="66">
        <v>162.16351902533097</v>
      </c>
      <c r="E313" s="68"/>
      <c r="F313" s="100" t="s">
        <v>1215</v>
      </c>
      <c r="G313" s="65"/>
      <c r="H313" s="69" t="s">
        <v>474</v>
      </c>
      <c r="I313" s="70"/>
      <c r="J313" s="70"/>
      <c r="K313" s="69" t="s">
        <v>4026</v>
      </c>
      <c r="L313" s="73">
        <v>1</v>
      </c>
      <c r="M313" s="74">
        <v>3714.44189453125</v>
      </c>
      <c r="N313" s="74">
        <v>5967.8076171875</v>
      </c>
      <c r="O313" s="75"/>
      <c r="P313" s="76"/>
      <c r="Q313" s="76"/>
      <c r="R313" s="86"/>
      <c r="S313" s="48">
        <v>1</v>
      </c>
      <c r="T313" s="48">
        <v>1</v>
      </c>
      <c r="U313" s="49">
        <v>0</v>
      </c>
      <c r="V313" s="49">
        <v>0.010989</v>
      </c>
      <c r="W313" s="49">
        <v>0</v>
      </c>
      <c r="X313" s="49">
        <v>0.868588</v>
      </c>
      <c r="Y313" s="49">
        <v>0.5</v>
      </c>
      <c r="Z313" s="49">
        <v>0</v>
      </c>
      <c r="AA313" s="71">
        <v>313</v>
      </c>
      <c r="AB313" s="71"/>
      <c r="AC313" s="72"/>
      <c r="AD313" s="78" t="s">
        <v>2385</v>
      </c>
      <c r="AE313" s="78">
        <v>26</v>
      </c>
      <c r="AF313" s="78">
        <v>669</v>
      </c>
      <c r="AG313" s="78">
        <v>976</v>
      </c>
      <c r="AH313" s="78">
        <v>98</v>
      </c>
      <c r="AI313" s="78"/>
      <c r="AJ313" s="78" t="s">
        <v>2661</v>
      </c>
      <c r="AK313" s="78" t="s">
        <v>2860</v>
      </c>
      <c r="AL313" s="78"/>
      <c r="AM313" s="78"/>
      <c r="AN313" s="80">
        <v>43371.98226851852</v>
      </c>
      <c r="AO313" s="82" t="s">
        <v>3265</v>
      </c>
      <c r="AP313" s="78" t="b">
        <v>1</v>
      </c>
      <c r="AQ313" s="78" t="b">
        <v>0</v>
      </c>
      <c r="AR313" s="78" t="b">
        <v>0</v>
      </c>
      <c r="AS313" s="78" t="s">
        <v>1973</v>
      </c>
      <c r="AT313" s="78">
        <v>5</v>
      </c>
      <c r="AU313" s="78"/>
      <c r="AV313" s="78" t="b">
        <v>0</v>
      </c>
      <c r="AW313" s="78" t="s">
        <v>3383</v>
      </c>
      <c r="AX313" s="82" t="s">
        <v>3694</v>
      </c>
      <c r="AY313" s="78" t="s">
        <v>66</v>
      </c>
      <c r="AZ313" s="78" t="str">
        <f>REPLACE(INDEX(GroupVertices[Group],MATCH(Vertices[[#This Row],[Vertex]],GroupVertices[Vertex],0)),1,1,"")</f>
        <v>4</v>
      </c>
      <c r="BA313" s="48"/>
      <c r="BB313" s="48"/>
      <c r="BC313" s="48"/>
      <c r="BD313" s="48"/>
      <c r="BE313" s="48" t="s">
        <v>474</v>
      </c>
      <c r="BF313" s="48" t="s">
        <v>474</v>
      </c>
      <c r="BG313" s="120" t="s">
        <v>4765</v>
      </c>
      <c r="BH313" s="120" t="s">
        <v>4765</v>
      </c>
      <c r="BI313" s="120" t="s">
        <v>4909</v>
      </c>
      <c r="BJ313" s="120" t="s">
        <v>4909</v>
      </c>
      <c r="BK313" s="120">
        <v>0</v>
      </c>
      <c r="BL313" s="123">
        <v>0</v>
      </c>
      <c r="BM313" s="120">
        <v>0</v>
      </c>
      <c r="BN313" s="123">
        <v>0</v>
      </c>
      <c r="BO313" s="120">
        <v>0</v>
      </c>
      <c r="BP313" s="123">
        <v>0</v>
      </c>
      <c r="BQ313" s="120">
        <v>23</v>
      </c>
      <c r="BR313" s="123">
        <v>100</v>
      </c>
      <c r="BS313" s="120">
        <v>23</v>
      </c>
      <c r="BT313" s="2"/>
      <c r="BU313" s="3"/>
      <c r="BV313" s="3"/>
      <c r="BW313" s="3"/>
      <c r="BX313" s="3"/>
    </row>
    <row r="314" spans="1:76" ht="15">
      <c r="A314" s="64" t="s">
        <v>475</v>
      </c>
      <c r="B314" s="65"/>
      <c r="C314" s="65" t="s">
        <v>64</v>
      </c>
      <c r="D314" s="66">
        <v>165.22387060420516</v>
      </c>
      <c r="E314" s="68"/>
      <c r="F314" s="100" t="s">
        <v>1216</v>
      </c>
      <c r="G314" s="65"/>
      <c r="H314" s="69" t="s">
        <v>475</v>
      </c>
      <c r="I314" s="70"/>
      <c r="J314" s="70"/>
      <c r="K314" s="69" t="s">
        <v>4027</v>
      </c>
      <c r="L314" s="73">
        <v>135.58846153846153</v>
      </c>
      <c r="M314" s="74">
        <v>3536.52392578125</v>
      </c>
      <c r="N314" s="74">
        <v>5837.38818359375</v>
      </c>
      <c r="O314" s="75"/>
      <c r="P314" s="76"/>
      <c r="Q314" s="76"/>
      <c r="R314" s="86"/>
      <c r="S314" s="48">
        <v>1</v>
      </c>
      <c r="T314" s="48">
        <v>2</v>
      </c>
      <c r="U314" s="49">
        <v>56</v>
      </c>
      <c r="V314" s="49">
        <v>0.011111</v>
      </c>
      <c r="W314" s="49">
        <v>0</v>
      </c>
      <c r="X314" s="49">
        <v>1.309581</v>
      </c>
      <c r="Y314" s="49">
        <v>0.16666666666666666</v>
      </c>
      <c r="Z314" s="49">
        <v>0</v>
      </c>
      <c r="AA314" s="71">
        <v>314</v>
      </c>
      <c r="AB314" s="71"/>
      <c r="AC314" s="72"/>
      <c r="AD314" s="78" t="s">
        <v>2386</v>
      </c>
      <c r="AE314" s="78">
        <v>8696</v>
      </c>
      <c r="AF314" s="78">
        <v>13171</v>
      </c>
      <c r="AG314" s="78">
        <v>38046</v>
      </c>
      <c r="AH314" s="78">
        <v>68182</v>
      </c>
      <c r="AI314" s="78"/>
      <c r="AJ314" s="78" t="s">
        <v>2662</v>
      </c>
      <c r="AK314" s="78" t="s">
        <v>2872</v>
      </c>
      <c r="AL314" s="82" t="s">
        <v>3015</v>
      </c>
      <c r="AM314" s="78"/>
      <c r="AN314" s="80">
        <v>42129.69241898148</v>
      </c>
      <c r="AO314" s="82" t="s">
        <v>3266</v>
      </c>
      <c r="AP314" s="78" t="b">
        <v>0</v>
      </c>
      <c r="AQ314" s="78" t="b">
        <v>0</v>
      </c>
      <c r="AR314" s="78" t="b">
        <v>0</v>
      </c>
      <c r="AS314" s="78" t="s">
        <v>1973</v>
      </c>
      <c r="AT314" s="78">
        <v>40</v>
      </c>
      <c r="AU314" s="82" t="s">
        <v>3297</v>
      </c>
      <c r="AV314" s="78" t="b">
        <v>0</v>
      </c>
      <c r="AW314" s="78" t="s">
        <v>3383</v>
      </c>
      <c r="AX314" s="82" t="s">
        <v>3695</v>
      </c>
      <c r="AY314" s="78" t="s">
        <v>66</v>
      </c>
      <c r="AZ314" s="78" t="str">
        <f>REPLACE(INDEX(GroupVertices[Group],MATCH(Vertices[[#This Row],[Vertex]],GroupVertices[Vertex],0)),1,1,"")</f>
        <v>4</v>
      </c>
      <c r="BA314" s="48" t="s">
        <v>789</v>
      </c>
      <c r="BB314" s="48" t="s">
        <v>789</v>
      </c>
      <c r="BC314" s="48" t="s">
        <v>807</v>
      </c>
      <c r="BD314" s="48" t="s">
        <v>807</v>
      </c>
      <c r="BE314" s="48" t="s">
        <v>893</v>
      </c>
      <c r="BF314" s="48" t="s">
        <v>893</v>
      </c>
      <c r="BG314" s="120" t="s">
        <v>4775</v>
      </c>
      <c r="BH314" s="120" t="s">
        <v>4808</v>
      </c>
      <c r="BI314" s="120" t="s">
        <v>4917</v>
      </c>
      <c r="BJ314" s="120" t="s">
        <v>4917</v>
      </c>
      <c r="BK314" s="120">
        <v>2</v>
      </c>
      <c r="BL314" s="123">
        <v>3.225806451612903</v>
      </c>
      <c r="BM314" s="120">
        <v>0</v>
      </c>
      <c r="BN314" s="123">
        <v>0</v>
      </c>
      <c r="BO314" s="120">
        <v>0</v>
      </c>
      <c r="BP314" s="123">
        <v>0</v>
      </c>
      <c r="BQ314" s="120">
        <v>60</v>
      </c>
      <c r="BR314" s="123">
        <v>96.7741935483871</v>
      </c>
      <c r="BS314" s="120">
        <v>62</v>
      </c>
      <c r="BT314" s="2"/>
      <c r="BU314" s="3"/>
      <c r="BV314" s="3"/>
      <c r="BW314" s="3"/>
      <c r="BX314" s="3"/>
    </row>
    <row r="315" spans="1:76" ht="15">
      <c r="A315" s="64" t="s">
        <v>476</v>
      </c>
      <c r="B315" s="65"/>
      <c r="C315" s="65" t="s">
        <v>64</v>
      </c>
      <c r="D315" s="66">
        <v>162.28591350536914</v>
      </c>
      <c r="E315" s="68"/>
      <c r="F315" s="100" t="s">
        <v>1217</v>
      </c>
      <c r="G315" s="65"/>
      <c r="H315" s="69" t="s">
        <v>476</v>
      </c>
      <c r="I315" s="70"/>
      <c r="J315" s="70"/>
      <c r="K315" s="69" t="s">
        <v>4028</v>
      </c>
      <c r="L315" s="73">
        <v>1</v>
      </c>
      <c r="M315" s="74">
        <v>3177.070068359375</v>
      </c>
      <c r="N315" s="74">
        <v>6229.91943359375</v>
      </c>
      <c r="O315" s="75"/>
      <c r="P315" s="76"/>
      <c r="Q315" s="76"/>
      <c r="R315" s="86"/>
      <c r="S315" s="48">
        <v>0</v>
      </c>
      <c r="T315" s="48">
        <v>1</v>
      </c>
      <c r="U315" s="49">
        <v>0</v>
      </c>
      <c r="V315" s="49">
        <v>0.008475</v>
      </c>
      <c r="W315" s="49">
        <v>0</v>
      </c>
      <c r="X315" s="49">
        <v>0.521048</v>
      </c>
      <c r="Y315" s="49">
        <v>0</v>
      </c>
      <c r="Z315" s="49">
        <v>0</v>
      </c>
      <c r="AA315" s="71">
        <v>315</v>
      </c>
      <c r="AB315" s="71"/>
      <c r="AC315" s="72"/>
      <c r="AD315" s="78" t="s">
        <v>2387</v>
      </c>
      <c r="AE315" s="78">
        <v>2761</v>
      </c>
      <c r="AF315" s="78">
        <v>1169</v>
      </c>
      <c r="AG315" s="78">
        <v>99061</v>
      </c>
      <c r="AH315" s="78">
        <v>23137</v>
      </c>
      <c r="AI315" s="78"/>
      <c r="AJ315" s="78" t="s">
        <v>2663</v>
      </c>
      <c r="AK315" s="78" t="s">
        <v>2873</v>
      </c>
      <c r="AL315" s="78"/>
      <c r="AM315" s="78"/>
      <c r="AN315" s="80">
        <v>41540.12112268519</v>
      </c>
      <c r="AO315" s="82" t="s">
        <v>3267</v>
      </c>
      <c r="AP315" s="78" t="b">
        <v>0</v>
      </c>
      <c r="AQ315" s="78" t="b">
        <v>0</v>
      </c>
      <c r="AR315" s="78" t="b">
        <v>0</v>
      </c>
      <c r="AS315" s="78" t="s">
        <v>1973</v>
      </c>
      <c r="AT315" s="78">
        <v>126</v>
      </c>
      <c r="AU315" s="82" t="s">
        <v>3289</v>
      </c>
      <c r="AV315" s="78" t="b">
        <v>0</v>
      </c>
      <c r="AW315" s="78" t="s">
        <v>3383</v>
      </c>
      <c r="AX315" s="82" t="s">
        <v>3696</v>
      </c>
      <c r="AY315" s="78" t="s">
        <v>66</v>
      </c>
      <c r="AZ315" s="78" t="str">
        <f>REPLACE(INDEX(GroupVertices[Group],MATCH(Vertices[[#This Row],[Vertex]],GroupVertices[Vertex],0)),1,1,"")</f>
        <v>4</v>
      </c>
      <c r="BA315" s="48"/>
      <c r="BB315" s="48"/>
      <c r="BC315" s="48"/>
      <c r="BD315" s="48"/>
      <c r="BE315" s="48"/>
      <c r="BF315" s="48"/>
      <c r="BG315" s="120" t="s">
        <v>4776</v>
      </c>
      <c r="BH315" s="120" t="s">
        <v>4776</v>
      </c>
      <c r="BI315" s="120" t="s">
        <v>4918</v>
      </c>
      <c r="BJ315" s="120" t="s">
        <v>4918</v>
      </c>
      <c r="BK315" s="120">
        <v>1</v>
      </c>
      <c r="BL315" s="123">
        <v>4.545454545454546</v>
      </c>
      <c r="BM315" s="120">
        <v>0</v>
      </c>
      <c r="BN315" s="123">
        <v>0</v>
      </c>
      <c r="BO315" s="120">
        <v>0</v>
      </c>
      <c r="BP315" s="123">
        <v>0</v>
      </c>
      <c r="BQ315" s="120">
        <v>21</v>
      </c>
      <c r="BR315" s="123">
        <v>95.45454545454545</v>
      </c>
      <c r="BS315" s="120">
        <v>22</v>
      </c>
      <c r="BT315" s="2"/>
      <c r="BU315" s="3"/>
      <c r="BV315" s="3"/>
      <c r="BW315" s="3"/>
      <c r="BX315" s="3"/>
    </row>
    <row r="316" spans="1:76" ht="15">
      <c r="A316" s="64" t="s">
        <v>477</v>
      </c>
      <c r="B316" s="65"/>
      <c r="C316" s="65" t="s">
        <v>64</v>
      </c>
      <c r="D316" s="66">
        <v>162.10379051907236</v>
      </c>
      <c r="E316" s="68"/>
      <c r="F316" s="100" t="s">
        <v>1218</v>
      </c>
      <c r="G316" s="65"/>
      <c r="H316" s="69" t="s">
        <v>477</v>
      </c>
      <c r="I316" s="70"/>
      <c r="J316" s="70"/>
      <c r="K316" s="69" t="s">
        <v>4029</v>
      </c>
      <c r="L316" s="73">
        <v>1</v>
      </c>
      <c r="M316" s="74">
        <v>5903.32666015625</v>
      </c>
      <c r="N316" s="74">
        <v>352.9058837890625</v>
      </c>
      <c r="O316" s="75"/>
      <c r="P316" s="76"/>
      <c r="Q316" s="76"/>
      <c r="R316" s="86"/>
      <c r="S316" s="48">
        <v>0</v>
      </c>
      <c r="T316" s="48">
        <v>1</v>
      </c>
      <c r="U316" s="49">
        <v>0</v>
      </c>
      <c r="V316" s="49">
        <v>0.058824</v>
      </c>
      <c r="W316" s="49">
        <v>0</v>
      </c>
      <c r="X316" s="49">
        <v>0.449988</v>
      </c>
      <c r="Y316" s="49">
        <v>0</v>
      </c>
      <c r="Z316" s="49">
        <v>0</v>
      </c>
      <c r="AA316" s="71">
        <v>316</v>
      </c>
      <c r="AB316" s="71"/>
      <c r="AC316" s="72"/>
      <c r="AD316" s="78" t="s">
        <v>2388</v>
      </c>
      <c r="AE316" s="78">
        <v>383</v>
      </c>
      <c r="AF316" s="78">
        <v>425</v>
      </c>
      <c r="AG316" s="78">
        <v>894</v>
      </c>
      <c r="AH316" s="78">
        <v>1253</v>
      </c>
      <c r="AI316" s="78"/>
      <c r="AJ316" s="78" t="s">
        <v>2664</v>
      </c>
      <c r="AK316" s="78"/>
      <c r="AL316" s="82" t="s">
        <v>3016</v>
      </c>
      <c r="AM316" s="78"/>
      <c r="AN316" s="80">
        <v>41653.140543981484</v>
      </c>
      <c r="AO316" s="82" t="s">
        <v>3268</v>
      </c>
      <c r="AP316" s="78" t="b">
        <v>1</v>
      </c>
      <c r="AQ316" s="78" t="b">
        <v>0</v>
      </c>
      <c r="AR316" s="78" t="b">
        <v>1</v>
      </c>
      <c r="AS316" s="78" t="s">
        <v>1973</v>
      </c>
      <c r="AT316" s="78">
        <v>19</v>
      </c>
      <c r="AU316" s="82" t="s">
        <v>3289</v>
      </c>
      <c r="AV316" s="78" t="b">
        <v>0</v>
      </c>
      <c r="AW316" s="78" t="s">
        <v>3383</v>
      </c>
      <c r="AX316" s="82" t="s">
        <v>3697</v>
      </c>
      <c r="AY316" s="78" t="s">
        <v>66</v>
      </c>
      <c r="AZ316" s="78" t="str">
        <f>REPLACE(INDEX(GroupVertices[Group],MATCH(Vertices[[#This Row],[Vertex]],GroupVertices[Vertex],0)),1,1,"")</f>
        <v>11</v>
      </c>
      <c r="BA316" s="48"/>
      <c r="BB316" s="48"/>
      <c r="BC316" s="48"/>
      <c r="BD316" s="48"/>
      <c r="BE316" s="48" t="s">
        <v>905</v>
      </c>
      <c r="BF316" s="48" t="s">
        <v>905</v>
      </c>
      <c r="BG316" s="120" t="s">
        <v>4777</v>
      </c>
      <c r="BH316" s="120" t="s">
        <v>4777</v>
      </c>
      <c r="BI316" s="120" t="s">
        <v>4919</v>
      </c>
      <c r="BJ316" s="120" t="s">
        <v>4919</v>
      </c>
      <c r="BK316" s="120">
        <v>2</v>
      </c>
      <c r="BL316" s="123">
        <v>11.11111111111111</v>
      </c>
      <c r="BM316" s="120">
        <v>0</v>
      </c>
      <c r="BN316" s="123">
        <v>0</v>
      </c>
      <c r="BO316" s="120">
        <v>0</v>
      </c>
      <c r="BP316" s="123">
        <v>0</v>
      </c>
      <c r="BQ316" s="120">
        <v>16</v>
      </c>
      <c r="BR316" s="123">
        <v>88.88888888888889</v>
      </c>
      <c r="BS316" s="120">
        <v>18</v>
      </c>
      <c r="BT316" s="2"/>
      <c r="BU316" s="3"/>
      <c r="BV316" s="3"/>
      <c r="BW316" s="3"/>
      <c r="BX316" s="3"/>
    </row>
    <row r="317" spans="1:76" ht="15">
      <c r="A317" s="64" t="s">
        <v>478</v>
      </c>
      <c r="B317" s="65"/>
      <c r="C317" s="65" t="s">
        <v>64</v>
      </c>
      <c r="D317" s="66">
        <v>162.02864030832893</v>
      </c>
      <c r="E317" s="68"/>
      <c r="F317" s="100" t="s">
        <v>1219</v>
      </c>
      <c r="G317" s="65"/>
      <c r="H317" s="69" t="s">
        <v>478</v>
      </c>
      <c r="I317" s="70"/>
      <c r="J317" s="70"/>
      <c r="K317" s="69" t="s">
        <v>4030</v>
      </c>
      <c r="L317" s="73">
        <v>1</v>
      </c>
      <c r="M317" s="74">
        <v>7664.92529296875</v>
      </c>
      <c r="N317" s="74">
        <v>3464.359375</v>
      </c>
      <c r="O317" s="75"/>
      <c r="P317" s="76"/>
      <c r="Q317" s="76"/>
      <c r="R317" s="86"/>
      <c r="S317" s="48">
        <v>1</v>
      </c>
      <c r="T317" s="48">
        <v>1</v>
      </c>
      <c r="U317" s="49">
        <v>0</v>
      </c>
      <c r="V317" s="49">
        <v>0.5</v>
      </c>
      <c r="W317" s="49">
        <v>0</v>
      </c>
      <c r="X317" s="49">
        <v>0.999998</v>
      </c>
      <c r="Y317" s="49">
        <v>0.5</v>
      </c>
      <c r="Z317" s="49">
        <v>0</v>
      </c>
      <c r="AA317" s="71">
        <v>317</v>
      </c>
      <c r="AB317" s="71"/>
      <c r="AC317" s="72"/>
      <c r="AD317" s="78" t="s">
        <v>2389</v>
      </c>
      <c r="AE317" s="78">
        <v>85</v>
      </c>
      <c r="AF317" s="78">
        <v>118</v>
      </c>
      <c r="AG317" s="78">
        <v>577</v>
      </c>
      <c r="AH317" s="78">
        <v>4399</v>
      </c>
      <c r="AI317" s="78"/>
      <c r="AJ317" s="78" t="s">
        <v>2665</v>
      </c>
      <c r="AK317" s="78" t="s">
        <v>2042</v>
      </c>
      <c r="AL317" s="82" t="s">
        <v>3017</v>
      </c>
      <c r="AM317" s="78"/>
      <c r="AN317" s="80">
        <v>43275.98075231481</v>
      </c>
      <c r="AO317" s="82" t="s">
        <v>3269</v>
      </c>
      <c r="AP317" s="78" t="b">
        <v>1</v>
      </c>
      <c r="AQ317" s="78" t="b">
        <v>0</v>
      </c>
      <c r="AR317" s="78" t="b">
        <v>1</v>
      </c>
      <c r="AS317" s="78" t="s">
        <v>1973</v>
      </c>
      <c r="AT317" s="78">
        <v>2</v>
      </c>
      <c r="AU317" s="78"/>
      <c r="AV317" s="78" t="b">
        <v>0</v>
      </c>
      <c r="AW317" s="78" t="s">
        <v>3383</v>
      </c>
      <c r="AX317" s="82" t="s">
        <v>3698</v>
      </c>
      <c r="AY317" s="78" t="s">
        <v>66</v>
      </c>
      <c r="AZ317" s="78" t="str">
        <f>REPLACE(INDEX(GroupVertices[Group],MATCH(Vertices[[#This Row],[Vertex]],GroupVertices[Vertex],0)),1,1,"")</f>
        <v>19</v>
      </c>
      <c r="BA317" s="48" t="s">
        <v>790</v>
      </c>
      <c r="BB317" s="48" t="s">
        <v>790</v>
      </c>
      <c r="BC317" s="48" t="s">
        <v>827</v>
      </c>
      <c r="BD317" s="48" t="s">
        <v>827</v>
      </c>
      <c r="BE317" s="48" t="s">
        <v>906</v>
      </c>
      <c r="BF317" s="48" t="s">
        <v>906</v>
      </c>
      <c r="BG317" s="120" t="s">
        <v>4778</v>
      </c>
      <c r="BH317" s="120" t="s">
        <v>4778</v>
      </c>
      <c r="BI317" s="120" t="s">
        <v>4920</v>
      </c>
      <c r="BJ317" s="120" t="s">
        <v>4920</v>
      </c>
      <c r="BK317" s="120">
        <v>0</v>
      </c>
      <c r="BL317" s="123">
        <v>0</v>
      </c>
      <c r="BM317" s="120">
        <v>0</v>
      </c>
      <c r="BN317" s="123">
        <v>0</v>
      </c>
      <c r="BO317" s="120">
        <v>0</v>
      </c>
      <c r="BP317" s="123">
        <v>0</v>
      </c>
      <c r="BQ317" s="120">
        <v>24</v>
      </c>
      <c r="BR317" s="123">
        <v>100</v>
      </c>
      <c r="BS317" s="120">
        <v>24</v>
      </c>
      <c r="BT317" s="2"/>
      <c r="BU317" s="3"/>
      <c r="BV317" s="3"/>
      <c r="BW317" s="3"/>
      <c r="BX317" s="3"/>
    </row>
    <row r="318" spans="1:76" ht="15">
      <c r="A318" s="64" t="s">
        <v>534</v>
      </c>
      <c r="B318" s="65"/>
      <c r="C318" s="65" t="s">
        <v>64</v>
      </c>
      <c r="D318" s="66">
        <v>191.75091584079604</v>
      </c>
      <c r="E318" s="68"/>
      <c r="F318" s="100" t="s">
        <v>3373</v>
      </c>
      <c r="G318" s="65"/>
      <c r="H318" s="69" t="s">
        <v>534</v>
      </c>
      <c r="I318" s="70"/>
      <c r="J318" s="70"/>
      <c r="K318" s="69" t="s">
        <v>4031</v>
      </c>
      <c r="L318" s="73">
        <v>1</v>
      </c>
      <c r="M318" s="74">
        <v>7414.7880859375</v>
      </c>
      <c r="N318" s="74">
        <v>3464.359375</v>
      </c>
      <c r="O318" s="75"/>
      <c r="P318" s="76"/>
      <c r="Q318" s="76"/>
      <c r="R318" s="86"/>
      <c r="S318" s="48">
        <v>2</v>
      </c>
      <c r="T318" s="48">
        <v>0</v>
      </c>
      <c r="U318" s="49">
        <v>0</v>
      </c>
      <c r="V318" s="49">
        <v>0.5</v>
      </c>
      <c r="W318" s="49">
        <v>0</v>
      </c>
      <c r="X318" s="49">
        <v>0.999998</v>
      </c>
      <c r="Y318" s="49">
        <v>0.5</v>
      </c>
      <c r="Z318" s="49">
        <v>0</v>
      </c>
      <c r="AA318" s="71">
        <v>318</v>
      </c>
      <c r="AB318" s="71"/>
      <c r="AC318" s="72"/>
      <c r="AD318" s="78" t="s">
        <v>2390</v>
      </c>
      <c r="AE318" s="78">
        <v>2532</v>
      </c>
      <c r="AF318" s="78">
        <v>121538</v>
      </c>
      <c r="AG318" s="78">
        <v>24246</v>
      </c>
      <c r="AH318" s="78">
        <v>14096</v>
      </c>
      <c r="AI318" s="78"/>
      <c r="AJ318" s="78" t="s">
        <v>2666</v>
      </c>
      <c r="AK318" s="78" t="s">
        <v>2787</v>
      </c>
      <c r="AL318" s="78"/>
      <c r="AM318" s="78"/>
      <c r="AN318" s="80">
        <v>39683.07363425926</v>
      </c>
      <c r="AO318" s="82" t="s">
        <v>3270</v>
      </c>
      <c r="AP318" s="78" t="b">
        <v>0</v>
      </c>
      <c r="AQ318" s="78" t="b">
        <v>0</v>
      </c>
      <c r="AR318" s="78" t="b">
        <v>0</v>
      </c>
      <c r="AS318" s="78" t="s">
        <v>1973</v>
      </c>
      <c r="AT318" s="78">
        <v>2548</v>
      </c>
      <c r="AU318" s="82" t="s">
        <v>3289</v>
      </c>
      <c r="AV318" s="78" t="b">
        <v>1</v>
      </c>
      <c r="AW318" s="78" t="s">
        <v>3383</v>
      </c>
      <c r="AX318" s="82" t="s">
        <v>3699</v>
      </c>
      <c r="AY318" s="78" t="s">
        <v>65</v>
      </c>
      <c r="AZ318" s="78" t="str">
        <f>REPLACE(INDEX(GroupVertices[Group],MATCH(Vertices[[#This Row],[Vertex]],GroupVertices[Vertex],0)),1,1,"")</f>
        <v>19</v>
      </c>
      <c r="BA318" s="48"/>
      <c r="BB318" s="48"/>
      <c r="BC318" s="48"/>
      <c r="BD318" s="48"/>
      <c r="BE318" s="48"/>
      <c r="BF318" s="48"/>
      <c r="BG318" s="48"/>
      <c r="BH318" s="48"/>
      <c r="BI318" s="48"/>
      <c r="BJ318" s="48"/>
      <c r="BK318" s="48"/>
      <c r="BL318" s="49"/>
      <c r="BM318" s="48"/>
      <c r="BN318" s="49"/>
      <c r="BO318" s="48"/>
      <c r="BP318" s="49"/>
      <c r="BQ318" s="48"/>
      <c r="BR318" s="49"/>
      <c r="BS318" s="48"/>
      <c r="BT318" s="2"/>
      <c r="BU318" s="3"/>
      <c r="BV318" s="3"/>
      <c r="BW318" s="3"/>
      <c r="BX318" s="3"/>
    </row>
    <row r="319" spans="1:76" ht="15">
      <c r="A319" s="64" t="s">
        <v>479</v>
      </c>
      <c r="B319" s="65"/>
      <c r="C319" s="65" t="s">
        <v>64</v>
      </c>
      <c r="D319" s="66">
        <v>162</v>
      </c>
      <c r="E319" s="68"/>
      <c r="F319" s="100" t="s">
        <v>1220</v>
      </c>
      <c r="G319" s="65"/>
      <c r="H319" s="69" t="s">
        <v>479</v>
      </c>
      <c r="I319" s="70"/>
      <c r="J319" s="70"/>
      <c r="K319" s="69" t="s">
        <v>4032</v>
      </c>
      <c r="L319" s="73">
        <v>1</v>
      </c>
      <c r="M319" s="74">
        <v>7414.7880859375</v>
      </c>
      <c r="N319" s="74">
        <v>3029.10888671875</v>
      </c>
      <c r="O319" s="75"/>
      <c r="P319" s="76"/>
      <c r="Q319" s="76"/>
      <c r="R319" s="86"/>
      <c r="S319" s="48">
        <v>0</v>
      </c>
      <c r="T319" s="48">
        <v>2</v>
      </c>
      <c r="U319" s="49">
        <v>0</v>
      </c>
      <c r="V319" s="49">
        <v>0.5</v>
      </c>
      <c r="W319" s="49">
        <v>0</v>
      </c>
      <c r="X319" s="49">
        <v>0.999998</v>
      </c>
      <c r="Y319" s="49">
        <v>0.5</v>
      </c>
      <c r="Z319" s="49">
        <v>0</v>
      </c>
      <c r="AA319" s="71">
        <v>319</v>
      </c>
      <c r="AB319" s="71"/>
      <c r="AC319" s="72"/>
      <c r="AD319" s="78" t="s">
        <v>2391</v>
      </c>
      <c r="AE319" s="78">
        <v>5</v>
      </c>
      <c r="AF319" s="78">
        <v>1</v>
      </c>
      <c r="AG319" s="78">
        <v>19</v>
      </c>
      <c r="AH319" s="78">
        <v>22</v>
      </c>
      <c r="AI319" s="78"/>
      <c r="AJ319" s="78"/>
      <c r="AK319" s="78"/>
      <c r="AL319" s="78"/>
      <c r="AM319" s="78"/>
      <c r="AN319" s="80">
        <v>43477.033171296294</v>
      </c>
      <c r="AO319" s="78"/>
      <c r="AP319" s="78" t="b">
        <v>1</v>
      </c>
      <c r="AQ319" s="78" t="b">
        <v>0</v>
      </c>
      <c r="AR319" s="78" t="b">
        <v>0</v>
      </c>
      <c r="AS319" s="78" t="s">
        <v>1973</v>
      </c>
      <c r="AT319" s="78">
        <v>0</v>
      </c>
      <c r="AU319" s="78"/>
      <c r="AV319" s="78" t="b">
        <v>0</v>
      </c>
      <c r="AW319" s="78" t="s">
        <v>3383</v>
      </c>
      <c r="AX319" s="82" t="s">
        <v>3700</v>
      </c>
      <c r="AY319" s="78" t="s">
        <v>66</v>
      </c>
      <c r="AZ319" s="78" t="str">
        <f>REPLACE(INDEX(GroupVertices[Group],MATCH(Vertices[[#This Row],[Vertex]],GroupVertices[Vertex],0)),1,1,"")</f>
        <v>19</v>
      </c>
      <c r="BA319" s="48" t="s">
        <v>790</v>
      </c>
      <c r="BB319" s="48" t="s">
        <v>790</v>
      </c>
      <c r="BC319" s="48" t="s">
        <v>827</v>
      </c>
      <c r="BD319" s="48" t="s">
        <v>827</v>
      </c>
      <c r="BE319" s="48"/>
      <c r="BF319" s="48"/>
      <c r="BG319" s="120" t="s">
        <v>4779</v>
      </c>
      <c r="BH319" s="120" t="s">
        <v>4779</v>
      </c>
      <c r="BI319" s="120" t="s">
        <v>4921</v>
      </c>
      <c r="BJ319" s="120" t="s">
        <v>4921</v>
      </c>
      <c r="BK319" s="120">
        <v>0</v>
      </c>
      <c r="BL319" s="123">
        <v>0</v>
      </c>
      <c r="BM319" s="120">
        <v>0</v>
      </c>
      <c r="BN319" s="123">
        <v>0</v>
      </c>
      <c r="BO319" s="120">
        <v>0</v>
      </c>
      <c r="BP319" s="123">
        <v>0</v>
      </c>
      <c r="BQ319" s="120">
        <v>18</v>
      </c>
      <c r="BR319" s="123">
        <v>100</v>
      </c>
      <c r="BS319" s="120">
        <v>18</v>
      </c>
      <c r="BT319" s="2"/>
      <c r="BU319" s="3"/>
      <c r="BV319" s="3"/>
      <c r="BW319" s="3"/>
      <c r="BX319" s="3"/>
    </row>
    <row r="320" spans="1:76" ht="15">
      <c r="A320" s="64" t="s">
        <v>480</v>
      </c>
      <c r="B320" s="65"/>
      <c r="C320" s="65" t="s">
        <v>64</v>
      </c>
      <c r="D320" s="66">
        <v>162.09008233730808</v>
      </c>
      <c r="E320" s="68"/>
      <c r="F320" s="100" t="s">
        <v>1221</v>
      </c>
      <c r="G320" s="65"/>
      <c r="H320" s="69" t="s">
        <v>480</v>
      </c>
      <c r="I320" s="70"/>
      <c r="J320" s="70"/>
      <c r="K320" s="69" t="s">
        <v>4033</v>
      </c>
      <c r="L320" s="73">
        <v>1</v>
      </c>
      <c r="M320" s="74">
        <v>5911.23046875</v>
      </c>
      <c r="N320" s="74">
        <v>2023.3270263671875</v>
      </c>
      <c r="O320" s="75"/>
      <c r="P320" s="76"/>
      <c r="Q320" s="76"/>
      <c r="R320" s="86"/>
      <c r="S320" s="48">
        <v>0</v>
      </c>
      <c r="T320" s="48">
        <v>1</v>
      </c>
      <c r="U320" s="49">
        <v>0</v>
      </c>
      <c r="V320" s="49">
        <v>0.058824</v>
      </c>
      <c r="W320" s="49">
        <v>0</v>
      </c>
      <c r="X320" s="49">
        <v>0.449988</v>
      </c>
      <c r="Y320" s="49">
        <v>0</v>
      </c>
      <c r="Z320" s="49">
        <v>0</v>
      </c>
      <c r="AA320" s="71">
        <v>320</v>
      </c>
      <c r="AB320" s="71"/>
      <c r="AC320" s="72"/>
      <c r="AD320" s="78" t="s">
        <v>2392</v>
      </c>
      <c r="AE320" s="78">
        <v>666</v>
      </c>
      <c r="AF320" s="78">
        <v>369</v>
      </c>
      <c r="AG320" s="78">
        <v>1758</v>
      </c>
      <c r="AH320" s="78">
        <v>3900</v>
      </c>
      <c r="AI320" s="78"/>
      <c r="AJ320" s="78" t="s">
        <v>2667</v>
      </c>
      <c r="AK320" s="78" t="s">
        <v>2874</v>
      </c>
      <c r="AL320" s="78"/>
      <c r="AM320" s="78"/>
      <c r="AN320" s="80">
        <v>40603.40278935185</v>
      </c>
      <c r="AO320" s="82" t="s">
        <v>3271</v>
      </c>
      <c r="AP320" s="78" t="b">
        <v>0</v>
      </c>
      <c r="AQ320" s="78" t="b">
        <v>0</v>
      </c>
      <c r="AR320" s="78" t="b">
        <v>0</v>
      </c>
      <c r="AS320" s="78" t="s">
        <v>1973</v>
      </c>
      <c r="AT320" s="78">
        <v>58</v>
      </c>
      <c r="AU320" s="82" t="s">
        <v>3289</v>
      </c>
      <c r="AV320" s="78" t="b">
        <v>0</v>
      </c>
      <c r="AW320" s="78" t="s">
        <v>3383</v>
      </c>
      <c r="AX320" s="82" t="s">
        <v>3701</v>
      </c>
      <c r="AY320" s="78" t="s">
        <v>66</v>
      </c>
      <c r="AZ320" s="78" t="str">
        <f>REPLACE(INDEX(GroupVertices[Group],MATCH(Vertices[[#This Row],[Vertex]],GroupVertices[Vertex],0)),1,1,"")</f>
        <v>11</v>
      </c>
      <c r="BA320" s="48"/>
      <c r="BB320" s="48"/>
      <c r="BC320" s="48"/>
      <c r="BD320" s="48"/>
      <c r="BE320" s="48" t="s">
        <v>905</v>
      </c>
      <c r="BF320" s="48" t="s">
        <v>905</v>
      </c>
      <c r="BG320" s="120" t="s">
        <v>4777</v>
      </c>
      <c r="BH320" s="120" t="s">
        <v>4777</v>
      </c>
      <c r="BI320" s="120" t="s">
        <v>4919</v>
      </c>
      <c r="BJ320" s="120" t="s">
        <v>4919</v>
      </c>
      <c r="BK320" s="120">
        <v>2</v>
      </c>
      <c r="BL320" s="123">
        <v>11.11111111111111</v>
      </c>
      <c r="BM320" s="120">
        <v>0</v>
      </c>
      <c r="BN320" s="123">
        <v>0</v>
      </c>
      <c r="BO320" s="120">
        <v>0</v>
      </c>
      <c r="BP320" s="123">
        <v>0</v>
      </c>
      <c r="BQ320" s="120">
        <v>16</v>
      </c>
      <c r="BR320" s="123">
        <v>88.88888888888889</v>
      </c>
      <c r="BS320" s="120">
        <v>18</v>
      </c>
      <c r="BT320" s="2"/>
      <c r="BU320" s="3"/>
      <c r="BV320" s="3"/>
      <c r="BW320" s="3"/>
      <c r="BX320" s="3"/>
    </row>
    <row r="321" spans="1:76" ht="15">
      <c r="A321" s="64" t="s">
        <v>535</v>
      </c>
      <c r="B321" s="65"/>
      <c r="C321" s="65" t="s">
        <v>64</v>
      </c>
      <c r="D321" s="66">
        <v>164.91690524826947</v>
      </c>
      <c r="E321" s="68"/>
      <c r="F321" s="100" t="s">
        <v>3374</v>
      </c>
      <c r="G321" s="65"/>
      <c r="H321" s="69" t="s">
        <v>535</v>
      </c>
      <c r="I321" s="70"/>
      <c r="J321" s="70"/>
      <c r="K321" s="69" t="s">
        <v>4034</v>
      </c>
      <c r="L321" s="73">
        <v>1</v>
      </c>
      <c r="M321" s="74">
        <v>6808.935546875</v>
      </c>
      <c r="N321" s="74">
        <v>8212.5810546875</v>
      </c>
      <c r="O321" s="75"/>
      <c r="P321" s="76"/>
      <c r="Q321" s="76"/>
      <c r="R321" s="86"/>
      <c r="S321" s="48">
        <v>1</v>
      </c>
      <c r="T321" s="48">
        <v>0</v>
      </c>
      <c r="U321" s="49">
        <v>0</v>
      </c>
      <c r="V321" s="49">
        <v>0.028571</v>
      </c>
      <c r="W321" s="49">
        <v>0</v>
      </c>
      <c r="X321" s="49">
        <v>0.53436</v>
      </c>
      <c r="Y321" s="49">
        <v>0</v>
      </c>
      <c r="Z321" s="49">
        <v>0</v>
      </c>
      <c r="AA321" s="71">
        <v>321</v>
      </c>
      <c r="AB321" s="71"/>
      <c r="AC321" s="72"/>
      <c r="AD321" s="78" t="s">
        <v>2393</v>
      </c>
      <c r="AE321" s="78">
        <v>75</v>
      </c>
      <c r="AF321" s="78">
        <v>11917</v>
      </c>
      <c r="AG321" s="78">
        <v>9016</v>
      </c>
      <c r="AH321" s="78">
        <v>0</v>
      </c>
      <c r="AI321" s="78"/>
      <c r="AJ321" s="78" t="s">
        <v>2668</v>
      </c>
      <c r="AK321" s="78" t="s">
        <v>2875</v>
      </c>
      <c r="AL321" s="82" t="s">
        <v>3018</v>
      </c>
      <c r="AM321" s="78"/>
      <c r="AN321" s="80">
        <v>40763.733611111114</v>
      </c>
      <c r="AO321" s="82" t="s">
        <v>3272</v>
      </c>
      <c r="AP321" s="78" t="b">
        <v>0</v>
      </c>
      <c r="AQ321" s="78" t="b">
        <v>0</v>
      </c>
      <c r="AR321" s="78" t="b">
        <v>0</v>
      </c>
      <c r="AS321" s="78" t="s">
        <v>1974</v>
      </c>
      <c r="AT321" s="78">
        <v>35</v>
      </c>
      <c r="AU321" s="82" t="s">
        <v>3289</v>
      </c>
      <c r="AV321" s="78" t="b">
        <v>0</v>
      </c>
      <c r="AW321" s="78" t="s">
        <v>3383</v>
      </c>
      <c r="AX321" s="82" t="s">
        <v>3702</v>
      </c>
      <c r="AY321" s="78" t="s">
        <v>65</v>
      </c>
      <c r="AZ321" s="78" t="str">
        <f>REPLACE(INDEX(GroupVertices[Group],MATCH(Vertices[[#This Row],[Vertex]],GroupVertices[Vertex],0)),1,1,"")</f>
        <v>6</v>
      </c>
      <c r="BA321" s="48"/>
      <c r="BB321" s="48"/>
      <c r="BC321" s="48"/>
      <c r="BD321" s="48"/>
      <c r="BE321" s="48"/>
      <c r="BF321" s="48"/>
      <c r="BG321" s="48"/>
      <c r="BH321" s="48"/>
      <c r="BI321" s="48"/>
      <c r="BJ321" s="48"/>
      <c r="BK321" s="48"/>
      <c r="BL321" s="49"/>
      <c r="BM321" s="48"/>
      <c r="BN321" s="49"/>
      <c r="BO321" s="48"/>
      <c r="BP321" s="49"/>
      <c r="BQ321" s="48"/>
      <c r="BR321" s="49"/>
      <c r="BS321" s="48"/>
      <c r="BT321" s="2"/>
      <c r="BU321" s="3"/>
      <c r="BV321" s="3"/>
      <c r="BW321" s="3"/>
      <c r="BX321" s="3"/>
    </row>
    <row r="322" spans="1:76" ht="15">
      <c r="A322" s="64" t="s">
        <v>536</v>
      </c>
      <c r="B322" s="65"/>
      <c r="C322" s="65" t="s">
        <v>64</v>
      </c>
      <c r="D322" s="66">
        <v>166.0671685716681</v>
      </c>
      <c r="E322" s="68"/>
      <c r="F322" s="100" t="s">
        <v>3375</v>
      </c>
      <c r="G322" s="65"/>
      <c r="H322" s="69" t="s">
        <v>536</v>
      </c>
      <c r="I322" s="70"/>
      <c r="J322" s="70"/>
      <c r="K322" s="69" t="s">
        <v>4035</v>
      </c>
      <c r="L322" s="73">
        <v>1</v>
      </c>
      <c r="M322" s="74">
        <v>6098.640625</v>
      </c>
      <c r="N322" s="74">
        <v>7887.98779296875</v>
      </c>
      <c r="O322" s="75"/>
      <c r="P322" s="76"/>
      <c r="Q322" s="76"/>
      <c r="R322" s="86"/>
      <c r="S322" s="48">
        <v>1</v>
      </c>
      <c r="T322" s="48">
        <v>0</v>
      </c>
      <c r="U322" s="49">
        <v>0</v>
      </c>
      <c r="V322" s="49">
        <v>0.028571</v>
      </c>
      <c r="W322" s="49">
        <v>0</v>
      </c>
      <c r="X322" s="49">
        <v>0.53436</v>
      </c>
      <c r="Y322" s="49">
        <v>0</v>
      </c>
      <c r="Z322" s="49">
        <v>0</v>
      </c>
      <c r="AA322" s="71">
        <v>322</v>
      </c>
      <c r="AB322" s="71"/>
      <c r="AC322" s="72"/>
      <c r="AD322" s="78" t="s">
        <v>2394</v>
      </c>
      <c r="AE322" s="78">
        <v>89</v>
      </c>
      <c r="AF322" s="78">
        <v>16616</v>
      </c>
      <c r="AG322" s="78">
        <v>1902</v>
      </c>
      <c r="AH322" s="78">
        <v>97</v>
      </c>
      <c r="AI322" s="78">
        <v>-10800</v>
      </c>
      <c r="AJ322" s="78" t="s">
        <v>2669</v>
      </c>
      <c r="AK322" s="78" t="s">
        <v>2876</v>
      </c>
      <c r="AL322" s="82" t="s">
        <v>3019</v>
      </c>
      <c r="AM322" s="78" t="s">
        <v>3035</v>
      </c>
      <c r="AN322" s="80">
        <v>40763.493414351855</v>
      </c>
      <c r="AO322" s="82" t="s">
        <v>3273</v>
      </c>
      <c r="AP322" s="78" t="b">
        <v>0</v>
      </c>
      <c r="AQ322" s="78" t="b">
        <v>0</v>
      </c>
      <c r="AR322" s="78" t="b">
        <v>1</v>
      </c>
      <c r="AS322" s="78" t="s">
        <v>1974</v>
      </c>
      <c r="AT322" s="78">
        <v>87</v>
      </c>
      <c r="AU322" s="82" t="s">
        <v>3305</v>
      </c>
      <c r="AV322" s="78" t="b">
        <v>0</v>
      </c>
      <c r="AW322" s="78" t="s">
        <v>3383</v>
      </c>
      <c r="AX322" s="82" t="s">
        <v>3703</v>
      </c>
      <c r="AY322" s="78" t="s">
        <v>65</v>
      </c>
      <c r="AZ322" s="78" t="str">
        <f>REPLACE(INDEX(GroupVertices[Group],MATCH(Vertices[[#This Row],[Vertex]],GroupVertices[Vertex],0)),1,1,"")</f>
        <v>6</v>
      </c>
      <c r="BA322" s="48"/>
      <c r="BB322" s="48"/>
      <c r="BC322" s="48"/>
      <c r="BD322" s="48"/>
      <c r="BE322" s="48"/>
      <c r="BF322" s="48"/>
      <c r="BG322" s="48"/>
      <c r="BH322" s="48"/>
      <c r="BI322" s="48"/>
      <c r="BJ322" s="48"/>
      <c r="BK322" s="48"/>
      <c r="BL322" s="49"/>
      <c r="BM322" s="48"/>
      <c r="BN322" s="49"/>
      <c r="BO322" s="48"/>
      <c r="BP322" s="49"/>
      <c r="BQ322" s="48"/>
      <c r="BR322" s="49"/>
      <c r="BS322" s="48"/>
      <c r="BT322" s="2"/>
      <c r="BU322" s="3"/>
      <c r="BV322" s="3"/>
      <c r="BW322" s="3"/>
      <c r="BX322" s="3"/>
    </row>
    <row r="323" spans="1:76" ht="15">
      <c r="A323" s="64" t="s">
        <v>537</v>
      </c>
      <c r="B323" s="65"/>
      <c r="C323" s="65" t="s">
        <v>64</v>
      </c>
      <c r="D323" s="66">
        <v>186.60031133183014</v>
      </c>
      <c r="E323" s="68"/>
      <c r="F323" s="100" t="s">
        <v>3376</v>
      </c>
      <c r="G323" s="65"/>
      <c r="H323" s="69" t="s">
        <v>537</v>
      </c>
      <c r="I323" s="70"/>
      <c r="J323" s="70"/>
      <c r="K323" s="69" t="s">
        <v>4036</v>
      </c>
      <c r="L323" s="73">
        <v>1</v>
      </c>
      <c r="M323" s="74">
        <v>5035.23388671875</v>
      </c>
      <c r="N323" s="74">
        <v>8362.9951171875</v>
      </c>
      <c r="O323" s="75"/>
      <c r="P323" s="76"/>
      <c r="Q323" s="76"/>
      <c r="R323" s="86"/>
      <c r="S323" s="48">
        <v>1</v>
      </c>
      <c r="T323" s="48">
        <v>0</v>
      </c>
      <c r="U323" s="49">
        <v>0</v>
      </c>
      <c r="V323" s="49">
        <v>0.028571</v>
      </c>
      <c r="W323" s="49">
        <v>0</v>
      </c>
      <c r="X323" s="49">
        <v>0.53436</v>
      </c>
      <c r="Y323" s="49">
        <v>0</v>
      </c>
      <c r="Z323" s="49">
        <v>0</v>
      </c>
      <c r="AA323" s="71">
        <v>323</v>
      </c>
      <c r="AB323" s="71"/>
      <c r="AC323" s="72"/>
      <c r="AD323" s="78" t="s">
        <v>2395</v>
      </c>
      <c r="AE323" s="78">
        <v>116</v>
      </c>
      <c r="AF323" s="78">
        <v>100497</v>
      </c>
      <c r="AG323" s="78">
        <v>149485</v>
      </c>
      <c r="AH323" s="78">
        <v>6177</v>
      </c>
      <c r="AI323" s="78"/>
      <c r="AJ323" s="78" t="s">
        <v>2670</v>
      </c>
      <c r="AK323" s="78" t="s">
        <v>2877</v>
      </c>
      <c r="AL323" s="82" t="s">
        <v>3020</v>
      </c>
      <c r="AM323" s="78"/>
      <c r="AN323" s="80">
        <v>40043.057071759256</v>
      </c>
      <c r="AO323" s="82" t="s">
        <v>3274</v>
      </c>
      <c r="AP323" s="78" t="b">
        <v>0</v>
      </c>
      <c r="AQ323" s="78" t="b">
        <v>0</v>
      </c>
      <c r="AR323" s="78" t="b">
        <v>1</v>
      </c>
      <c r="AS323" s="78" t="s">
        <v>1974</v>
      </c>
      <c r="AT323" s="78">
        <v>444</v>
      </c>
      <c r="AU323" s="82" t="s">
        <v>3289</v>
      </c>
      <c r="AV323" s="78" t="b">
        <v>1</v>
      </c>
      <c r="AW323" s="78" t="s">
        <v>3383</v>
      </c>
      <c r="AX323" s="82" t="s">
        <v>3704</v>
      </c>
      <c r="AY323" s="78" t="s">
        <v>65</v>
      </c>
      <c r="AZ323" s="78" t="str">
        <f>REPLACE(INDEX(GroupVertices[Group],MATCH(Vertices[[#This Row],[Vertex]],GroupVertices[Vertex],0)),1,1,"")</f>
        <v>6</v>
      </c>
      <c r="BA323" s="48"/>
      <c r="BB323" s="48"/>
      <c r="BC323" s="48"/>
      <c r="BD323" s="48"/>
      <c r="BE323" s="48"/>
      <c r="BF323" s="48"/>
      <c r="BG323" s="48"/>
      <c r="BH323" s="48"/>
      <c r="BI323" s="48"/>
      <c r="BJ323" s="48"/>
      <c r="BK323" s="48"/>
      <c r="BL323" s="49"/>
      <c r="BM323" s="48"/>
      <c r="BN323" s="49"/>
      <c r="BO323" s="48"/>
      <c r="BP323" s="49"/>
      <c r="BQ323" s="48"/>
      <c r="BR323" s="49"/>
      <c r="BS323" s="48"/>
      <c r="BT323" s="2"/>
      <c r="BU323" s="3"/>
      <c r="BV323" s="3"/>
      <c r="BW323" s="3"/>
      <c r="BX323" s="3"/>
    </row>
    <row r="324" spans="1:76" ht="15">
      <c r="A324" s="64" t="s">
        <v>538</v>
      </c>
      <c r="B324" s="65"/>
      <c r="C324" s="65" t="s">
        <v>64</v>
      </c>
      <c r="D324" s="66">
        <v>280.3539934631416</v>
      </c>
      <c r="E324" s="68"/>
      <c r="F324" s="100" t="s">
        <v>3377</v>
      </c>
      <c r="G324" s="65"/>
      <c r="H324" s="69" t="s">
        <v>538</v>
      </c>
      <c r="I324" s="70"/>
      <c r="J324" s="70"/>
      <c r="K324" s="69" t="s">
        <v>4037</v>
      </c>
      <c r="L324" s="73">
        <v>1</v>
      </c>
      <c r="M324" s="74">
        <v>6679.4326171875</v>
      </c>
      <c r="N324" s="74">
        <v>7803.02392578125</v>
      </c>
      <c r="O324" s="75"/>
      <c r="P324" s="76"/>
      <c r="Q324" s="76"/>
      <c r="R324" s="86"/>
      <c r="S324" s="48">
        <v>1</v>
      </c>
      <c r="T324" s="48">
        <v>0</v>
      </c>
      <c r="U324" s="49">
        <v>0</v>
      </c>
      <c r="V324" s="49">
        <v>0.028571</v>
      </c>
      <c r="W324" s="49">
        <v>0</v>
      </c>
      <c r="X324" s="49">
        <v>0.53436</v>
      </c>
      <c r="Y324" s="49">
        <v>0</v>
      </c>
      <c r="Z324" s="49">
        <v>0</v>
      </c>
      <c r="AA324" s="71">
        <v>324</v>
      </c>
      <c r="AB324" s="71"/>
      <c r="AC324" s="72"/>
      <c r="AD324" s="78" t="s">
        <v>2396</v>
      </c>
      <c r="AE324" s="78">
        <v>2825</v>
      </c>
      <c r="AF324" s="78">
        <v>483495</v>
      </c>
      <c r="AG324" s="78">
        <v>29542</v>
      </c>
      <c r="AH324" s="78">
        <v>5717</v>
      </c>
      <c r="AI324" s="78"/>
      <c r="AJ324" s="78" t="s">
        <v>2671</v>
      </c>
      <c r="AK324" s="78" t="s">
        <v>2878</v>
      </c>
      <c r="AL324" s="82" t="s">
        <v>3021</v>
      </c>
      <c r="AM324" s="78"/>
      <c r="AN324" s="80">
        <v>40461.634560185186</v>
      </c>
      <c r="AO324" s="82" t="s">
        <v>3275</v>
      </c>
      <c r="AP324" s="78" t="b">
        <v>1</v>
      </c>
      <c r="AQ324" s="78" t="b">
        <v>0</v>
      </c>
      <c r="AR324" s="78" t="b">
        <v>1</v>
      </c>
      <c r="AS324" s="78" t="s">
        <v>1974</v>
      </c>
      <c r="AT324" s="78">
        <v>292</v>
      </c>
      <c r="AU324" s="82" t="s">
        <v>3289</v>
      </c>
      <c r="AV324" s="78" t="b">
        <v>0</v>
      </c>
      <c r="AW324" s="78" t="s">
        <v>3383</v>
      </c>
      <c r="AX324" s="82" t="s">
        <v>3705</v>
      </c>
      <c r="AY324" s="78" t="s">
        <v>65</v>
      </c>
      <c r="AZ324" s="78" t="str">
        <f>REPLACE(INDEX(GroupVertices[Group],MATCH(Vertices[[#This Row],[Vertex]],GroupVertices[Vertex],0)),1,1,"")</f>
        <v>6</v>
      </c>
      <c r="BA324" s="48"/>
      <c r="BB324" s="48"/>
      <c r="BC324" s="48"/>
      <c r="BD324" s="48"/>
      <c r="BE324" s="48"/>
      <c r="BF324" s="48"/>
      <c r="BG324" s="48"/>
      <c r="BH324" s="48"/>
      <c r="BI324" s="48"/>
      <c r="BJ324" s="48"/>
      <c r="BK324" s="48"/>
      <c r="BL324" s="49"/>
      <c r="BM324" s="48"/>
      <c r="BN324" s="49"/>
      <c r="BO324" s="48"/>
      <c r="BP324" s="49"/>
      <c r="BQ324" s="48"/>
      <c r="BR324" s="49"/>
      <c r="BS324" s="48"/>
      <c r="BT324" s="2"/>
      <c r="BU324" s="3"/>
      <c r="BV324" s="3"/>
      <c r="BW324" s="3"/>
      <c r="BX324" s="3"/>
    </row>
    <row r="325" spans="1:76" ht="15">
      <c r="A325" s="64" t="s">
        <v>539</v>
      </c>
      <c r="B325" s="65"/>
      <c r="C325" s="65" t="s">
        <v>64</v>
      </c>
      <c r="D325" s="66">
        <v>644.0158995979677</v>
      </c>
      <c r="E325" s="68"/>
      <c r="F325" s="100" t="s">
        <v>3378</v>
      </c>
      <c r="G325" s="65"/>
      <c r="H325" s="69" t="s">
        <v>539</v>
      </c>
      <c r="I325" s="70"/>
      <c r="J325" s="70"/>
      <c r="K325" s="69" t="s">
        <v>4038</v>
      </c>
      <c r="L325" s="73">
        <v>1</v>
      </c>
      <c r="M325" s="74">
        <v>5342.76171875</v>
      </c>
      <c r="N325" s="74">
        <v>9296.7626953125</v>
      </c>
      <c r="O325" s="75"/>
      <c r="P325" s="76"/>
      <c r="Q325" s="76"/>
      <c r="R325" s="86"/>
      <c r="S325" s="48">
        <v>1</v>
      </c>
      <c r="T325" s="48">
        <v>0</v>
      </c>
      <c r="U325" s="49">
        <v>0</v>
      </c>
      <c r="V325" s="49">
        <v>0.028571</v>
      </c>
      <c r="W325" s="49">
        <v>0</v>
      </c>
      <c r="X325" s="49">
        <v>0.53436</v>
      </c>
      <c r="Y325" s="49">
        <v>0</v>
      </c>
      <c r="Z325" s="49">
        <v>0</v>
      </c>
      <c r="AA325" s="71">
        <v>325</v>
      </c>
      <c r="AB325" s="71"/>
      <c r="AC325" s="72"/>
      <c r="AD325" s="78" t="s">
        <v>2397</v>
      </c>
      <c r="AE325" s="78">
        <v>650</v>
      </c>
      <c r="AF325" s="78">
        <v>1969109</v>
      </c>
      <c r="AG325" s="78">
        <v>259356</v>
      </c>
      <c r="AH325" s="78">
        <v>3129</v>
      </c>
      <c r="AI325" s="78"/>
      <c r="AJ325" s="78" t="s">
        <v>2672</v>
      </c>
      <c r="AK325" s="78" t="s">
        <v>2879</v>
      </c>
      <c r="AL325" s="82" t="s">
        <v>3022</v>
      </c>
      <c r="AM325" s="78"/>
      <c r="AN325" s="80">
        <v>39921.49587962963</v>
      </c>
      <c r="AO325" s="82" t="s">
        <v>3276</v>
      </c>
      <c r="AP325" s="78" t="b">
        <v>0</v>
      </c>
      <c r="AQ325" s="78" t="b">
        <v>0</v>
      </c>
      <c r="AR325" s="78" t="b">
        <v>1</v>
      </c>
      <c r="AS325" s="78" t="s">
        <v>1974</v>
      </c>
      <c r="AT325" s="78">
        <v>5070</v>
      </c>
      <c r="AU325" s="82" t="s">
        <v>3299</v>
      </c>
      <c r="AV325" s="78" t="b">
        <v>1</v>
      </c>
      <c r="AW325" s="78" t="s">
        <v>3383</v>
      </c>
      <c r="AX325" s="82" t="s">
        <v>3706</v>
      </c>
      <c r="AY325" s="78" t="s">
        <v>65</v>
      </c>
      <c r="AZ325" s="78" t="str">
        <f>REPLACE(INDEX(GroupVertices[Group],MATCH(Vertices[[#This Row],[Vertex]],GroupVertices[Vertex],0)),1,1,"")</f>
        <v>6</v>
      </c>
      <c r="BA325" s="48"/>
      <c r="BB325" s="48"/>
      <c r="BC325" s="48"/>
      <c r="BD325" s="48"/>
      <c r="BE325" s="48"/>
      <c r="BF325" s="48"/>
      <c r="BG325" s="48"/>
      <c r="BH325" s="48"/>
      <c r="BI325" s="48"/>
      <c r="BJ325" s="48"/>
      <c r="BK325" s="48"/>
      <c r="BL325" s="49"/>
      <c r="BM325" s="48"/>
      <c r="BN325" s="49"/>
      <c r="BO325" s="48"/>
      <c r="BP325" s="49"/>
      <c r="BQ325" s="48"/>
      <c r="BR325" s="49"/>
      <c r="BS325" s="48"/>
      <c r="BT325" s="2"/>
      <c r="BU325" s="3"/>
      <c r="BV325" s="3"/>
      <c r="BW325" s="3"/>
      <c r="BX325" s="3"/>
    </row>
    <row r="326" spans="1:76" ht="15">
      <c r="A326" s="64" t="s">
        <v>540</v>
      </c>
      <c r="B326" s="65"/>
      <c r="C326" s="65" t="s">
        <v>64</v>
      </c>
      <c r="D326" s="66">
        <v>213.48768591765335</v>
      </c>
      <c r="E326" s="68"/>
      <c r="F326" s="100" t="s">
        <v>3379</v>
      </c>
      <c r="G326" s="65"/>
      <c r="H326" s="69" t="s">
        <v>540</v>
      </c>
      <c r="I326" s="70"/>
      <c r="J326" s="70"/>
      <c r="K326" s="69" t="s">
        <v>4039</v>
      </c>
      <c r="L326" s="73">
        <v>1</v>
      </c>
      <c r="M326" s="74">
        <v>5678.58740234375</v>
      </c>
      <c r="N326" s="74">
        <v>7305.39990234375</v>
      </c>
      <c r="O326" s="75"/>
      <c r="P326" s="76"/>
      <c r="Q326" s="76"/>
      <c r="R326" s="86"/>
      <c r="S326" s="48">
        <v>1</v>
      </c>
      <c r="T326" s="48">
        <v>0</v>
      </c>
      <c r="U326" s="49">
        <v>0</v>
      </c>
      <c r="V326" s="49">
        <v>0.028571</v>
      </c>
      <c r="W326" s="49">
        <v>0</v>
      </c>
      <c r="X326" s="49">
        <v>0.53436</v>
      </c>
      <c r="Y326" s="49">
        <v>0</v>
      </c>
      <c r="Z326" s="49">
        <v>0</v>
      </c>
      <c r="AA326" s="71">
        <v>326</v>
      </c>
      <c r="AB326" s="71"/>
      <c r="AC326" s="72"/>
      <c r="AD326" s="78" t="s">
        <v>2398</v>
      </c>
      <c r="AE326" s="78">
        <v>679</v>
      </c>
      <c r="AF326" s="78">
        <v>210336</v>
      </c>
      <c r="AG326" s="78">
        <v>52387</v>
      </c>
      <c r="AH326" s="78">
        <v>271</v>
      </c>
      <c r="AI326" s="78"/>
      <c r="AJ326" s="78" t="s">
        <v>2673</v>
      </c>
      <c r="AK326" s="78" t="s">
        <v>2880</v>
      </c>
      <c r="AL326" s="82" t="s">
        <v>3023</v>
      </c>
      <c r="AM326" s="78"/>
      <c r="AN326" s="80">
        <v>40617.41736111111</v>
      </c>
      <c r="AO326" s="82" t="s">
        <v>3277</v>
      </c>
      <c r="AP326" s="78" t="b">
        <v>1</v>
      </c>
      <c r="AQ326" s="78" t="b">
        <v>0</v>
      </c>
      <c r="AR326" s="78" t="b">
        <v>1</v>
      </c>
      <c r="AS326" s="78" t="s">
        <v>1974</v>
      </c>
      <c r="AT326" s="78">
        <v>211</v>
      </c>
      <c r="AU326" s="82" t="s">
        <v>3289</v>
      </c>
      <c r="AV326" s="78" t="b">
        <v>1</v>
      </c>
      <c r="AW326" s="78" t="s">
        <v>3383</v>
      </c>
      <c r="AX326" s="82" t="s">
        <v>3707</v>
      </c>
      <c r="AY326" s="78" t="s">
        <v>65</v>
      </c>
      <c r="AZ326" s="78" t="str">
        <f>REPLACE(INDEX(GroupVertices[Group],MATCH(Vertices[[#This Row],[Vertex]],GroupVertices[Vertex],0)),1,1,"")</f>
        <v>6</v>
      </c>
      <c r="BA326" s="48"/>
      <c r="BB326" s="48"/>
      <c r="BC326" s="48"/>
      <c r="BD326" s="48"/>
      <c r="BE326" s="48"/>
      <c r="BF326" s="48"/>
      <c r="BG326" s="48"/>
      <c r="BH326" s="48"/>
      <c r="BI326" s="48"/>
      <c r="BJ326" s="48"/>
      <c r="BK326" s="48"/>
      <c r="BL326" s="49"/>
      <c r="BM326" s="48"/>
      <c r="BN326" s="49"/>
      <c r="BO326" s="48"/>
      <c r="BP326" s="49"/>
      <c r="BQ326" s="48"/>
      <c r="BR326" s="49"/>
      <c r="BS326" s="48"/>
      <c r="BT326" s="2"/>
      <c r="BU326" s="3"/>
      <c r="BV326" s="3"/>
      <c r="BW326" s="3"/>
      <c r="BX326" s="3"/>
    </row>
    <row r="327" spans="1:76" ht="15">
      <c r="A327" s="64" t="s">
        <v>541</v>
      </c>
      <c r="B327" s="65"/>
      <c r="C327" s="65" t="s">
        <v>64</v>
      </c>
      <c r="D327" s="66">
        <v>321.55197544398675</v>
      </c>
      <c r="E327" s="68"/>
      <c r="F327" s="100" t="s">
        <v>3380</v>
      </c>
      <c r="G327" s="65"/>
      <c r="H327" s="69" t="s">
        <v>541</v>
      </c>
      <c r="I327" s="70"/>
      <c r="J327" s="70"/>
      <c r="K327" s="69" t="s">
        <v>4040</v>
      </c>
      <c r="L327" s="73">
        <v>1</v>
      </c>
      <c r="M327" s="74">
        <v>5978.47021484375</v>
      </c>
      <c r="N327" s="74">
        <v>9646.09375</v>
      </c>
      <c r="O327" s="75"/>
      <c r="P327" s="76"/>
      <c r="Q327" s="76"/>
      <c r="R327" s="86"/>
      <c r="S327" s="48">
        <v>1</v>
      </c>
      <c r="T327" s="48">
        <v>0</v>
      </c>
      <c r="U327" s="49">
        <v>0</v>
      </c>
      <c r="V327" s="49">
        <v>0.028571</v>
      </c>
      <c r="W327" s="49">
        <v>0</v>
      </c>
      <c r="X327" s="49">
        <v>0.53436</v>
      </c>
      <c r="Y327" s="49">
        <v>0</v>
      </c>
      <c r="Z327" s="49">
        <v>0</v>
      </c>
      <c r="AA327" s="71">
        <v>327</v>
      </c>
      <c r="AB327" s="71"/>
      <c r="AC327" s="72"/>
      <c r="AD327" s="78" t="s">
        <v>2399</v>
      </c>
      <c r="AE327" s="78">
        <v>167</v>
      </c>
      <c r="AF327" s="78">
        <v>651795</v>
      </c>
      <c r="AG327" s="78">
        <v>1836</v>
      </c>
      <c r="AH327" s="78">
        <v>175</v>
      </c>
      <c r="AI327" s="78">
        <v>3600</v>
      </c>
      <c r="AJ327" s="78" t="s">
        <v>2674</v>
      </c>
      <c r="AK327" s="78" t="s">
        <v>2881</v>
      </c>
      <c r="AL327" s="82" t="s">
        <v>3024</v>
      </c>
      <c r="AM327" s="78" t="s">
        <v>3036</v>
      </c>
      <c r="AN327" s="80">
        <v>40452.71210648148</v>
      </c>
      <c r="AO327" s="82" t="s">
        <v>3278</v>
      </c>
      <c r="AP327" s="78" t="b">
        <v>0</v>
      </c>
      <c r="AQ327" s="78" t="b">
        <v>0</v>
      </c>
      <c r="AR327" s="78" t="b">
        <v>0</v>
      </c>
      <c r="AS327" s="78" t="s">
        <v>1974</v>
      </c>
      <c r="AT327" s="78">
        <v>561</v>
      </c>
      <c r="AU327" s="82" t="s">
        <v>3306</v>
      </c>
      <c r="AV327" s="78" t="b">
        <v>1</v>
      </c>
      <c r="AW327" s="78" t="s">
        <v>3383</v>
      </c>
      <c r="AX327" s="82" t="s">
        <v>3708</v>
      </c>
      <c r="AY327" s="78" t="s">
        <v>65</v>
      </c>
      <c r="AZ327" s="78" t="str">
        <f>REPLACE(INDEX(GroupVertices[Group],MATCH(Vertices[[#This Row],[Vertex]],GroupVertices[Vertex],0)),1,1,"")</f>
        <v>6</v>
      </c>
      <c r="BA327" s="48"/>
      <c r="BB327" s="48"/>
      <c r="BC327" s="48"/>
      <c r="BD327" s="48"/>
      <c r="BE327" s="48"/>
      <c r="BF327" s="48"/>
      <c r="BG327" s="48"/>
      <c r="BH327" s="48"/>
      <c r="BI327" s="48"/>
      <c r="BJ327" s="48"/>
      <c r="BK327" s="48"/>
      <c r="BL327" s="49"/>
      <c r="BM327" s="48"/>
      <c r="BN327" s="49"/>
      <c r="BO327" s="48"/>
      <c r="BP327" s="49"/>
      <c r="BQ327" s="48"/>
      <c r="BR327" s="49"/>
      <c r="BS327" s="48"/>
      <c r="BT327" s="2"/>
      <c r="BU327" s="3"/>
      <c r="BV327" s="3"/>
      <c r="BW327" s="3"/>
      <c r="BX327" s="3"/>
    </row>
    <row r="328" spans="1:76" ht="15">
      <c r="A328" s="64" t="s">
        <v>542</v>
      </c>
      <c r="B328" s="65"/>
      <c r="C328" s="65" t="s">
        <v>64</v>
      </c>
      <c r="D328" s="66">
        <v>1000</v>
      </c>
      <c r="E328" s="68"/>
      <c r="F328" s="100" t="s">
        <v>3381</v>
      </c>
      <c r="G328" s="65"/>
      <c r="H328" s="69" t="s">
        <v>542</v>
      </c>
      <c r="I328" s="70"/>
      <c r="J328" s="70"/>
      <c r="K328" s="69" t="s">
        <v>4041</v>
      </c>
      <c r="L328" s="73">
        <v>1</v>
      </c>
      <c r="M328" s="74">
        <v>6057.30126953125</v>
      </c>
      <c r="N328" s="74">
        <v>7246.333984375</v>
      </c>
      <c r="O328" s="75"/>
      <c r="P328" s="76"/>
      <c r="Q328" s="76"/>
      <c r="R328" s="86"/>
      <c r="S328" s="48">
        <v>1</v>
      </c>
      <c r="T328" s="48">
        <v>0</v>
      </c>
      <c r="U328" s="49">
        <v>0</v>
      </c>
      <c r="V328" s="49">
        <v>0.028571</v>
      </c>
      <c r="W328" s="49">
        <v>0</v>
      </c>
      <c r="X328" s="49">
        <v>0.53436</v>
      </c>
      <c r="Y328" s="49">
        <v>0</v>
      </c>
      <c r="Z328" s="49">
        <v>0</v>
      </c>
      <c r="AA328" s="71">
        <v>328</v>
      </c>
      <c r="AB328" s="71"/>
      <c r="AC328" s="72"/>
      <c r="AD328" s="78" t="s">
        <v>2400</v>
      </c>
      <c r="AE328" s="78">
        <v>701</v>
      </c>
      <c r="AF328" s="78">
        <v>3423358</v>
      </c>
      <c r="AG328" s="78">
        <v>7772</v>
      </c>
      <c r="AH328" s="78">
        <v>19</v>
      </c>
      <c r="AI328" s="78"/>
      <c r="AJ328" s="78" t="s">
        <v>2675</v>
      </c>
      <c r="AK328" s="78" t="s">
        <v>2769</v>
      </c>
      <c r="AL328" s="82" t="s">
        <v>3025</v>
      </c>
      <c r="AM328" s="78"/>
      <c r="AN328" s="80">
        <v>41567.816296296296</v>
      </c>
      <c r="AO328" s="82" t="s">
        <v>3279</v>
      </c>
      <c r="AP328" s="78" t="b">
        <v>1</v>
      </c>
      <c r="AQ328" s="78" t="b">
        <v>0</v>
      </c>
      <c r="AR328" s="78" t="b">
        <v>1</v>
      </c>
      <c r="AS328" s="78" t="s">
        <v>1974</v>
      </c>
      <c r="AT328" s="78">
        <v>8389</v>
      </c>
      <c r="AU328" s="82" t="s">
        <v>3289</v>
      </c>
      <c r="AV328" s="78" t="b">
        <v>1</v>
      </c>
      <c r="AW328" s="78" t="s">
        <v>3383</v>
      </c>
      <c r="AX328" s="82" t="s">
        <v>3709</v>
      </c>
      <c r="AY328" s="78" t="s">
        <v>65</v>
      </c>
      <c r="AZ328" s="78" t="str">
        <f>REPLACE(INDEX(GroupVertices[Group],MATCH(Vertices[[#This Row],[Vertex]],GroupVertices[Vertex],0)),1,1,"")</f>
        <v>6</v>
      </c>
      <c r="BA328" s="48"/>
      <c r="BB328" s="48"/>
      <c r="BC328" s="48"/>
      <c r="BD328" s="48"/>
      <c r="BE328" s="48"/>
      <c r="BF328" s="48"/>
      <c r="BG328" s="48"/>
      <c r="BH328" s="48"/>
      <c r="BI328" s="48"/>
      <c r="BJ328" s="48"/>
      <c r="BK328" s="48"/>
      <c r="BL328" s="49"/>
      <c r="BM328" s="48"/>
      <c r="BN328" s="49"/>
      <c r="BO328" s="48"/>
      <c r="BP328" s="49"/>
      <c r="BQ328" s="48"/>
      <c r="BR328" s="49"/>
      <c r="BS328" s="48"/>
      <c r="BT328" s="2"/>
      <c r="BU328" s="3"/>
      <c r="BV328" s="3"/>
      <c r="BW328" s="3"/>
      <c r="BX328" s="3"/>
    </row>
    <row r="329" spans="1:76" ht="15">
      <c r="A329" s="64" t="s">
        <v>543</v>
      </c>
      <c r="B329" s="65"/>
      <c r="C329" s="65" t="s">
        <v>64</v>
      </c>
      <c r="D329" s="66">
        <v>255.2765884481227</v>
      </c>
      <c r="E329" s="68"/>
      <c r="F329" s="100" t="s">
        <v>3382</v>
      </c>
      <c r="G329" s="65"/>
      <c r="H329" s="69" t="s">
        <v>543</v>
      </c>
      <c r="I329" s="70"/>
      <c r="J329" s="70"/>
      <c r="K329" s="69" t="s">
        <v>4042</v>
      </c>
      <c r="L329" s="73">
        <v>1</v>
      </c>
      <c r="M329" s="74">
        <v>5411.1064453125</v>
      </c>
      <c r="N329" s="74">
        <v>7576.62255859375</v>
      </c>
      <c r="O329" s="75"/>
      <c r="P329" s="76"/>
      <c r="Q329" s="76"/>
      <c r="R329" s="86"/>
      <c r="S329" s="48">
        <v>1</v>
      </c>
      <c r="T329" s="48">
        <v>0</v>
      </c>
      <c r="U329" s="49">
        <v>0</v>
      </c>
      <c r="V329" s="49">
        <v>0.028571</v>
      </c>
      <c r="W329" s="49">
        <v>0</v>
      </c>
      <c r="X329" s="49">
        <v>0.53436</v>
      </c>
      <c r="Y329" s="49">
        <v>0</v>
      </c>
      <c r="Z329" s="49">
        <v>0</v>
      </c>
      <c r="AA329" s="71">
        <v>329</v>
      </c>
      <c r="AB329" s="71"/>
      <c r="AC329" s="72"/>
      <c r="AD329" s="78" t="s">
        <v>2401</v>
      </c>
      <c r="AE329" s="78">
        <v>46</v>
      </c>
      <c r="AF329" s="78">
        <v>381050</v>
      </c>
      <c r="AG329" s="78">
        <v>5877</v>
      </c>
      <c r="AH329" s="78">
        <v>4</v>
      </c>
      <c r="AI329" s="78"/>
      <c r="AJ329" s="78" t="s">
        <v>2676</v>
      </c>
      <c r="AK329" s="78" t="s">
        <v>2882</v>
      </c>
      <c r="AL329" s="82" t="s">
        <v>3026</v>
      </c>
      <c r="AM329" s="78"/>
      <c r="AN329" s="80">
        <v>40115.43949074074</v>
      </c>
      <c r="AO329" s="82" t="s">
        <v>3280</v>
      </c>
      <c r="AP329" s="78" t="b">
        <v>0</v>
      </c>
      <c r="AQ329" s="78" t="b">
        <v>0</v>
      </c>
      <c r="AR329" s="78" t="b">
        <v>0</v>
      </c>
      <c r="AS329" s="78" t="s">
        <v>1974</v>
      </c>
      <c r="AT329" s="78">
        <v>391</v>
      </c>
      <c r="AU329" s="82" t="s">
        <v>3289</v>
      </c>
      <c r="AV329" s="78" t="b">
        <v>0</v>
      </c>
      <c r="AW329" s="78" t="s">
        <v>3383</v>
      </c>
      <c r="AX329" s="82" t="s">
        <v>3710</v>
      </c>
      <c r="AY329" s="78" t="s">
        <v>65</v>
      </c>
      <c r="AZ329" s="78" t="str">
        <f>REPLACE(INDEX(GroupVertices[Group],MATCH(Vertices[[#This Row],[Vertex]],GroupVertices[Vertex],0)),1,1,"")</f>
        <v>6</v>
      </c>
      <c r="BA329" s="48"/>
      <c r="BB329" s="48"/>
      <c r="BC329" s="48"/>
      <c r="BD329" s="48"/>
      <c r="BE329" s="48"/>
      <c r="BF329" s="48"/>
      <c r="BG329" s="48"/>
      <c r="BH329" s="48"/>
      <c r="BI329" s="48"/>
      <c r="BJ329" s="48"/>
      <c r="BK329" s="48"/>
      <c r="BL329" s="49"/>
      <c r="BM329" s="48"/>
      <c r="BN329" s="49"/>
      <c r="BO329" s="48"/>
      <c r="BP329" s="49"/>
      <c r="BQ329" s="48"/>
      <c r="BR329" s="49"/>
      <c r="BS329" s="48"/>
      <c r="BT329" s="2"/>
      <c r="BU329" s="3"/>
      <c r="BV329" s="3"/>
      <c r="BW329" s="3"/>
      <c r="BX329" s="3"/>
    </row>
    <row r="330" spans="1:76" ht="15">
      <c r="A330" s="64" t="s">
        <v>482</v>
      </c>
      <c r="B330" s="65"/>
      <c r="C330" s="65" t="s">
        <v>64</v>
      </c>
      <c r="D330" s="66">
        <v>162.8415844447424</v>
      </c>
      <c r="E330" s="68"/>
      <c r="F330" s="100" t="s">
        <v>1223</v>
      </c>
      <c r="G330" s="65"/>
      <c r="H330" s="69" t="s">
        <v>482</v>
      </c>
      <c r="I330" s="70"/>
      <c r="J330" s="70"/>
      <c r="K330" s="69" t="s">
        <v>4043</v>
      </c>
      <c r="L330" s="73">
        <v>1</v>
      </c>
      <c r="M330" s="74">
        <v>4341.34619140625</v>
      </c>
      <c r="N330" s="74">
        <v>8742.6552734375</v>
      </c>
      <c r="O330" s="75"/>
      <c r="P330" s="76"/>
      <c r="Q330" s="76"/>
      <c r="R330" s="86"/>
      <c r="S330" s="48">
        <v>1</v>
      </c>
      <c r="T330" s="48">
        <v>1</v>
      </c>
      <c r="U330" s="49">
        <v>0</v>
      </c>
      <c r="V330" s="49">
        <v>0</v>
      </c>
      <c r="W330" s="49">
        <v>0</v>
      </c>
      <c r="X330" s="49">
        <v>0.999998</v>
      </c>
      <c r="Y330" s="49">
        <v>0</v>
      </c>
      <c r="Z330" s="49" t="s">
        <v>5595</v>
      </c>
      <c r="AA330" s="71">
        <v>330</v>
      </c>
      <c r="AB330" s="71"/>
      <c r="AC330" s="72"/>
      <c r="AD330" s="78" t="s">
        <v>2402</v>
      </c>
      <c r="AE330" s="78">
        <v>2574</v>
      </c>
      <c r="AF330" s="78">
        <v>3439</v>
      </c>
      <c r="AG330" s="78">
        <v>53599</v>
      </c>
      <c r="AH330" s="78">
        <v>52951</v>
      </c>
      <c r="AI330" s="78"/>
      <c r="AJ330" s="78" t="s">
        <v>2677</v>
      </c>
      <c r="AK330" s="78"/>
      <c r="AL330" s="78"/>
      <c r="AM330" s="78"/>
      <c r="AN330" s="80">
        <v>39980.682754629626</v>
      </c>
      <c r="AO330" s="82" t="s">
        <v>3281</v>
      </c>
      <c r="AP330" s="78" t="b">
        <v>0</v>
      </c>
      <c r="AQ330" s="78" t="b">
        <v>0</v>
      </c>
      <c r="AR330" s="78" t="b">
        <v>0</v>
      </c>
      <c r="AS330" s="78" t="s">
        <v>1973</v>
      </c>
      <c r="AT330" s="78">
        <v>115</v>
      </c>
      <c r="AU330" s="82" t="s">
        <v>3293</v>
      </c>
      <c r="AV330" s="78" t="b">
        <v>0</v>
      </c>
      <c r="AW330" s="78" t="s">
        <v>3383</v>
      </c>
      <c r="AX330" s="82" t="s">
        <v>3711</v>
      </c>
      <c r="AY330" s="78" t="s">
        <v>66</v>
      </c>
      <c r="AZ330" s="78" t="str">
        <f>REPLACE(INDEX(GroupVertices[Group],MATCH(Vertices[[#This Row],[Vertex]],GroupVertices[Vertex],0)),1,1,"")</f>
        <v>3</v>
      </c>
      <c r="BA330" s="48" t="s">
        <v>795</v>
      </c>
      <c r="BB330" s="48" t="s">
        <v>795</v>
      </c>
      <c r="BC330" s="48" t="s">
        <v>807</v>
      </c>
      <c r="BD330" s="48" t="s">
        <v>807</v>
      </c>
      <c r="BE330" s="48" t="s">
        <v>833</v>
      </c>
      <c r="BF330" s="48" t="s">
        <v>833</v>
      </c>
      <c r="BG330" s="120" t="s">
        <v>833</v>
      </c>
      <c r="BH330" s="120" t="s">
        <v>833</v>
      </c>
      <c r="BI330" s="120" t="s">
        <v>1963</v>
      </c>
      <c r="BJ330" s="120" t="s">
        <v>1963</v>
      </c>
      <c r="BK330" s="120">
        <v>0</v>
      </c>
      <c r="BL330" s="123">
        <v>0</v>
      </c>
      <c r="BM330" s="120">
        <v>0</v>
      </c>
      <c r="BN330" s="123">
        <v>0</v>
      </c>
      <c r="BO330" s="120">
        <v>0</v>
      </c>
      <c r="BP330" s="123">
        <v>0</v>
      </c>
      <c r="BQ330" s="120">
        <v>1</v>
      </c>
      <c r="BR330" s="123">
        <v>100</v>
      </c>
      <c r="BS330" s="120">
        <v>1</v>
      </c>
      <c r="BT330" s="2"/>
      <c r="BU330" s="3"/>
      <c r="BV330" s="3"/>
      <c r="BW330" s="3"/>
      <c r="BX330" s="3"/>
    </row>
    <row r="331" spans="1:76" ht="15">
      <c r="A331" s="64" t="s">
        <v>483</v>
      </c>
      <c r="B331" s="65"/>
      <c r="C331" s="65" t="s">
        <v>64</v>
      </c>
      <c r="D331" s="66">
        <v>162.01395297072435</v>
      </c>
      <c r="E331" s="68"/>
      <c r="F331" s="100" t="s">
        <v>1224</v>
      </c>
      <c r="G331" s="65"/>
      <c r="H331" s="69" t="s">
        <v>483</v>
      </c>
      <c r="I331" s="70"/>
      <c r="J331" s="70"/>
      <c r="K331" s="69" t="s">
        <v>4044</v>
      </c>
      <c r="L331" s="73">
        <v>1</v>
      </c>
      <c r="M331" s="74">
        <v>3676.04541015625</v>
      </c>
      <c r="N331" s="74">
        <v>8742.6552734375</v>
      </c>
      <c r="O331" s="75"/>
      <c r="P331" s="76"/>
      <c r="Q331" s="76"/>
      <c r="R331" s="86"/>
      <c r="S331" s="48">
        <v>1</v>
      </c>
      <c r="T331" s="48">
        <v>1</v>
      </c>
      <c r="U331" s="49">
        <v>0</v>
      </c>
      <c r="V331" s="49">
        <v>0</v>
      </c>
      <c r="W331" s="49">
        <v>0</v>
      </c>
      <c r="X331" s="49">
        <v>0.999998</v>
      </c>
      <c r="Y331" s="49">
        <v>0</v>
      </c>
      <c r="Z331" s="49" t="s">
        <v>5595</v>
      </c>
      <c r="AA331" s="71">
        <v>331</v>
      </c>
      <c r="AB331" s="71"/>
      <c r="AC331" s="72"/>
      <c r="AD331" s="78" t="s">
        <v>2403</v>
      </c>
      <c r="AE331" s="78">
        <v>101</v>
      </c>
      <c r="AF331" s="78">
        <v>58</v>
      </c>
      <c r="AG331" s="78">
        <v>183</v>
      </c>
      <c r="AH331" s="78">
        <v>176</v>
      </c>
      <c r="AI331" s="78"/>
      <c r="AJ331" s="78" t="s">
        <v>2678</v>
      </c>
      <c r="AK331" s="78" t="s">
        <v>2883</v>
      </c>
      <c r="AL331" s="82" t="s">
        <v>3027</v>
      </c>
      <c r="AM331" s="78"/>
      <c r="AN331" s="80">
        <v>39595.08195601852</v>
      </c>
      <c r="AO331" s="78"/>
      <c r="AP331" s="78" t="b">
        <v>0</v>
      </c>
      <c r="AQ331" s="78" t="b">
        <v>0</v>
      </c>
      <c r="AR331" s="78" t="b">
        <v>0</v>
      </c>
      <c r="AS331" s="78" t="s">
        <v>1973</v>
      </c>
      <c r="AT331" s="78">
        <v>2</v>
      </c>
      <c r="AU331" s="82" t="s">
        <v>3293</v>
      </c>
      <c r="AV331" s="78" t="b">
        <v>0</v>
      </c>
      <c r="AW331" s="78" t="s">
        <v>3383</v>
      </c>
      <c r="AX331" s="82" t="s">
        <v>3712</v>
      </c>
      <c r="AY331" s="78" t="s">
        <v>66</v>
      </c>
      <c r="AZ331" s="78" t="str">
        <f>REPLACE(INDEX(GroupVertices[Group],MATCH(Vertices[[#This Row],[Vertex]],GroupVertices[Vertex],0)),1,1,"")</f>
        <v>3</v>
      </c>
      <c r="BA331" s="48"/>
      <c r="BB331" s="48"/>
      <c r="BC331" s="48"/>
      <c r="BD331" s="48"/>
      <c r="BE331" s="48" t="s">
        <v>920</v>
      </c>
      <c r="BF331" s="48" t="s">
        <v>920</v>
      </c>
      <c r="BG331" s="120" t="s">
        <v>4780</v>
      </c>
      <c r="BH331" s="120" t="s">
        <v>4780</v>
      </c>
      <c r="BI331" s="120" t="s">
        <v>4922</v>
      </c>
      <c r="BJ331" s="120" t="s">
        <v>4922</v>
      </c>
      <c r="BK331" s="120">
        <v>0</v>
      </c>
      <c r="BL331" s="123">
        <v>0</v>
      </c>
      <c r="BM331" s="120">
        <v>0</v>
      </c>
      <c r="BN331" s="123">
        <v>0</v>
      </c>
      <c r="BO331" s="120">
        <v>0</v>
      </c>
      <c r="BP331" s="123">
        <v>0</v>
      </c>
      <c r="BQ331" s="120">
        <v>11</v>
      </c>
      <c r="BR331" s="123">
        <v>100</v>
      </c>
      <c r="BS331" s="120">
        <v>11</v>
      </c>
      <c r="BT331" s="2"/>
      <c r="BU331" s="3"/>
      <c r="BV331" s="3"/>
      <c r="BW331" s="3"/>
      <c r="BX331" s="3"/>
    </row>
    <row r="332" spans="1:76" ht="15">
      <c r="A332" s="64" t="s">
        <v>484</v>
      </c>
      <c r="B332" s="65"/>
      <c r="C332" s="65" t="s">
        <v>64</v>
      </c>
      <c r="D332" s="66">
        <v>162.42617757949287</v>
      </c>
      <c r="E332" s="68"/>
      <c r="F332" s="100" t="s">
        <v>1225</v>
      </c>
      <c r="G332" s="65"/>
      <c r="H332" s="69" t="s">
        <v>484</v>
      </c>
      <c r="I332" s="70"/>
      <c r="J332" s="70"/>
      <c r="K332" s="69" t="s">
        <v>4045</v>
      </c>
      <c r="L332" s="73">
        <v>1</v>
      </c>
      <c r="M332" s="74">
        <v>4008.69580078125</v>
      </c>
      <c r="N332" s="74">
        <v>8742.6552734375</v>
      </c>
      <c r="O332" s="75"/>
      <c r="P332" s="76"/>
      <c r="Q332" s="76"/>
      <c r="R332" s="86"/>
      <c r="S332" s="48">
        <v>1</v>
      </c>
      <c r="T332" s="48">
        <v>1</v>
      </c>
      <c r="U332" s="49">
        <v>0</v>
      </c>
      <c r="V332" s="49">
        <v>0</v>
      </c>
      <c r="W332" s="49">
        <v>0</v>
      </c>
      <c r="X332" s="49">
        <v>0.999998</v>
      </c>
      <c r="Y332" s="49">
        <v>0</v>
      </c>
      <c r="Z332" s="49" t="s">
        <v>5595</v>
      </c>
      <c r="AA332" s="71">
        <v>332</v>
      </c>
      <c r="AB332" s="71"/>
      <c r="AC332" s="72"/>
      <c r="AD332" s="78" t="s">
        <v>2404</v>
      </c>
      <c r="AE332" s="78">
        <v>2650</v>
      </c>
      <c r="AF332" s="78">
        <v>1742</v>
      </c>
      <c r="AG332" s="78">
        <v>199832</v>
      </c>
      <c r="AH332" s="78">
        <v>438419</v>
      </c>
      <c r="AI332" s="78"/>
      <c r="AJ332" s="78" t="s">
        <v>2679</v>
      </c>
      <c r="AK332" s="78" t="s">
        <v>2884</v>
      </c>
      <c r="AL332" s="82" t="s">
        <v>3028</v>
      </c>
      <c r="AM332" s="78"/>
      <c r="AN332" s="80">
        <v>39947.20255787037</v>
      </c>
      <c r="AO332" s="82" t="s">
        <v>3282</v>
      </c>
      <c r="AP332" s="78" t="b">
        <v>0</v>
      </c>
      <c r="AQ332" s="78" t="b">
        <v>0</v>
      </c>
      <c r="AR332" s="78" t="b">
        <v>0</v>
      </c>
      <c r="AS332" s="78" t="s">
        <v>1973</v>
      </c>
      <c r="AT332" s="78">
        <v>246</v>
      </c>
      <c r="AU332" s="82" t="s">
        <v>3290</v>
      </c>
      <c r="AV332" s="78" t="b">
        <v>0</v>
      </c>
      <c r="AW332" s="78" t="s">
        <v>3383</v>
      </c>
      <c r="AX332" s="82" t="s">
        <v>3713</v>
      </c>
      <c r="AY332" s="78" t="s">
        <v>66</v>
      </c>
      <c r="AZ332" s="78" t="str">
        <f>REPLACE(INDEX(GroupVertices[Group],MATCH(Vertices[[#This Row],[Vertex]],GroupVertices[Vertex],0)),1,1,"")</f>
        <v>3</v>
      </c>
      <c r="BA332" s="48" t="s">
        <v>4615</v>
      </c>
      <c r="BB332" s="48" t="s">
        <v>4615</v>
      </c>
      <c r="BC332" s="48" t="s">
        <v>807</v>
      </c>
      <c r="BD332" s="48" t="s">
        <v>807</v>
      </c>
      <c r="BE332" s="48" t="s">
        <v>4647</v>
      </c>
      <c r="BF332" s="48" t="s">
        <v>4663</v>
      </c>
      <c r="BG332" s="120" t="s">
        <v>4781</v>
      </c>
      <c r="BH332" s="120" t="s">
        <v>4809</v>
      </c>
      <c r="BI332" s="120" t="s">
        <v>4923</v>
      </c>
      <c r="BJ332" s="120" t="s">
        <v>4937</v>
      </c>
      <c r="BK332" s="120">
        <v>0</v>
      </c>
      <c r="BL332" s="123">
        <v>0</v>
      </c>
      <c r="BM332" s="120">
        <v>12</v>
      </c>
      <c r="BN332" s="123">
        <v>10.169491525423728</v>
      </c>
      <c r="BO332" s="120">
        <v>0</v>
      </c>
      <c r="BP332" s="123">
        <v>0</v>
      </c>
      <c r="BQ332" s="120">
        <v>106</v>
      </c>
      <c r="BR332" s="123">
        <v>89.83050847457628</v>
      </c>
      <c r="BS332" s="120">
        <v>118</v>
      </c>
      <c r="BT332" s="2"/>
      <c r="BU332" s="3"/>
      <c r="BV332" s="3"/>
      <c r="BW332" s="3"/>
      <c r="BX332" s="3"/>
    </row>
    <row r="333" spans="1:76" ht="15">
      <c r="A333" s="64" t="s">
        <v>486</v>
      </c>
      <c r="B333" s="65"/>
      <c r="C333" s="65" t="s">
        <v>64</v>
      </c>
      <c r="D333" s="66">
        <v>162.02766115248863</v>
      </c>
      <c r="E333" s="68"/>
      <c r="F333" s="100" t="s">
        <v>1226</v>
      </c>
      <c r="G333" s="65"/>
      <c r="H333" s="69" t="s">
        <v>486</v>
      </c>
      <c r="I333" s="70"/>
      <c r="J333" s="70"/>
      <c r="K333" s="69" t="s">
        <v>4046</v>
      </c>
      <c r="L333" s="73">
        <v>1</v>
      </c>
      <c r="M333" s="74">
        <v>5372.6015625</v>
      </c>
      <c r="N333" s="74">
        <v>437.7254638671875</v>
      </c>
      <c r="O333" s="75"/>
      <c r="P333" s="76"/>
      <c r="Q333" s="76"/>
      <c r="R333" s="86"/>
      <c r="S333" s="48">
        <v>0</v>
      </c>
      <c r="T333" s="48">
        <v>2</v>
      </c>
      <c r="U333" s="49">
        <v>0</v>
      </c>
      <c r="V333" s="49">
        <v>0.0625</v>
      </c>
      <c r="W333" s="49">
        <v>0</v>
      </c>
      <c r="X333" s="49">
        <v>0.740486</v>
      </c>
      <c r="Y333" s="49">
        <v>0.5</v>
      </c>
      <c r="Z333" s="49">
        <v>0</v>
      </c>
      <c r="AA333" s="71">
        <v>333</v>
      </c>
      <c r="AB333" s="71"/>
      <c r="AC333" s="72"/>
      <c r="AD333" s="78" t="s">
        <v>2405</v>
      </c>
      <c r="AE333" s="78">
        <v>255</v>
      </c>
      <c r="AF333" s="78">
        <v>114</v>
      </c>
      <c r="AG333" s="78">
        <v>4226</v>
      </c>
      <c r="AH333" s="78">
        <v>87</v>
      </c>
      <c r="AI333" s="78"/>
      <c r="AJ333" s="78" t="s">
        <v>2680</v>
      </c>
      <c r="AK333" s="78" t="s">
        <v>2885</v>
      </c>
      <c r="AL333" s="78"/>
      <c r="AM333" s="78"/>
      <c r="AN333" s="80">
        <v>39981.40524305555</v>
      </c>
      <c r="AO333" s="78"/>
      <c r="AP333" s="78" t="b">
        <v>1</v>
      </c>
      <c r="AQ333" s="78" t="b">
        <v>0</v>
      </c>
      <c r="AR333" s="78" t="b">
        <v>1</v>
      </c>
      <c r="AS333" s="78" t="s">
        <v>1973</v>
      </c>
      <c r="AT333" s="78">
        <v>15</v>
      </c>
      <c r="AU333" s="82" t="s">
        <v>3289</v>
      </c>
      <c r="AV333" s="78" t="b">
        <v>0</v>
      </c>
      <c r="AW333" s="78" t="s">
        <v>3383</v>
      </c>
      <c r="AX333" s="82" t="s">
        <v>3714</v>
      </c>
      <c r="AY333" s="78" t="s">
        <v>66</v>
      </c>
      <c r="AZ333" s="78" t="str">
        <f>REPLACE(INDEX(GroupVertices[Group],MATCH(Vertices[[#This Row],[Vertex]],GroupVertices[Vertex],0)),1,1,"")</f>
        <v>11</v>
      </c>
      <c r="BA333" s="48" t="s">
        <v>4616</v>
      </c>
      <c r="BB333" s="48" t="s">
        <v>4616</v>
      </c>
      <c r="BC333" s="48" t="s">
        <v>831</v>
      </c>
      <c r="BD333" s="48" t="s">
        <v>831</v>
      </c>
      <c r="BE333" s="48" t="s">
        <v>926</v>
      </c>
      <c r="BF333" s="48" t="s">
        <v>4655</v>
      </c>
      <c r="BG333" s="120" t="s">
        <v>4782</v>
      </c>
      <c r="BH333" s="120" t="s">
        <v>4810</v>
      </c>
      <c r="BI333" s="120" t="s">
        <v>4919</v>
      </c>
      <c r="BJ333" s="120" t="s">
        <v>4919</v>
      </c>
      <c r="BK333" s="120">
        <v>5</v>
      </c>
      <c r="BL333" s="123">
        <v>9.803921568627452</v>
      </c>
      <c r="BM333" s="120">
        <v>0</v>
      </c>
      <c r="BN333" s="123">
        <v>0</v>
      </c>
      <c r="BO333" s="120">
        <v>0</v>
      </c>
      <c r="BP333" s="123">
        <v>0</v>
      </c>
      <c r="BQ333" s="120">
        <v>46</v>
      </c>
      <c r="BR333" s="123">
        <v>90.19607843137256</v>
      </c>
      <c r="BS333" s="120">
        <v>51</v>
      </c>
      <c r="BT333" s="2"/>
      <c r="BU333" s="3"/>
      <c r="BV333" s="3"/>
      <c r="BW333" s="3"/>
      <c r="BX333" s="3"/>
    </row>
    <row r="334" spans="1:76" ht="15">
      <c r="A334" s="87" t="s">
        <v>488</v>
      </c>
      <c r="B334" s="88"/>
      <c r="C334" s="88" t="s">
        <v>64</v>
      </c>
      <c r="D334" s="89">
        <v>162.03867665569206</v>
      </c>
      <c r="E334" s="90"/>
      <c r="F334" s="101" t="s">
        <v>1227</v>
      </c>
      <c r="G334" s="88"/>
      <c r="H334" s="91" t="s">
        <v>488</v>
      </c>
      <c r="I334" s="92"/>
      <c r="J334" s="92"/>
      <c r="K334" s="91" t="s">
        <v>4047</v>
      </c>
      <c r="L334" s="93">
        <v>1</v>
      </c>
      <c r="M334" s="94">
        <v>4668.07421875</v>
      </c>
      <c r="N334" s="94">
        <v>1814.07421875</v>
      </c>
      <c r="O334" s="95"/>
      <c r="P334" s="96"/>
      <c r="Q334" s="96"/>
      <c r="R334" s="97"/>
      <c r="S334" s="48">
        <v>0</v>
      </c>
      <c r="T334" s="48">
        <v>2</v>
      </c>
      <c r="U334" s="49">
        <v>0</v>
      </c>
      <c r="V334" s="49">
        <v>0.008547</v>
      </c>
      <c r="W334" s="49">
        <v>0</v>
      </c>
      <c r="X334" s="49">
        <v>0.729527</v>
      </c>
      <c r="Y334" s="49">
        <v>0.5</v>
      </c>
      <c r="Z334" s="49">
        <v>0</v>
      </c>
      <c r="AA334" s="98">
        <v>334</v>
      </c>
      <c r="AB334" s="98"/>
      <c r="AC334" s="99"/>
      <c r="AD334" s="78" t="s">
        <v>2406</v>
      </c>
      <c r="AE334" s="78">
        <v>549</v>
      </c>
      <c r="AF334" s="78">
        <v>159</v>
      </c>
      <c r="AG334" s="78">
        <v>7834</v>
      </c>
      <c r="AH334" s="78">
        <v>12947</v>
      </c>
      <c r="AI334" s="78"/>
      <c r="AJ334" s="78" t="s">
        <v>2681</v>
      </c>
      <c r="AK334" s="78" t="s">
        <v>2886</v>
      </c>
      <c r="AL334" s="82" t="s">
        <v>3029</v>
      </c>
      <c r="AM334" s="78"/>
      <c r="AN334" s="80">
        <v>40743.255740740744</v>
      </c>
      <c r="AO334" s="82" t="s">
        <v>3283</v>
      </c>
      <c r="AP334" s="78" t="b">
        <v>0</v>
      </c>
      <c r="AQ334" s="78" t="b">
        <v>0</v>
      </c>
      <c r="AR334" s="78" t="b">
        <v>0</v>
      </c>
      <c r="AS334" s="78" t="s">
        <v>3288</v>
      </c>
      <c r="AT334" s="78">
        <v>14</v>
      </c>
      <c r="AU334" s="82" t="s">
        <v>3296</v>
      </c>
      <c r="AV334" s="78" t="b">
        <v>0</v>
      </c>
      <c r="AW334" s="78" t="s">
        <v>3383</v>
      </c>
      <c r="AX334" s="82" t="s">
        <v>3715</v>
      </c>
      <c r="AY334" s="78" t="s">
        <v>66</v>
      </c>
      <c r="AZ334" s="78" t="str">
        <f>REPLACE(INDEX(GroupVertices[Group],MATCH(Vertices[[#This Row],[Vertex]],GroupVertices[Vertex],0)),1,1,"")</f>
        <v>5</v>
      </c>
      <c r="BA334" s="48"/>
      <c r="BB334" s="48"/>
      <c r="BC334" s="48"/>
      <c r="BD334" s="48"/>
      <c r="BE334" s="48" t="s">
        <v>833</v>
      </c>
      <c r="BF334" s="48" t="s">
        <v>833</v>
      </c>
      <c r="BG334" s="120" t="s">
        <v>4753</v>
      </c>
      <c r="BH334" s="120" t="s">
        <v>4753</v>
      </c>
      <c r="BI334" s="120" t="s">
        <v>4898</v>
      </c>
      <c r="BJ334" s="120" t="s">
        <v>4898</v>
      </c>
      <c r="BK334" s="120">
        <v>1</v>
      </c>
      <c r="BL334" s="123">
        <v>4.166666666666667</v>
      </c>
      <c r="BM334" s="120">
        <v>1</v>
      </c>
      <c r="BN334" s="123">
        <v>4.166666666666667</v>
      </c>
      <c r="BO334" s="120">
        <v>0</v>
      </c>
      <c r="BP334" s="123">
        <v>0</v>
      </c>
      <c r="BQ334" s="120">
        <v>22</v>
      </c>
      <c r="BR334" s="123">
        <v>91.66666666666667</v>
      </c>
      <c r="BS334" s="120">
        <v>24</v>
      </c>
      <c r="BT334" s="2"/>
      <c r="BU334" s="3"/>
      <c r="BV334" s="3"/>
      <c r="BW334" s="3"/>
      <c r="BX3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4"/>
    <dataValidation allowBlank="1" showInputMessage="1" promptTitle="Vertex Tooltip" prompt="Enter optional text that will pop up when the mouse is hovered over the vertex." errorTitle="Invalid Vertex Image Key" sqref="K3:K3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4"/>
    <dataValidation allowBlank="1" showInputMessage="1" promptTitle="Vertex Label Fill Color" prompt="To select an optional fill color for the Label shape, right-click and select Select Color on the right-click menu." sqref="I3:I334"/>
    <dataValidation allowBlank="1" showInputMessage="1" promptTitle="Vertex Image File" prompt="Enter the path to an image file.  Hover over the column header for examples." errorTitle="Invalid Vertex Image Key" sqref="F3:F334"/>
    <dataValidation allowBlank="1" showInputMessage="1" promptTitle="Vertex Color" prompt="To select an optional vertex color, right-click and select Select Color on the right-click menu." sqref="B3:B334"/>
    <dataValidation allowBlank="1" showInputMessage="1" promptTitle="Vertex Opacity" prompt="Enter an optional vertex opacity between 0 (transparent) and 100 (opaque)." errorTitle="Invalid Vertex Opacity" error="The optional vertex opacity must be a whole number between 0 and 10." sqref="E3:E334"/>
    <dataValidation type="list" allowBlank="1" showInputMessage="1" showErrorMessage="1" promptTitle="Vertex Shape" prompt="Select an optional vertex shape." errorTitle="Invalid Vertex Shape" error="You have entered an invalid vertex shape.  Try selecting from the drop-down list instead." sqref="C3:C3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4">
      <formula1>ValidVertexLabelPositions</formula1>
    </dataValidation>
    <dataValidation allowBlank="1" showInputMessage="1" showErrorMessage="1" promptTitle="Vertex Name" prompt="Enter the name of the vertex." sqref="A3:A334"/>
  </dataValidations>
  <hyperlinks>
    <hyperlink ref="AL3" r:id="rId1" display="https://t.co/QoD16zNBAl"/>
    <hyperlink ref="AL4" r:id="rId2" display="http://www.state.nj.us/"/>
    <hyperlink ref="AL5" r:id="rId3" display="https://t.co/wfz7QGmlw8"/>
    <hyperlink ref="AL6" r:id="rId4" display="https://t.co/ZBvh4LGRBz"/>
    <hyperlink ref="AL7" r:id="rId5" display="https://t.co/OpFOcTFCMi"/>
    <hyperlink ref="AL10" r:id="rId6" display="https://t.co/PycNWZiTiG"/>
    <hyperlink ref="AL11" r:id="rId7" display="https://t.co/ttsnhv71fs"/>
    <hyperlink ref="AL12" r:id="rId8" display="https://t.co/1ZsUmFLJsV"/>
    <hyperlink ref="AL13" r:id="rId9" display="http://www.kipherriage.com/"/>
    <hyperlink ref="AL15" r:id="rId10" display="http://redpillsentinel.com/"/>
    <hyperlink ref="AL18" r:id="rId11" display="https://en.wikipedia.org/wiki/Republican_National_Committee"/>
    <hyperlink ref="AL23" r:id="rId12" display="https://exrates.me/"/>
    <hyperlink ref="AL26" r:id="rId13" display="http://moveon.org/"/>
    <hyperlink ref="AL27" r:id="rId14" display="https://t.co/b6Q0KomJAN"/>
    <hyperlink ref="AL28" r:id="rId15" display="http://t.co/4fImFVgp7R"/>
    <hyperlink ref="AL29" r:id="rId16" display="http://newcountry969.ca/scottyandtony"/>
    <hyperlink ref="AL30" r:id="rId17" display="http://t.co/jTbQDzZBxW"/>
    <hyperlink ref="AL32" r:id="rId18" display="http://t.co/yrKgLVIocD"/>
    <hyperlink ref="AL38" r:id="rId19" display="http://ejlevy.com/"/>
    <hyperlink ref="AL42" r:id="rId20" display="http://www.citizen.org/"/>
    <hyperlink ref="AL52" r:id="rId21" display="http://www.flickniferecords.co.uk/"/>
    <hyperlink ref="AL81" r:id="rId22" display="https://t.co/F3fLcfn45H"/>
    <hyperlink ref="AL82" r:id="rId23" display="http://wefollow.com/Mannyotiko"/>
    <hyperlink ref="AL87" r:id="rId24" display="https://t.co/pPL02XrqM6"/>
    <hyperlink ref="AL88" r:id="rId25" display="http://t.co/hoOqlSXkXD"/>
    <hyperlink ref="AL92" r:id="rId26" display="http://t.co/AuHlihmmIW"/>
    <hyperlink ref="AL93" r:id="rId27" display="https://t.co/nN2MNRcyfJ"/>
    <hyperlink ref="AL99" r:id="rId28" display="https://t.co/DjsRJM0pzM"/>
    <hyperlink ref="AL100" r:id="rId29" display="http://t.co/a6yoeB8K6E"/>
    <hyperlink ref="AL101" r:id="rId30" display="http://t.co/AHyCvKmBud"/>
    <hyperlink ref="AL102" r:id="rId31" display="https://t.co/72BI8y0wjL"/>
    <hyperlink ref="AL103" r:id="rId32" display="http://wwwwam.blogspot.com/"/>
    <hyperlink ref="AL108" r:id="rId33" display="http://www.axiomaticview.com/"/>
    <hyperlink ref="AL113" r:id="rId34" display="https://t.co/lQlLNZcB6o"/>
    <hyperlink ref="AL114" r:id="rId35" display="https://t.co/fN0pvAmjeo"/>
    <hyperlink ref="AL115" r:id="rId36" display="https://t.co/7Cx2kvGdDF"/>
    <hyperlink ref="AL116" r:id="rId37" display="https://t.co/gtBqNwI0mN"/>
    <hyperlink ref="AL119" r:id="rId38" display="https://t.co/Yvv9xBPKwv"/>
    <hyperlink ref="AL120" r:id="rId39" display="http://t.co/QLE6ELzLql"/>
    <hyperlink ref="AL121" r:id="rId40" display="https://t.co/vDM6ECSfBd"/>
    <hyperlink ref="AL123" r:id="rId41" display="http://www.fairvote.org/"/>
    <hyperlink ref="AL125" r:id="rId42" display="https://t.co/kUdxwi9ieq"/>
    <hyperlink ref="AL129" r:id="rId43" display="https://t.co/dcxhh57zjI"/>
    <hyperlink ref="AL135" r:id="rId44" display="http://t.co/kDThNgg9my"/>
    <hyperlink ref="AL136" r:id="rId45" display="https://t.co/d7fwQc0xoD"/>
    <hyperlink ref="AL137" r:id="rId46" display="http://t.co/x96JRcShsB"/>
    <hyperlink ref="AL142" r:id="rId47" display="http://whitehouse.senate.gov/"/>
    <hyperlink ref="AL143" r:id="rId48" display="https://t.co/BjruHFLExQ"/>
    <hyperlink ref="AL144" r:id="rId49" display="https://t.co/TPl0e9YwYc"/>
    <hyperlink ref="AL147" r:id="rId50" display="https://t.co/lr0bLQsEtr"/>
    <hyperlink ref="AL148" r:id="rId51" display="https://t.co/xiCfkT6v4N"/>
    <hyperlink ref="AL149" r:id="rId52" display="https://t.co/doXvOSq4yO"/>
    <hyperlink ref="AL150" r:id="rId53" display="https://t.co/Zbejj51pFD"/>
    <hyperlink ref="AL151" r:id="rId54" display="https://t.co/Rx90zGrlIb"/>
    <hyperlink ref="AL152" r:id="rId55" display="http://www.rubrik.com/"/>
    <hyperlink ref="AL153" r:id="rId56" display="http://t.co/F19L0ZgwEv"/>
    <hyperlink ref="AL154" r:id="rId57" display="https://t.co/JRnm37z1Un"/>
    <hyperlink ref="AL155" r:id="rId58" display="http://t.co/5en1qs6g9s"/>
    <hyperlink ref="AL157" r:id="rId59" display="https://t.co/8VUP6qOoV3"/>
    <hyperlink ref="AL160" r:id="rId60" display="https://t.co/v5EFNdqQ5o"/>
    <hyperlink ref="AL162" r:id="rId61" display="http://www.victoriabrownworth.com/"/>
    <hyperlink ref="AL168" r:id="rId62" display="http://www.rteest42.com/"/>
    <hyperlink ref="AL174" r:id="rId63" display="http://t.co/c7ML414NR0"/>
    <hyperlink ref="AL176" r:id="rId64" display="https://t.co/KGlV1rPWJa"/>
    <hyperlink ref="AL182" r:id="rId65" display="https://t.co/Hr0ixMuQjR"/>
    <hyperlink ref="AL184" r:id="rId66" display="https://t.co/99DVW9q1yt"/>
    <hyperlink ref="AL188" r:id="rId67" display="https://t.co/J3Um6HzUZj"/>
    <hyperlink ref="AL191" r:id="rId68" display="https://t.co/j52cjZm6Nz"/>
    <hyperlink ref="AL196" r:id="rId69" display="https://t.co/OQ3vcaFo6W"/>
    <hyperlink ref="AL201" r:id="rId70" display="https://www.dellemc.com/en-us/data-protection/index.htm"/>
    <hyperlink ref="AL204" r:id="rId71" display="http://t.co/M8DHSFvv7N"/>
    <hyperlink ref="AL205" r:id="rId72" display="https://t.co/TJUWarSRyH"/>
    <hyperlink ref="AL206" r:id="rId73" display="http://t.co/z5ySYT0N8i"/>
    <hyperlink ref="AL207" r:id="rId74" display="https://t.co/z5ySYTiowS"/>
    <hyperlink ref="AL211" r:id="rId75" display="http://t.co/W2JxYlmBka"/>
    <hyperlink ref="AL212" r:id="rId76" display="http://american-wolf.blogspot.com/"/>
    <hyperlink ref="AL213" r:id="rId77" display="http://www.tumblr.com/blog/lejacquelope"/>
    <hyperlink ref="AL214" r:id="rId78" display="https://t.co/vZuuUTIbLW"/>
    <hyperlink ref="AL215" r:id="rId79" display="https://t.co/jvDEjPuH98"/>
    <hyperlink ref="AL220" r:id="rId80" display="https://t.co/R6BdSWak2d"/>
    <hyperlink ref="AL221" r:id="rId81" display="https://starbucks.com/"/>
    <hyperlink ref="AL223" r:id="rId82" display="http://t.co/Vytin4pZq5"/>
    <hyperlink ref="AL231" r:id="rId83" display="https://t.co/yragJZP4Qo"/>
    <hyperlink ref="AL233" r:id="rId84" display="http://t.co/MVmu4tICWQ"/>
    <hyperlink ref="AL234" r:id="rId85" display="https://t.co/IKOxnduuuf"/>
    <hyperlink ref="AL237" r:id="rId86" display="http://javanhamilton.tv/credits"/>
    <hyperlink ref="AL239" r:id="rId87" display="https://t.co/8Vw6E2f47h"/>
    <hyperlink ref="AL240" r:id="rId88" display="http://republicanleader.senate.gov/"/>
    <hyperlink ref="AL241" r:id="rId89" display="https://t.co/AOkYjeMA9Q"/>
    <hyperlink ref="AL242" r:id="rId90" display="https://www.knowyourvalue.com/"/>
    <hyperlink ref="AL243" r:id="rId91" display="http://t.co/zaSnKrSGzz"/>
    <hyperlink ref="AL244" r:id="rId92" display="https://t.co/hBCkQxmqv8"/>
    <hyperlink ref="AL245" r:id="rId93" display="http://t.co/0Be8EM6qOP"/>
    <hyperlink ref="AL246" r:id="rId94" display="http://instagram.com/RepMarciaFudge"/>
    <hyperlink ref="AL248" r:id="rId95" display="https://t.co/jTdLi49GDK"/>
    <hyperlink ref="AL249" r:id="rId96" display="https://t.co/0sSO09z1d9"/>
    <hyperlink ref="AL250" r:id="rId97" display="https://t.co/B1oOhtc6oz"/>
    <hyperlink ref="AL251" r:id="rId98" display="http://texastribune.org/"/>
    <hyperlink ref="AL252" r:id="rId99" display="http://www.texastribune.org/"/>
    <hyperlink ref="AL253" r:id="rId100" display="https://t.co/GLYhnsCbnP"/>
    <hyperlink ref="AL254" r:id="rId101" display="http://t.co/RF07XnHSIh"/>
    <hyperlink ref="AL256" r:id="rId102" display="http://trib.al/2jIS7Gn"/>
    <hyperlink ref="AL259" r:id="rId103" display="http://www.instagram.com/realDonaldTrump"/>
    <hyperlink ref="AL260" r:id="rId104" display="http://t.co/mnLxsIkZFo"/>
    <hyperlink ref="AL261" r:id="rId105" display="https://t.co/6ko1ZGHXTy"/>
    <hyperlink ref="AL262" r:id="rId106" display="https://t.co/v6RSGVkJXm"/>
    <hyperlink ref="AL263" r:id="rId107" display="https://t.co/A8SRY8nUCn"/>
    <hyperlink ref="AL265" r:id="rId108" display="https://t.co/Qa6AulEo1W"/>
    <hyperlink ref="AL267" r:id="rId109" display="http://t.co/vYScIsXHHO"/>
    <hyperlink ref="AL268" r:id="rId110" display="https://t.co/inTlSPSfh1"/>
    <hyperlink ref="AL272" r:id="rId111" display="https://t.co/NTo1VzXR3F"/>
    <hyperlink ref="AL274" r:id="rId112" display="https://t.co/Gyc1ZCpst1"/>
    <hyperlink ref="AL275" r:id="rId113" display="https://t.co/tfPePEoV3f"/>
    <hyperlink ref="AL276" r:id="rId114" display="https://t.co/kiJs22IaaZ"/>
    <hyperlink ref="AL277" r:id="rId115" display="https://t.co/JsGLSXOFIV"/>
    <hyperlink ref="AL278" r:id="rId116" display="https://t.co/OSUbSfyQZQ"/>
    <hyperlink ref="AL279" r:id="rId117" display="http://t.co/BsrJFYJM6m"/>
    <hyperlink ref="AL280" r:id="rId118" display="https://t.co/79EkO7VgiQ"/>
    <hyperlink ref="AL285" r:id="rId119" display="https://www.law.ua.edu/directory/People/view/Joyce_Vance"/>
    <hyperlink ref="AL288" r:id="rId120" display="http://www.blindwillies.net/"/>
    <hyperlink ref="AL289" r:id="rId121" display="https://t.co/jH0aiOlZtE"/>
    <hyperlink ref="AL291" r:id="rId122" display="https://t.co/fsnoAp0Uh6"/>
    <hyperlink ref="AL295" r:id="rId123" display="http://santchi.co.uk/"/>
    <hyperlink ref="AL296" r:id="rId124" display="http://ashot.org/links.php"/>
    <hyperlink ref="AL299" r:id="rId125" display="https://www.savmn.com/"/>
    <hyperlink ref="AL310" r:id="rId126" display="https://t.co/i02iCG0wx5"/>
    <hyperlink ref="AL311" r:id="rId127" display="https://t.co/MDwbIUeCFr"/>
    <hyperlink ref="AL312" r:id="rId128" display="https://t.co/7uRWSPMHXZ"/>
    <hyperlink ref="AL314" r:id="rId129" display="http://www.facebook.com/WalkWithBlue"/>
    <hyperlink ref="AL316" r:id="rId130" display="http://t.co/Zbejj4JOh3"/>
    <hyperlink ref="AL317" r:id="rId131" display="https://t.co/l3JHRKB1BL"/>
    <hyperlink ref="AL321" r:id="rId132" display="http://t.co/o8W3dNFW5z"/>
    <hyperlink ref="AL322" r:id="rId133" display="https://t.co/HbpcBJUi6V"/>
    <hyperlink ref="AL323" r:id="rId134" display="http://www.koaci.com/"/>
    <hyperlink ref="AL324" r:id="rId135" display="http://t.co/7T3GKmKLbt"/>
    <hyperlink ref="AL325" r:id="rId136" display="http://www.rfi.fr/"/>
    <hyperlink ref="AL326" r:id="rId137" display="http://www.alainlobog.wordpress.com/"/>
    <hyperlink ref="AL327" r:id="rId138" display="https://t.co/FK2Eo1gPuQ"/>
    <hyperlink ref="AL328" r:id="rId139" display="http://www.elysee.fr/"/>
    <hyperlink ref="AL329" r:id="rId140" display="http://www.ado.ci/"/>
    <hyperlink ref="AL331" r:id="rId141" display="https://t.co/JjyBlBw8Ot"/>
    <hyperlink ref="AL332" r:id="rId142" display="http://paper.li/DebbiDelicious/1380071122"/>
    <hyperlink ref="AL334" r:id="rId143" display="http://www.batuhandemirdal.com.tr/"/>
    <hyperlink ref="AO3" r:id="rId144" display="https://pbs.twimg.com/profile_banners/1615960123/1536847531"/>
    <hyperlink ref="AO4" r:id="rId145" display="https://pbs.twimg.com/profile_banners/948946378939609089/1515609555"/>
    <hyperlink ref="AO5" r:id="rId146" display="https://pbs.twimg.com/profile_banners/797061985129164800/1478943764"/>
    <hyperlink ref="AO6" r:id="rId147" display="https://pbs.twimg.com/profile_banners/3980180038/1491346190"/>
    <hyperlink ref="AO7" r:id="rId148" display="https://pbs.twimg.com/profile_banners/493318687/1513020507"/>
    <hyperlink ref="AO8" r:id="rId149" display="https://pbs.twimg.com/profile_banners/16531761/1477838922"/>
    <hyperlink ref="AO10" r:id="rId150" display="https://pbs.twimg.com/profile_banners/44989123/1510688189"/>
    <hyperlink ref="AO11" r:id="rId151" display="https://pbs.twimg.com/profile_banners/1957415012/1550170684"/>
    <hyperlink ref="AO12" r:id="rId152" display="https://pbs.twimg.com/profile_banners/358545917/1548220570"/>
    <hyperlink ref="AO13" r:id="rId153" display="https://pbs.twimg.com/profile_banners/22815781/1370827741"/>
    <hyperlink ref="AO15" r:id="rId154" display="https://pbs.twimg.com/profile_banners/253637278/1477453734"/>
    <hyperlink ref="AO17" r:id="rId155" display="https://pbs.twimg.com/profile_banners/3258945304/1548094013"/>
    <hyperlink ref="AO18" r:id="rId156" display="https://pbs.twimg.com/profile_banners/846506965710753792/1490658602"/>
    <hyperlink ref="AO22" r:id="rId157" display="https://pbs.twimg.com/profile_banners/786105990/1462246977"/>
    <hyperlink ref="AO23" r:id="rId158" display="https://pbs.twimg.com/profile_banners/97150159/1544087562"/>
    <hyperlink ref="AO25" r:id="rId159" display="https://pbs.twimg.com/profile_banners/2391754967/1394226805"/>
    <hyperlink ref="AO26" r:id="rId160" display="https://pbs.twimg.com/profile_banners/818909795310702592/1531990894"/>
    <hyperlink ref="AO28" r:id="rId161" display="https://pbs.twimg.com/profile_banners/3065480065/1429909577"/>
    <hyperlink ref="AO29" r:id="rId162" display="https://pbs.twimg.com/profile_banners/68124298/1543846845"/>
    <hyperlink ref="AO30" r:id="rId163" display="https://pbs.twimg.com/profile_banners/288860414/1550260315"/>
    <hyperlink ref="AO31" r:id="rId164" display="https://pbs.twimg.com/profile_banners/825359465826353153/1485725001"/>
    <hyperlink ref="AO32" r:id="rId165" display="https://pbs.twimg.com/profile_banners/242836537/1358287469"/>
    <hyperlink ref="AO33" r:id="rId166" display="https://pbs.twimg.com/profile_banners/858129963656065024/1493435006"/>
    <hyperlink ref="AO34" r:id="rId167" display="https://pbs.twimg.com/profile_banners/151274219/1488961635"/>
    <hyperlink ref="AO35" r:id="rId168" display="https://pbs.twimg.com/profile_banners/135991229/1528501235"/>
    <hyperlink ref="AO37" r:id="rId169" display="https://pbs.twimg.com/profile_banners/854085349/1535554040"/>
    <hyperlink ref="AO38" r:id="rId170" display="https://pbs.twimg.com/profile_banners/741536310/1430935184"/>
    <hyperlink ref="AO39" r:id="rId171" display="https://pbs.twimg.com/profile_banners/26062974/1501510868"/>
    <hyperlink ref="AO41" r:id="rId172" display="https://pbs.twimg.com/profile_banners/3442600336/1479416890"/>
    <hyperlink ref="AO42" r:id="rId173" display="https://pbs.twimg.com/profile_banners/14335586/1527191816"/>
    <hyperlink ref="AO45" r:id="rId174" display="https://pbs.twimg.com/profile_banners/1867750286/1485176938"/>
    <hyperlink ref="AO46" r:id="rId175" display="https://pbs.twimg.com/profile_banners/517266055/1511382231"/>
    <hyperlink ref="AO47" r:id="rId176" display="https://pbs.twimg.com/profile_banners/3207838413/1461073112"/>
    <hyperlink ref="AO48" r:id="rId177" display="https://pbs.twimg.com/profile_banners/37484152/1527634822"/>
    <hyperlink ref="AO49" r:id="rId178" display="https://pbs.twimg.com/profile_banners/88036295/1512641087"/>
    <hyperlink ref="AO50" r:id="rId179" display="https://pbs.twimg.com/profile_banners/785483318020153344/1476109531"/>
    <hyperlink ref="AO51" r:id="rId180" display="https://pbs.twimg.com/profile_banners/874942504956825600/1497518943"/>
    <hyperlink ref="AO52" r:id="rId181" display="https://pbs.twimg.com/profile_banners/1264291556/1444605261"/>
    <hyperlink ref="AO53" r:id="rId182" display="https://pbs.twimg.com/profile_banners/3514676541/1539657615"/>
    <hyperlink ref="AO54" r:id="rId183" display="https://pbs.twimg.com/profile_banners/908363038000119809/1506709403"/>
    <hyperlink ref="AO55" r:id="rId184" display="https://pbs.twimg.com/profile_banners/2749209315/1489526765"/>
    <hyperlink ref="AO56" r:id="rId185" display="https://pbs.twimg.com/profile_banners/819684916954857472/1533004561"/>
    <hyperlink ref="AO57" r:id="rId186" display="https://pbs.twimg.com/profile_banners/1527009206/1476801534"/>
    <hyperlink ref="AO59" r:id="rId187" display="https://pbs.twimg.com/profile_banners/3133488306/1548859244"/>
    <hyperlink ref="AO60" r:id="rId188" display="https://pbs.twimg.com/profile_banners/4214284582/1519327808"/>
    <hyperlink ref="AO63" r:id="rId189" display="https://pbs.twimg.com/profile_banners/829787503641010176/1499384855"/>
    <hyperlink ref="AO65" r:id="rId190" display="https://pbs.twimg.com/profile_banners/21265859/1532618034"/>
    <hyperlink ref="AO66" r:id="rId191" display="https://pbs.twimg.com/profile_banners/120657704/1420319066"/>
    <hyperlink ref="AO67" r:id="rId192" display="https://pbs.twimg.com/profile_banners/2895588229/1529876660"/>
    <hyperlink ref="AO68" r:id="rId193" display="https://pbs.twimg.com/profile_banners/1026238545227214848/1533510020"/>
    <hyperlink ref="AO69" r:id="rId194" display="https://pbs.twimg.com/profile_banners/118168962/1399752596"/>
    <hyperlink ref="AO70" r:id="rId195" display="https://pbs.twimg.com/profile_banners/997081819630718977/1530142898"/>
    <hyperlink ref="AO71" r:id="rId196" display="https://pbs.twimg.com/profile_banners/797078019403722752/1537485907"/>
    <hyperlink ref="AO72" r:id="rId197" display="https://pbs.twimg.com/profile_banners/48104626/1519506762"/>
    <hyperlink ref="AO74" r:id="rId198" display="https://pbs.twimg.com/profile_banners/2818572091/1432352415"/>
    <hyperlink ref="AO75" r:id="rId199" display="https://pbs.twimg.com/profile_banners/337005625/1457216329"/>
    <hyperlink ref="AO78" r:id="rId200" display="https://pbs.twimg.com/profile_banners/4766057477/1488835006"/>
    <hyperlink ref="AO81" r:id="rId201" display="https://pbs.twimg.com/profile_banners/10228272/1544543885"/>
    <hyperlink ref="AO82" r:id="rId202" display="https://pbs.twimg.com/profile_banners/9717222/1526173345"/>
    <hyperlink ref="AO83" r:id="rId203" display="https://pbs.twimg.com/profile_banners/1393382221/1455030247"/>
    <hyperlink ref="AO87" r:id="rId204" display="https://pbs.twimg.com/profile_banners/67586809/1500634878"/>
    <hyperlink ref="AO88" r:id="rId205" display="https://pbs.twimg.com/profile_banners/42601817/1548936452"/>
    <hyperlink ref="AO90" r:id="rId206" display="https://pbs.twimg.com/profile_banners/593799823/1398373623"/>
    <hyperlink ref="AO92" r:id="rId207" display="https://pbs.twimg.com/profile_banners/17629860/1400528060"/>
    <hyperlink ref="AO93" r:id="rId208" display="https://pbs.twimg.com/profile_banners/21414576/1505042438"/>
    <hyperlink ref="AO94" r:id="rId209" display="https://pbs.twimg.com/profile_banners/2157548857/1499781439"/>
    <hyperlink ref="AO95" r:id="rId210" display="https://pbs.twimg.com/profile_banners/2178435004/1385773486"/>
    <hyperlink ref="AO96" r:id="rId211" display="https://pbs.twimg.com/profile_banners/529648992/1471646198"/>
    <hyperlink ref="AO101" r:id="rId212" display="https://pbs.twimg.com/profile_banners/17394208/1541641083"/>
    <hyperlink ref="AO102" r:id="rId213" display="https://pbs.twimg.com/profile_banners/12092012/1543261992"/>
    <hyperlink ref="AO103" r:id="rId214" display="https://pbs.twimg.com/profile_banners/2751364464/1546902676"/>
    <hyperlink ref="AO107" r:id="rId215" display="https://pbs.twimg.com/profile_banners/461738800/1392418589"/>
    <hyperlink ref="AO109" r:id="rId216" display="https://pbs.twimg.com/profile_banners/771744332923547649/1476899453"/>
    <hyperlink ref="AO113" r:id="rId217" display="https://pbs.twimg.com/profile_banners/56950088/1546911860"/>
    <hyperlink ref="AO114" r:id="rId218" display="https://pbs.twimg.com/profile_banners/901634676208623616/1542257777"/>
    <hyperlink ref="AO115" r:id="rId219" display="https://pbs.twimg.com/profile_banners/358539272/1536141204"/>
    <hyperlink ref="AO116" r:id="rId220" display="https://pbs.twimg.com/profile_banners/102345772/1546995393"/>
    <hyperlink ref="AO117" r:id="rId221" display="https://pbs.twimg.com/profile_banners/3095798168/1461661584"/>
    <hyperlink ref="AO118" r:id="rId222" display="https://pbs.twimg.com/profile_banners/329015134/1541442634"/>
    <hyperlink ref="AO119" r:id="rId223" display="https://pbs.twimg.com/profile_banners/14322307/1360795560"/>
    <hyperlink ref="AO121" r:id="rId224" display="https://pbs.twimg.com/profile_banners/2351105504/1435882571"/>
    <hyperlink ref="AO122" r:id="rId225" display="https://pbs.twimg.com/profile_banners/1400026964/1540779958"/>
    <hyperlink ref="AO123" r:id="rId226" display="https://pbs.twimg.com/profile_banners/2127651/1450055573"/>
    <hyperlink ref="AO124" r:id="rId227" display="https://pbs.twimg.com/profile_banners/826283663658737666/1539783455"/>
    <hyperlink ref="AO125" r:id="rId228" display="https://pbs.twimg.com/profile_banners/119062410/1481163827"/>
    <hyperlink ref="AO126" r:id="rId229" display="https://pbs.twimg.com/profile_banners/897944126536200192/1549751099"/>
    <hyperlink ref="AO127" r:id="rId230" display="https://pbs.twimg.com/profile_banners/1093627357750087680/1549578139"/>
    <hyperlink ref="AO129" r:id="rId231" display="https://pbs.twimg.com/profile_banners/397289589/1494192195"/>
    <hyperlink ref="AO131" r:id="rId232" display="https://pbs.twimg.com/profile_banners/366482994/1519636792"/>
    <hyperlink ref="AO132" r:id="rId233" display="https://pbs.twimg.com/profile_banners/912908233/1398264916"/>
    <hyperlink ref="AO134" r:id="rId234" display="https://pbs.twimg.com/profile_banners/400629187/1417423753"/>
    <hyperlink ref="AO135" r:id="rId235" display="https://pbs.twimg.com/profile_banners/249348006/1437061809"/>
    <hyperlink ref="AO136" r:id="rId236" display="https://pbs.twimg.com/profile_banners/803694179079458816/1521647792"/>
    <hyperlink ref="AO137" r:id="rId237" display="https://pbs.twimg.com/profile_banners/476256944/1401304971"/>
    <hyperlink ref="AO139" r:id="rId238" display="https://pbs.twimg.com/profile_banners/27324507/1545504459"/>
    <hyperlink ref="AO140" r:id="rId239" display="https://pbs.twimg.com/profile_banners/1070685845466828800/1545409703"/>
    <hyperlink ref="AO141" r:id="rId240" display="https://pbs.twimg.com/profile_banners/69411258/1529311319"/>
    <hyperlink ref="AO142" r:id="rId241" display="https://pbs.twimg.com/profile_banners/242555999/1536761346"/>
    <hyperlink ref="AO143" r:id="rId242" display="https://pbs.twimg.com/profile_banners/721293495294558209/1527153658"/>
    <hyperlink ref="AO144" r:id="rId243" display="https://pbs.twimg.com/profile_banners/1704594529/1548544237"/>
    <hyperlink ref="AO145" r:id="rId244" display="https://pbs.twimg.com/profile_banners/1226041411/1546999436"/>
    <hyperlink ref="AO146" r:id="rId245" display="https://pbs.twimg.com/profile_banners/4364923707/1504605958"/>
    <hyperlink ref="AO147" r:id="rId246" display="https://pbs.twimg.com/profile_banners/1018656834540875777/1533432435"/>
    <hyperlink ref="AO148" r:id="rId247" display="https://pbs.twimg.com/profile_banners/216608803/1546501041"/>
    <hyperlink ref="AO149" r:id="rId248" display="https://pbs.twimg.com/profile_banners/201177157/1398317702"/>
    <hyperlink ref="AO150" r:id="rId249" display="https://pbs.twimg.com/profile_banners/22160397/1471372044"/>
    <hyperlink ref="AO151" r:id="rId250" display="https://pbs.twimg.com/profile_banners/2173091917/1529344451"/>
    <hyperlink ref="AO152" r:id="rId251" display="https://pbs.twimg.com/profile_banners/2698660387/1542330238"/>
    <hyperlink ref="AO153" r:id="rId252" display="https://pbs.twimg.com/profile_banners/64884706/1519117654"/>
    <hyperlink ref="AO154" r:id="rId253" display="https://pbs.twimg.com/profile_banners/143909021/1547142812"/>
    <hyperlink ref="AO155" r:id="rId254" display="https://pbs.twimg.com/profile_banners/510860223/1491345408"/>
    <hyperlink ref="AO156" r:id="rId255" display="https://pbs.twimg.com/profile_banners/206699549/1534347763"/>
    <hyperlink ref="AO157" r:id="rId256" display="https://pbs.twimg.com/profile_banners/12843562/1504196467"/>
    <hyperlink ref="AO162" r:id="rId257" display="https://pbs.twimg.com/profile_banners/138168339/1375567628"/>
    <hyperlink ref="AO163" r:id="rId258" display="https://pbs.twimg.com/profile_banners/23667213/1489971467"/>
    <hyperlink ref="AO168" r:id="rId259" display="https://pbs.twimg.com/profile_banners/360918976/1435503213"/>
    <hyperlink ref="AO169" r:id="rId260" display="https://pbs.twimg.com/profile_banners/942422990/1549453689"/>
    <hyperlink ref="AO171" r:id="rId261" display="https://pbs.twimg.com/profile_banners/795113508627021824/1486265186"/>
    <hyperlink ref="AO172" r:id="rId262" display="https://pbs.twimg.com/profile_banners/14111373/1547440941"/>
    <hyperlink ref="AO174" r:id="rId263" display="https://pbs.twimg.com/profile_banners/458835511/1455812676"/>
    <hyperlink ref="AO175" r:id="rId264" display="https://pbs.twimg.com/profile_banners/871171243642417155/1524928528"/>
    <hyperlink ref="AO176" r:id="rId265" display="https://pbs.twimg.com/profile_banners/23151751/1504733482"/>
    <hyperlink ref="AO177" r:id="rId266" display="https://pbs.twimg.com/profile_banners/807423722948702208/1548128578"/>
    <hyperlink ref="AO178" r:id="rId267" display="https://pbs.twimg.com/profile_banners/1351920236/1548418909"/>
    <hyperlink ref="AO179" r:id="rId268" display="https://pbs.twimg.com/profile_banners/322874617/1548733287"/>
    <hyperlink ref="AO180" r:id="rId269" display="https://pbs.twimg.com/profile_banners/3413488041/1543848626"/>
    <hyperlink ref="AO181" r:id="rId270" display="https://pbs.twimg.com/profile_banners/2517818207/1420687053"/>
    <hyperlink ref="AO182" r:id="rId271" display="https://pbs.twimg.com/profile_banners/15790836/1482443565"/>
    <hyperlink ref="AO183" r:id="rId272" display="https://pbs.twimg.com/profile_banners/2602181830/1526167064"/>
    <hyperlink ref="AO184" r:id="rId273" display="https://pbs.twimg.com/profile_banners/21411929/1537036212"/>
    <hyperlink ref="AO185" r:id="rId274" display="https://pbs.twimg.com/profile_banners/123590059/1550242892"/>
    <hyperlink ref="AO186" r:id="rId275" display="https://pbs.twimg.com/profile_banners/1000399435371773953/1550373577"/>
    <hyperlink ref="AO188" r:id="rId276" display="https://pbs.twimg.com/profile_banners/252684779/1550105372"/>
    <hyperlink ref="AO190" r:id="rId277" display="https://pbs.twimg.com/profile_banners/936635763608903681/1512754777"/>
    <hyperlink ref="AO191" r:id="rId278" display="https://pbs.twimg.com/profile_banners/190375978/1452195774"/>
    <hyperlink ref="AO193" r:id="rId279" display="https://pbs.twimg.com/profile_banners/22937107/1486322359"/>
    <hyperlink ref="AO196" r:id="rId280" display="https://pbs.twimg.com/profile_banners/80690182/1470803460"/>
    <hyperlink ref="AO201" r:id="rId281" display="https://pbs.twimg.com/profile_banners/335455509/1538744559"/>
    <hyperlink ref="AO204" r:id="rId282" display="https://pbs.twimg.com/profile_banners/1613569020/1547066513"/>
    <hyperlink ref="AO205" r:id="rId283" display="https://pbs.twimg.com/profile_banners/820023407408455680/1484344194"/>
    <hyperlink ref="AO206" r:id="rId284" display="https://pbs.twimg.com/profile_banners/3948399072/1538595949"/>
    <hyperlink ref="AO207" r:id="rId285" display="https://pbs.twimg.com/profile_banners/954384099086684160/1548120282"/>
    <hyperlink ref="AO209" r:id="rId286" display="https://pbs.twimg.com/profile_banners/512603502/1468264427"/>
    <hyperlink ref="AO210" r:id="rId287" display="https://pbs.twimg.com/profile_banners/1046381400587423744/1549823000"/>
    <hyperlink ref="AO211" r:id="rId288" display="https://pbs.twimg.com/profile_banners/172487362/1528209035"/>
    <hyperlink ref="AO212" r:id="rId289" display="https://pbs.twimg.com/profile_banners/62510409/1352954283"/>
    <hyperlink ref="AO213" r:id="rId290" display="https://pbs.twimg.com/profile_banners/389631927/1483969482"/>
    <hyperlink ref="AO214" r:id="rId291" display="https://pbs.twimg.com/profile_banners/372325942/1531275811"/>
    <hyperlink ref="AO215" r:id="rId292" display="https://pbs.twimg.com/profile_banners/86328489/1528989635"/>
    <hyperlink ref="AO217" r:id="rId293" display="https://pbs.twimg.com/profile_banners/75098274/1526648347"/>
    <hyperlink ref="AO218" r:id="rId294" display="https://pbs.twimg.com/profile_banners/3091032342/1486751992"/>
    <hyperlink ref="AO219" r:id="rId295" display="https://pbs.twimg.com/profile_banners/472905413/1518897556"/>
    <hyperlink ref="AO220" r:id="rId296" display="https://pbs.twimg.com/profile_banners/100236495/1538751532"/>
    <hyperlink ref="AO221" r:id="rId297" display="https://pbs.twimg.com/profile_banners/30973/1546973009"/>
    <hyperlink ref="AO223" r:id="rId298" display="https://pbs.twimg.com/profile_banners/2470162243/1537067955"/>
    <hyperlink ref="AO224" r:id="rId299" display="https://pbs.twimg.com/profile_banners/319839440/1480549787"/>
    <hyperlink ref="AO225" r:id="rId300" display="https://pbs.twimg.com/profile_banners/619734061/1534980086"/>
    <hyperlink ref="AO226" r:id="rId301" display="https://pbs.twimg.com/profile_banners/798610224483540992/1479239365"/>
    <hyperlink ref="AO228" r:id="rId302" display="https://pbs.twimg.com/profile_banners/903241573370019845/1505850370"/>
    <hyperlink ref="AO229" r:id="rId303" display="https://pbs.twimg.com/profile_banners/428766617/1474233391"/>
    <hyperlink ref="AO230" r:id="rId304" display="https://pbs.twimg.com/profile_banners/49007442/1539554841"/>
    <hyperlink ref="AO231" r:id="rId305" display="https://pbs.twimg.com/profile_banners/121860378/1549709344"/>
    <hyperlink ref="AO232" r:id="rId306" display="https://pbs.twimg.com/profile_banners/17812653/1446917890"/>
    <hyperlink ref="AO233" r:id="rId307" display="https://pbs.twimg.com/profile_banners/38497652/1542316159"/>
    <hyperlink ref="AO234" r:id="rId308" display="https://pbs.twimg.com/profile_banners/305376580/1399001571"/>
    <hyperlink ref="AO235" r:id="rId309" display="https://pbs.twimg.com/profile_banners/2205839791/1449902606"/>
    <hyperlink ref="AO236" r:id="rId310" display="https://pbs.twimg.com/profile_banners/408543151/1414550676"/>
    <hyperlink ref="AO237" r:id="rId311" display="https://pbs.twimg.com/profile_banners/32357902/1549406535"/>
    <hyperlink ref="AO238" r:id="rId312" display="https://pbs.twimg.com/profile_banners/937344076432543744/1512315954"/>
    <hyperlink ref="AO239" r:id="rId313" display="https://pbs.twimg.com/profile_banners/17494010/1522865010"/>
    <hyperlink ref="AO240" r:id="rId314" display="https://pbs.twimg.com/profile_banners/1249982359/1421272216"/>
    <hyperlink ref="AO241" r:id="rId315" display="https://pbs.twimg.com/profile_banners/2400284491/1526406279"/>
    <hyperlink ref="AO242" r:id="rId316" display="https://pbs.twimg.com/profile_banners/18227519/1495917370"/>
    <hyperlink ref="AO243" r:id="rId317" display="https://pbs.twimg.com/profile_banners/254117355/1479295531"/>
    <hyperlink ref="AO244" r:id="rId318" display="https://pbs.twimg.com/profile_banners/871165616597729281/1530914264"/>
    <hyperlink ref="AO245" r:id="rId319" display="https://pbs.twimg.com/profile_banners/432676344/1519921506"/>
    <hyperlink ref="AO246" r:id="rId320" display="https://pbs.twimg.com/profile_banners/153486399/1490221851"/>
    <hyperlink ref="AO247" r:id="rId321" display="https://pbs.twimg.com/profile_banners/402779084/1546887053"/>
    <hyperlink ref="AO248" r:id="rId322" display="https://pbs.twimg.com/profile_banners/3407251486/1515597556"/>
    <hyperlink ref="AO249" r:id="rId323" display="https://pbs.twimg.com/profile_banners/88982108/1494508580"/>
    <hyperlink ref="AO250" r:id="rId324" display="https://pbs.twimg.com/profile_banners/23966021/1548118455"/>
    <hyperlink ref="AO251" r:id="rId325" display="https://pbs.twimg.com/profile_banners/48161330/1390972491"/>
    <hyperlink ref="AO252" r:id="rId326" display="https://pbs.twimg.com/profile_banners/44513878/1548245886"/>
    <hyperlink ref="AO253" r:id="rId327" display="https://pbs.twimg.com/profile_banners/16555592/1516134519"/>
    <hyperlink ref="AO254" r:id="rId328" display="https://pbs.twimg.com/profile_banners/238507561/1491341431"/>
    <hyperlink ref="AO256" r:id="rId329" display="https://pbs.twimg.com/profile_banners/15441965/1504036640"/>
    <hyperlink ref="AO258" r:id="rId330" display="https://pbs.twimg.com/profile_banners/1606528160/1441909636"/>
    <hyperlink ref="AO259" r:id="rId331" display="https://pbs.twimg.com/profile_banners/25073877/1543104015"/>
    <hyperlink ref="AO260" r:id="rId332" display="https://pbs.twimg.com/profile_banners/2916601/1413848469"/>
    <hyperlink ref="AO261" r:id="rId333" display="https://pbs.twimg.com/profile_banners/523683143/1547243426"/>
    <hyperlink ref="AO262" r:id="rId334" display="https://pbs.twimg.com/profile_banners/276611757/1482079361"/>
    <hyperlink ref="AO263" r:id="rId335" display="https://pbs.twimg.com/profile_banners/211686419/1485071461"/>
    <hyperlink ref="AO264" r:id="rId336" display="https://pbs.twimg.com/profile_banners/3291837839/1534676601"/>
    <hyperlink ref="AO265" r:id="rId337" display="https://pbs.twimg.com/profile_banners/2331617528/1441659123"/>
    <hyperlink ref="AO266" r:id="rId338" display="https://pbs.twimg.com/profile_banners/950651657959985153/1515489197"/>
    <hyperlink ref="AO268" r:id="rId339" display="https://pbs.twimg.com/profile_banners/2798400340/1493800383"/>
    <hyperlink ref="AO269" r:id="rId340" display="https://pbs.twimg.com/profile_banners/404114848/1353191325"/>
    <hyperlink ref="AO272" r:id="rId341" display="https://pbs.twimg.com/profile_banners/1007677244796522496/1549215831"/>
    <hyperlink ref="AO273" r:id="rId342" display="https://pbs.twimg.com/profile_banners/830931470046728192/1541738486"/>
    <hyperlink ref="AO274" r:id="rId343" display="https://pbs.twimg.com/profile_banners/883055711302844416/1499373847"/>
    <hyperlink ref="AO275" r:id="rId344" display="https://pbs.twimg.com/profile_banners/1030107950495526912/1541691132"/>
    <hyperlink ref="AO276" r:id="rId345" display="https://pbs.twimg.com/profile_banners/378598996/1544249302"/>
    <hyperlink ref="AO277" r:id="rId346" display="https://pbs.twimg.com/profile_banners/930503663725969408/1510685496"/>
    <hyperlink ref="AO278" r:id="rId347" display="https://pbs.twimg.com/profile_banners/3220475076/1495742607"/>
    <hyperlink ref="AO279" r:id="rId348" display="https://pbs.twimg.com/profile_banners/1551557622/1500279813"/>
    <hyperlink ref="AO280" r:id="rId349" display="https://pbs.twimg.com/profile_banners/892748498319396864/1539338746"/>
    <hyperlink ref="AO281" r:id="rId350" display="https://pbs.twimg.com/profile_banners/1002021766536007687/1527872022"/>
    <hyperlink ref="AO284" r:id="rId351" display="https://pbs.twimg.com/profile_banners/434156015/1542482810"/>
    <hyperlink ref="AO285" r:id="rId352" display="https://pbs.twimg.com/profile_banners/548384458/1485185212"/>
    <hyperlink ref="AO287" r:id="rId353" display="https://pbs.twimg.com/profile_banners/991368907821744128/1544829189"/>
    <hyperlink ref="AO288" r:id="rId354" display="https://pbs.twimg.com/profile_banners/977619834/1398527707"/>
    <hyperlink ref="AO289" r:id="rId355" display="https://pbs.twimg.com/profile_banners/22286972/1523151436"/>
    <hyperlink ref="AO290" r:id="rId356" display="https://pbs.twimg.com/profile_banners/139313091/1479487121"/>
    <hyperlink ref="AO291" r:id="rId357" display="https://pbs.twimg.com/profile_banners/97141325/1538289089"/>
    <hyperlink ref="AO292" r:id="rId358" display="https://pbs.twimg.com/profile_banners/400972111/1500371538"/>
    <hyperlink ref="AO295" r:id="rId359" display="https://pbs.twimg.com/profile_banners/3060444101/1428591637"/>
    <hyperlink ref="AO296" r:id="rId360" display="https://pbs.twimg.com/profile_banners/218379543/1508776388"/>
    <hyperlink ref="AO297" r:id="rId361" display="https://pbs.twimg.com/profile_banners/760653630/1542257539"/>
    <hyperlink ref="AO299" r:id="rId362" display="https://pbs.twimg.com/profile_banners/844989556986384384/1530128124"/>
    <hyperlink ref="AO300" r:id="rId363" display="https://pbs.twimg.com/profile_banners/870478247259242499/1549332767"/>
    <hyperlink ref="AO302" r:id="rId364" display="https://pbs.twimg.com/profile_banners/935664556138905600/1546966818"/>
    <hyperlink ref="AO303" r:id="rId365" display="https://pbs.twimg.com/profile_banners/237528664/1351214470"/>
    <hyperlink ref="AO305" r:id="rId366" display="https://pbs.twimg.com/profile_banners/1845992898/1470690810"/>
    <hyperlink ref="AO307" r:id="rId367" display="https://pbs.twimg.com/profile_banners/802852110/1508707353"/>
    <hyperlink ref="AO309" r:id="rId368" display="https://pbs.twimg.com/profile_banners/253647516/1485108131"/>
    <hyperlink ref="AO310" r:id="rId369" display="https://pbs.twimg.com/profile_banners/1085963878620692481/1550307807"/>
    <hyperlink ref="AO311" r:id="rId370" display="https://pbs.twimg.com/profile_banners/3342106497/1435182267"/>
    <hyperlink ref="AO312" r:id="rId371" display="https://pbs.twimg.com/profile_banners/760544600/1545260615"/>
    <hyperlink ref="AO313" r:id="rId372" display="https://pbs.twimg.com/profile_banners/1045819056492818433/1538180019"/>
    <hyperlink ref="AO314" r:id="rId373" display="https://pbs.twimg.com/profile_banners/3236243105/1430845497"/>
    <hyperlink ref="AO315" r:id="rId374" display="https://pbs.twimg.com/profile_banners/1895962765/1528898187"/>
    <hyperlink ref="AO316" r:id="rId375" display="https://pbs.twimg.com/profile_banners/2280521986/1471351180"/>
    <hyperlink ref="AO317" r:id="rId376" display="https://pbs.twimg.com/profile_banners/1011029272918552576/1531584171"/>
    <hyperlink ref="AO318" r:id="rId377" display="https://pbs.twimg.com/profile_banners/15952856/1470151342"/>
    <hyperlink ref="AO320" r:id="rId378" display="https://pbs.twimg.com/profile_banners/259185737/1541727588"/>
    <hyperlink ref="AO321" r:id="rId379" display="https://pbs.twimg.com/profile_banners/351023031/1412706209"/>
    <hyperlink ref="AO322" r:id="rId380" display="https://pbs.twimg.com/profile_banners/350842920/1458559320"/>
    <hyperlink ref="AO323" r:id="rId381" display="https://pbs.twimg.com/profile_banners/66553045/1494359431"/>
    <hyperlink ref="AO324" r:id="rId382" display="https://pbs.twimg.com/profile_banners/200890010/1538395773"/>
    <hyperlink ref="AO325" r:id="rId383" display="https://pbs.twimg.com/profile_banners/32861321/1534779988"/>
    <hyperlink ref="AO326" r:id="rId384" display="https://pbs.twimg.com/profile_banners/266498624/1540662739"/>
    <hyperlink ref="AO327" r:id="rId385" display="https://pbs.twimg.com/profile_banners/197493438/1464222778"/>
    <hyperlink ref="AO328" r:id="rId386" display="https://pbs.twimg.com/profile_banners/1976143068/1537085099"/>
    <hyperlink ref="AO329" r:id="rId387" display="https://pbs.twimg.com/profile_banners/86037380/1535497255"/>
    <hyperlink ref="AO330" r:id="rId388" display="https://pbs.twimg.com/profile_banners/47665718/1538083036"/>
    <hyperlink ref="AO332" r:id="rId389" display="https://pbs.twimg.com/profile_banners/39930604/1550056050"/>
    <hyperlink ref="AO334" r:id="rId390" display="https://pbs.twimg.com/profile_banners/338188666/1537181293"/>
    <hyperlink ref="AU3" r:id="rId391" display="http://abs.twimg.com/images/themes/theme1/bg.png"/>
    <hyperlink ref="AU5" r:id="rId392" display="http://abs.twimg.com/images/themes/theme1/bg.png"/>
    <hyperlink ref="AU6" r:id="rId393" display="http://abs.twimg.com/images/themes/theme1/bg.png"/>
    <hyperlink ref="AU7" r:id="rId394" display="http://abs.twimg.com/images/themes/theme1/bg.png"/>
    <hyperlink ref="AU8" r:id="rId395" display="http://abs.twimg.com/images/themes/theme10/bg.gif"/>
    <hyperlink ref="AU9" r:id="rId396" display="http://abs.twimg.com/images/themes/theme1/bg.png"/>
    <hyperlink ref="AU10" r:id="rId397" display="http://abs.twimg.com/images/themes/theme7/bg.gif"/>
    <hyperlink ref="AU11" r:id="rId398" display="http://abs.twimg.com/images/themes/theme1/bg.png"/>
    <hyperlink ref="AU12" r:id="rId399" display="http://abs.twimg.com/images/themes/theme9/bg.gif"/>
    <hyperlink ref="AU13" r:id="rId400" display="http://abs.twimg.com/images/themes/theme15/bg.png"/>
    <hyperlink ref="AU14" r:id="rId401" display="http://abs.twimg.com/images/themes/theme1/bg.png"/>
    <hyperlink ref="AU15" r:id="rId402" display="http://abs.twimg.com/images/themes/theme10/bg.gif"/>
    <hyperlink ref="AU16" r:id="rId403" display="http://abs.twimg.com/images/themes/theme1/bg.png"/>
    <hyperlink ref="AU17" r:id="rId404" display="http://abs.twimg.com/images/themes/theme1/bg.png"/>
    <hyperlink ref="AU18" r:id="rId405" display="http://abs.twimg.com/images/themes/theme1/bg.png"/>
    <hyperlink ref="AU19" r:id="rId406" display="http://abs.twimg.com/images/themes/theme1/bg.png"/>
    <hyperlink ref="AU21" r:id="rId407" display="http://abs.twimg.com/images/themes/theme1/bg.png"/>
    <hyperlink ref="AU22" r:id="rId408" display="http://abs.twimg.com/images/themes/theme18/bg.gif"/>
    <hyperlink ref="AU23" r:id="rId409" display="http://abs.twimg.com/images/themes/theme5/bg.gif"/>
    <hyperlink ref="AU25" r:id="rId410" display="http://abs.twimg.com/images/themes/theme1/bg.png"/>
    <hyperlink ref="AU27" r:id="rId411" display="http://abs.twimg.com/images/themes/theme1/bg.png"/>
    <hyperlink ref="AU28" r:id="rId412" display="http://abs.twimg.com/images/themes/theme1/bg.png"/>
    <hyperlink ref="AU29" r:id="rId413" display="http://abs.twimg.com/images/themes/theme1/bg.png"/>
    <hyperlink ref="AU30" r:id="rId414" display="http://abs.twimg.com/images/themes/theme1/bg.png"/>
    <hyperlink ref="AU32" r:id="rId415" display="http://abs.twimg.com/images/themes/theme1/bg.png"/>
    <hyperlink ref="AU34" r:id="rId416" display="http://abs.twimg.com/images/themes/theme10/bg.gif"/>
    <hyperlink ref="AU35" r:id="rId417" display="http://abs.twimg.com/images/themes/theme1/bg.png"/>
    <hyperlink ref="AU36" r:id="rId418" display="http://abs.twimg.com/images/themes/theme1/bg.png"/>
    <hyperlink ref="AU37" r:id="rId419" display="http://abs.twimg.com/images/themes/theme1/bg.png"/>
    <hyperlink ref="AU38" r:id="rId420" display="http://abs.twimg.com/images/themes/theme1/bg.png"/>
    <hyperlink ref="AU39" r:id="rId421" display="http://abs.twimg.com/images/themes/theme9/bg.gif"/>
    <hyperlink ref="AU41" r:id="rId422" display="http://abs.twimg.com/images/themes/theme1/bg.png"/>
    <hyperlink ref="AU42" r:id="rId423" display="http://abs.twimg.com/images/themes/theme9/bg.gif"/>
    <hyperlink ref="AU43" r:id="rId424" display="http://abs.twimg.com/images/themes/theme1/bg.png"/>
    <hyperlink ref="AU45" r:id="rId425" display="http://abs.twimg.com/images/themes/theme1/bg.png"/>
    <hyperlink ref="AU46" r:id="rId426" display="http://abs.twimg.com/images/themes/theme1/bg.png"/>
    <hyperlink ref="AU47" r:id="rId427" display="http://abs.twimg.com/images/themes/theme1/bg.png"/>
    <hyperlink ref="AU48" r:id="rId428" display="http://abs.twimg.com/images/themes/theme2/bg.gif"/>
    <hyperlink ref="AU49" r:id="rId429" display="http://abs.twimg.com/images/themes/theme14/bg.gif"/>
    <hyperlink ref="AU52" r:id="rId430" display="http://abs.twimg.com/images/themes/theme1/bg.png"/>
    <hyperlink ref="AU53" r:id="rId431" display="http://abs.twimg.com/images/themes/theme1/bg.png"/>
    <hyperlink ref="AU55" r:id="rId432" display="http://abs.twimg.com/images/themes/theme1/bg.png"/>
    <hyperlink ref="AU57" r:id="rId433" display="http://abs.twimg.com/images/themes/theme15/bg.png"/>
    <hyperlink ref="AU59" r:id="rId434" display="http://abs.twimg.com/images/themes/theme1/bg.png"/>
    <hyperlink ref="AU60" r:id="rId435" display="http://abs.twimg.com/images/themes/theme1/bg.png"/>
    <hyperlink ref="AU61" r:id="rId436" display="http://abs.twimg.com/images/themes/theme1/bg.png"/>
    <hyperlink ref="AU62" r:id="rId437" display="http://abs.twimg.com/images/themes/theme11/bg.gif"/>
    <hyperlink ref="AU64" r:id="rId438" display="http://abs.twimg.com/images/themes/theme1/bg.png"/>
    <hyperlink ref="AU65" r:id="rId439" display="http://abs.twimg.com/images/themes/theme1/bg.png"/>
    <hyperlink ref="AU66" r:id="rId440" display="http://abs.twimg.com/images/themes/theme1/bg.png"/>
    <hyperlink ref="AU67" r:id="rId441" display="http://abs.twimg.com/images/themes/theme1/bg.png"/>
    <hyperlink ref="AU69" r:id="rId442" display="http://abs.twimg.com/images/themes/theme1/bg.png"/>
    <hyperlink ref="AU72" r:id="rId443" display="http://abs.twimg.com/images/themes/theme1/bg.png"/>
    <hyperlink ref="AU73" r:id="rId444" display="http://abs.twimg.com/images/themes/theme1/bg.png"/>
    <hyperlink ref="AU74" r:id="rId445" display="http://abs.twimg.com/images/themes/theme1/bg.png"/>
    <hyperlink ref="AU75" r:id="rId446" display="http://abs.twimg.com/images/themes/theme15/bg.png"/>
    <hyperlink ref="AU77" r:id="rId447" display="http://abs.twimg.com/images/themes/theme1/bg.png"/>
    <hyperlink ref="AU79" r:id="rId448" display="http://abs.twimg.com/images/themes/theme9/bg.gif"/>
    <hyperlink ref="AU80" r:id="rId449" display="http://abs.twimg.com/images/themes/theme1/bg.png"/>
    <hyperlink ref="AU81" r:id="rId450" display="http://abs.twimg.com/images/themes/theme14/bg.gif"/>
    <hyperlink ref="AU82" r:id="rId451" display="http://abs.twimg.com/images/themes/theme4/bg.gif"/>
    <hyperlink ref="AU83" r:id="rId452" display="http://abs.twimg.com/images/themes/theme4/bg.gif"/>
    <hyperlink ref="AU84" r:id="rId453" display="http://abs.twimg.com/images/themes/theme1/bg.png"/>
    <hyperlink ref="AU87" r:id="rId454" display="http://abs.twimg.com/images/themes/theme14/bg.gif"/>
    <hyperlink ref="AU88" r:id="rId455" display="http://abs.twimg.com/images/themes/theme1/bg.png"/>
    <hyperlink ref="AU90" r:id="rId456" display="http://abs.twimg.com/images/themes/theme1/bg.png"/>
    <hyperlink ref="AU91" r:id="rId457" display="http://abs.twimg.com/images/themes/theme2/bg.gif"/>
    <hyperlink ref="AU92" r:id="rId458" display="http://abs.twimg.com/images/themes/theme1/bg.png"/>
    <hyperlink ref="AU93" r:id="rId459" display="http://abs.twimg.com/images/themes/theme1/bg.png"/>
    <hyperlink ref="AU94" r:id="rId460" display="http://abs.twimg.com/images/themes/theme1/bg.png"/>
    <hyperlink ref="AU95" r:id="rId461" display="http://abs.twimg.com/images/themes/theme1/bg.png"/>
    <hyperlink ref="AU96" r:id="rId462" display="http://abs.twimg.com/images/themes/theme1/bg.png"/>
    <hyperlink ref="AU97" r:id="rId463" display="http://abs.twimg.com/images/themes/theme1/bg.png"/>
    <hyperlink ref="AU99" r:id="rId464" display="http://abs.twimg.com/images/themes/theme1/bg.png"/>
    <hyperlink ref="AU100" r:id="rId465" display="http://abs.twimg.com/images/themes/theme1/bg.png"/>
    <hyperlink ref="AU101" r:id="rId466" display="http://abs.twimg.com/images/themes/theme1/bg.png"/>
    <hyperlink ref="AU102" r:id="rId467" display="http://abs.twimg.com/images/themes/theme1/bg.png"/>
    <hyperlink ref="AU103" r:id="rId468" display="http://abs.twimg.com/images/themes/theme3/bg.gif"/>
    <hyperlink ref="AU104" r:id="rId469" display="http://abs.twimg.com/images/themes/theme1/bg.png"/>
    <hyperlink ref="AU105" r:id="rId470" display="http://abs.twimg.com/images/themes/theme1/bg.png"/>
    <hyperlink ref="AU106" r:id="rId471" display="http://abs.twimg.com/images/themes/theme1/bg.png"/>
    <hyperlink ref="AU107" r:id="rId472" display="http://abs.twimg.com/images/themes/theme1/bg.png"/>
    <hyperlink ref="AU108" r:id="rId473" display="http://abs.twimg.com/images/themes/theme6/bg.gif"/>
    <hyperlink ref="AU110" r:id="rId474" display="http://abs.twimg.com/images/themes/theme1/bg.png"/>
    <hyperlink ref="AU112" r:id="rId475" display="http://abs.twimg.com/images/themes/theme1/bg.png"/>
    <hyperlink ref="AU113" r:id="rId476" display="http://abs.twimg.com/images/themes/theme14/bg.gif"/>
    <hyperlink ref="AU114" r:id="rId477" display="http://abs.twimg.com/images/themes/theme1/bg.png"/>
    <hyperlink ref="AU115" r:id="rId478" display="http://abs.twimg.com/images/themes/theme14/bg.gif"/>
    <hyperlink ref="AU116" r:id="rId479" display="http://abs.twimg.com/images/themes/theme14/bg.gif"/>
    <hyperlink ref="AU117" r:id="rId480" display="http://abs.twimg.com/images/themes/theme1/bg.png"/>
    <hyperlink ref="AU118" r:id="rId481" display="http://abs.twimg.com/images/themes/theme1/bg.png"/>
    <hyperlink ref="AU119" r:id="rId482" display="http://abs.twimg.com/images/themes/theme9/bg.gif"/>
    <hyperlink ref="AU120" r:id="rId483" display="http://abs.twimg.com/images/themes/theme15/bg.png"/>
    <hyperlink ref="AU121" r:id="rId484" display="http://abs.twimg.com/images/themes/theme1/bg.png"/>
    <hyperlink ref="AU122" r:id="rId485" display="http://abs.twimg.com/images/themes/theme1/bg.png"/>
    <hyperlink ref="AU123" r:id="rId486" display="http://abs.twimg.com/images/themes/theme1/bg.png"/>
    <hyperlink ref="AU124" r:id="rId487" display="http://abs.twimg.com/images/themes/theme1/bg.png"/>
    <hyperlink ref="AU125" r:id="rId488" display="http://abs.twimg.com/images/themes/theme1/bg.png"/>
    <hyperlink ref="AU127" r:id="rId489" display="http://abs.twimg.com/images/themes/theme1/bg.png"/>
    <hyperlink ref="AU128" r:id="rId490" display="http://abs.twimg.com/images/themes/theme1/bg.png"/>
    <hyperlink ref="AU129" r:id="rId491" display="http://abs.twimg.com/images/themes/theme1/bg.png"/>
    <hyperlink ref="AU130" r:id="rId492" display="http://abs.twimg.com/images/themes/theme1/bg.png"/>
    <hyperlink ref="AU131" r:id="rId493" display="http://abs.twimg.com/images/themes/theme10/bg.gif"/>
    <hyperlink ref="AU132" r:id="rId494" display="http://abs.twimg.com/images/themes/theme1/bg.png"/>
    <hyperlink ref="AU133" r:id="rId495" display="http://abs.twimg.com/images/themes/theme1/bg.png"/>
    <hyperlink ref="AU134" r:id="rId496" display="http://abs.twimg.com/images/themes/theme1/bg.png"/>
    <hyperlink ref="AU135" r:id="rId497" display="http://abs.twimg.com/images/themes/theme1/bg.png"/>
    <hyperlink ref="AU137" r:id="rId498" display="http://abs.twimg.com/images/themes/theme1/bg.png"/>
    <hyperlink ref="AU138" r:id="rId499" display="http://abs.twimg.com/images/themes/theme1/bg.png"/>
    <hyperlink ref="AU139" r:id="rId500" display="http://abs.twimg.com/images/themes/theme1/bg.png"/>
    <hyperlink ref="AU141" r:id="rId501" display="http://abs.twimg.com/images/themes/theme6/bg.gif"/>
    <hyperlink ref="AU142" r:id="rId502" display="http://abs.twimg.com/images/themes/theme1/bg.png"/>
    <hyperlink ref="AU144" r:id="rId503" display="http://abs.twimg.com/images/themes/theme9/bg.gif"/>
    <hyperlink ref="AU145" r:id="rId504" display="http://abs.twimg.com/images/themes/theme1/bg.png"/>
    <hyperlink ref="AU146" r:id="rId505" display="http://abs.twimg.com/images/themes/theme1/bg.png"/>
    <hyperlink ref="AU147" r:id="rId506" display="http://abs.twimg.com/images/themes/theme1/bg.png"/>
    <hyperlink ref="AU148" r:id="rId507" display="http://abs.twimg.com/images/themes/theme9/bg.gif"/>
    <hyperlink ref="AU149" r:id="rId508" display="http://abs.twimg.com/images/themes/theme15/bg.png"/>
    <hyperlink ref="AU150" r:id="rId509" display="http://abs.twimg.com/images/themes/theme16/bg.gif"/>
    <hyperlink ref="AU151" r:id="rId510" display="http://abs.twimg.com/images/themes/theme1/bg.png"/>
    <hyperlink ref="AU152" r:id="rId511" display="http://abs.twimg.com/images/themes/theme1/bg.png"/>
    <hyperlink ref="AU153" r:id="rId512" display="http://abs.twimg.com/images/themes/theme14/bg.gif"/>
    <hyperlink ref="AU154" r:id="rId513" display="http://abs.twimg.com/images/themes/theme1/bg.png"/>
    <hyperlink ref="AU155" r:id="rId514" display="http://abs.twimg.com/images/themes/theme1/bg.png"/>
    <hyperlink ref="AU156" r:id="rId515" display="http://abs.twimg.com/images/themes/theme1/bg.png"/>
    <hyperlink ref="AU157" r:id="rId516" display="http://abs.twimg.com/images/themes/theme3/bg.gif"/>
    <hyperlink ref="AU158" r:id="rId517" display="http://abs.twimg.com/images/themes/theme1/bg.png"/>
    <hyperlink ref="AU159" r:id="rId518" display="http://abs.twimg.com/images/themes/theme1/bg.png"/>
    <hyperlink ref="AU160" r:id="rId519" display="http://abs.twimg.com/images/themes/theme1/bg.png"/>
    <hyperlink ref="AU161" r:id="rId520" display="http://abs.twimg.com/images/themes/theme1/bg.png"/>
    <hyperlink ref="AU162" r:id="rId521" display="http://abs.twimg.com/images/themes/theme15/bg.png"/>
    <hyperlink ref="AU163" r:id="rId522" display="http://abs.twimg.com/images/themes/theme5/bg.gif"/>
    <hyperlink ref="AU164" r:id="rId523" display="http://abs.twimg.com/images/themes/theme1/bg.png"/>
    <hyperlink ref="AU165" r:id="rId524" display="http://abs.twimg.com/images/themes/theme1/bg.png"/>
    <hyperlink ref="AU166" r:id="rId525" display="http://abs.twimg.com/images/themes/theme1/bg.png"/>
    <hyperlink ref="AU167" r:id="rId526" display="http://abs.twimg.com/images/themes/theme1/bg.png"/>
    <hyperlink ref="AU168" r:id="rId527" display="http://abs.twimg.com/images/themes/theme10/bg.gif"/>
    <hyperlink ref="AU169" r:id="rId528" display="http://abs.twimg.com/images/themes/theme13/bg.gif"/>
    <hyperlink ref="AU170" r:id="rId529" display="http://abs.twimg.com/images/themes/theme1/bg.png"/>
    <hyperlink ref="AU172" r:id="rId530" display="http://abs.twimg.com/images/themes/theme10/bg.gif"/>
    <hyperlink ref="AU173" r:id="rId531" display="http://abs.twimg.com/images/themes/theme1/bg.png"/>
    <hyperlink ref="AU174" r:id="rId532" display="http://abs.twimg.com/images/themes/theme4/bg.gif"/>
    <hyperlink ref="AU176" r:id="rId533" display="http://abs.twimg.com/images/themes/theme4/bg.gif"/>
    <hyperlink ref="AU178" r:id="rId534" display="http://abs.twimg.com/images/themes/theme1/bg.png"/>
    <hyperlink ref="AU179" r:id="rId535" display="http://abs.twimg.com/images/themes/theme1/bg.png"/>
    <hyperlink ref="AU180" r:id="rId536" display="http://abs.twimg.com/images/themes/theme1/bg.png"/>
    <hyperlink ref="AU181" r:id="rId537" display="http://abs.twimg.com/images/themes/theme1/bg.png"/>
    <hyperlink ref="AU182" r:id="rId538" display="http://abs.twimg.com/images/themes/theme5/bg.gif"/>
    <hyperlink ref="AU183" r:id="rId539" display="http://abs.twimg.com/images/themes/theme1/bg.png"/>
    <hyperlink ref="AU184" r:id="rId540" display="http://abs.twimg.com/images/themes/theme1/bg.png"/>
    <hyperlink ref="AU185" r:id="rId541" display="http://abs.twimg.com/images/themes/theme1/bg.png"/>
    <hyperlink ref="AU187" r:id="rId542" display="http://abs.twimg.com/images/themes/theme1/bg.png"/>
    <hyperlink ref="AU188" r:id="rId543" display="http://abs.twimg.com/images/themes/theme10/bg.gif"/>
    <hyperlink ref="AU189" r:id="rId544" display="http://abs.twimg.com/images/themes/theme1/bg.png"/>
    <hyperlink ref="AU191" r:id="rId545" display="http://abs.twimg.com/images/themes/theme13/bg.gif"/>
    <hyperlink ref="AU193" r:id="rId546" display="http://abs.twimg.com/images/themes/theme5/bg.gif"/>
    <hyperlink ref="AU194" r:id="rId547" display="http://abs.twimg.com/images/themes/theme1/bg.png"/>
    <hyperlink ref="AU195" r:id="rId548" display="http://abs.twimg.com/images/themes/theme1/bg.png"/>
    <hyperlink ref="AU196" r:id="rId549" display="http://abs.twimg.com/images/themes/theme13/bg.gif"/>
    <hyperlink ref="AU197" r:id="rId550" display="http://abs.twimg.com/images/themes/theme1/bg.png"/>
    <hyperlink ref="AU199" r:id="rId551" display="http://abs.twimg.com/images/themes/theme1/bg.png"/>
    <hyperlink ref="AU200" r:id="rId552" display="http://abs.twimg.com/images/themes/theme1/bg.png"/>
    <hyperlink ref="AU201" r:id="rId553" display="http://abs.twimg.com/images/themes/theme1/bg.png"/>
    <hyperlink ref="AU202" r:id="rId554" display="http://abs.twimg.com/images/themes/theme1/bg.png"/>
    <hyperlink ref="AU203" r:id="rId555" display="http://abs.twimg.com/images/themes/theme1/bg.png"/>
    <hyperlink ref="AU204" r:id="rId556" display="http://abs.twimg.com/images/themes/theme1/bg.png"/>
    <hyperlink ref="AU205" r:id="rId557" display="http://abs.twimg.com/images/themes/theme1/bg.png"/>
    <hyperlink ref="AU206" r:id="rId558" display="http://abs.twimg.com/images/themes/theme1/bg.png"/>
    <hyperlink ref="AU208" r:id="rId559" display="http://abs.twimg.com/images/themes/theme1/bg.png"/>
    <hyperlink ref="AU209" r:id="rId560" display="http://abs.twimg.com/images/themes/theme1/bg.png"/>
    <hyperlink ref="AU211" r:id="rId561" display="http://abs.twimg.com/images/themes/theme1/bg.png"/>
    <hyperlink ref="AU212" r:id="rId562" display="http://abs.twimg.com/images/themes/theme14/bg.gif"/>
    <hyperlink ref="AU213" r:id="rId563" display="http://abs.twimg.com/images/themes/theme1/bg.png"/>
    <hyperlink ref="AU214" r:id="rId564" display="http://abs.twimg.com/images/themes/theme14/bg.gif"/>
    <hyperlink ref="AU215" r:id="rId565" display="http://abs.twimg.com/images/themes/theme1/bg.png"/>
    <hyperlink ref="AU216" r:id="rId566" display="http://abs.twimg.com/images/themes/theme1/bg.png"/>
    <hyperlink ref="AU217" r:id="rId567" display="http://abs.twimg.com/images/themes/theme1/bg.png"/>
    <hyperlink ref="AU218" r:id="rId568" display="http://abs.twimg.com/images/themes/theme1/bg.png"/>
    <hyperlink ref="AU219" r:id="rId569" display="http://abs.twimg.com/images/themes/theme1/bg.png"/>
    <hyperlink ref="AU220" r:id="rId570" display="http://abs.twimg.com/images/themes/theme14/bg.gif"/>
    <hyperlink ref="AU221" r:id="rId571" display="http://abs.twimg.com/images/themes/theme1/bg.png"/>
    <hyperlink ref="AU223" r:id="rId572" display="http://abs.twimg.com/images/themes/theme14/bg.gif"/>
    <hyperlink ref="AU224" r:id="rId573" display="http://abs.twimg.com/images/themes/theme1/bg.png"/>
    <hyperlink ref="AU225" r:id="rId574" display="http://abs.twimg.com/images/themes/theme1/bg.png"/>
    <hyperlink ref="AU226" r:id="rId575" display="http://abs.twimg.com/images/themes/theme1/bg.png"/>
    <hyperlink ref="AU229" r:id="rId576" display="http://abs.twimg.com/images/themes/theme1/bg.png"/>
    <hyperlink ref="AU230" r:id="rId577" display="http://abs.twimg.com/images/themes/theme1/bg.png"/>
    <hyperlink ref="AU231" r:id="rId578" display="http://abs.twimg.com/images/themes/theme10/bg.gif"/>
    <hyperlink ref="AU232" r:id="rId579" display="http://abs.twimg.com/images/themes/theme14/bg.gif"/>
    <hyperlink ref="AU233" r:id="rId580" display="http://abs.twimg.com/images/themes/theme1/bg.png"/>
    <hyperlink ref="AU234" r:id="rId581" display="http://abs.twimg.com/images/themes/theme15/bg.png"/>
    <hyperlink ref="AU235" r:id="rId582" display="http://abs.twimg.com/images/themes/theme1/bg.png"/>
    <hyperlink ref="AU236" r:id="rId583" display="http://abs.twimg.com/images/themes/theme1/bg.png"/>
    <hyperlink ref="AU237" r:id="rId584" display="http://abs.twimg.com/images/themes/theme9/bg.gif"/>
    <hyperlink ref="AU239" r:id="rId585" display="http://abs.twimg.com/images/themes/theme1/bg.png"/>
    <hyperlink ref="AU240" r:id="rId586" display="http://abs.twimg.com/images/themes/theme1/bg.png"/>
    <hyperlink ref="AU241" r:id="rId587" display="http://abs.twimg.com/images/themes/theme1/bg.png"/>
    <hyperlink ref="AU242" r:id="rId588" display="http://abs.twimg.com/images/themes/theme1/bg.png"/>
    <hyperlink ref="AU243" r:id="rId589" display="http://abs.twimg.com/images/themes/theme1/bg.png"/>
    <hyperlink ref="AU245" r:id="rId590" display="http://abs.twimg.com/images/themes/theme15/bg.png"/>
    <hyperlink ref="AU246" r:id="rId591" display="http://abs.twimg.com/images/themes/theme1/bg.png"/>
    <hyperlink ref="AU247" r:id="rId592" display="http://abs.twimg.com/images/themes/theme1/bg.png"/>
    <hyperlink ref="AU248" r:id="rId593" display="http://abs.twimg.com/images/themes/theme1/bg.png"/>
    <hyperlink ref="AU249" r:id="rId594" display="http://abs.twimg.com/images/themes/theme1/bg.png"/>
    <hyperlink ref="AU250" r:id="rId595" display="http://abs.twimg.com/images/themes/theme1/bg.png"/>
    <hyperlink ref="AU251" r:id="rId596" display="http://abs.twimg.com/images/themes/theme1/bg.png"/>
    <hyperlink ref="AU252" r:id="rId597" display="http://abs.twimg.com/images/themes/theme14/bg.gif"/>
    <hyperlink ref="AU253" r:id="rId598" display="http://abs.twimg.com/images/themes/theme1/bg.png"/>
    <hyperlink ref="AU254" r:id="rId599" display="http://abs.twimg.com/images/themes/theme1/bg.png"/>
    <hyperlink ref="AU255" r:id="rId600" display="http://abs.twimg.com/images/themes/theme16/bg.gif"/>
    <hyperlink ref="AU256" r:id="rId601" display="http://abs.twimg.com/images/themes/theme1/bg.png"/>
    <hyperlink ref="AU257" r:id="rId602" display="http://abs.twimg.com/images/themes/theme1/bg.png"/>
    <hyperlink ref="AU258" r:id="rId603" display="http://abs.twimg.com/images/themes/theme1/bg.png"/>
    <hyperlink ref="AU259" r:id="rId604" display="http://abs.twimg.com/images/themes/theme1/bg.png"/>
    <hyperlink ref="AU260" r:id="rId605" display="http://abs.twimg.com/images/themes/theme1/bg.png"/>
    <hyperlink ref="AU261" r:id="rId606" display="http://abs.twimg.com/images/themes/theme1/bg.png"/>
    <hyperlink ref="AU262" r:id="rId607" display="http://pbs.twimg.com/profile_background_images/546942131/TwitterTemplate1.jpg"/>
    <hyperlink ref="AU263" r:id="rId608" display="http://abs.twimg.com/images/themes/theme15/bg.png"/>
    <hyperlink ref="AU264" r:id="rId609" display="http://abs.twimg.com/images/themes/theme1/bg.png"/>
    <hyperlink ref="AU265" r:id="rId610" display="http://abs.twimg.com/images/themes/theme14/bg.gif"/>
    <hyperlink ref="AU267" r:id="rId611" display="http://abs.twimg.com/images/themes/theme1/bg.png"/>
    <hyperlink ref="AU268" r:id="rId612" display="http://abs.twimg.com/images/themes/theme1/bg.png"/>
    <hyperlink ref="AU269" r:id="rId613" display="http://abs.twimg.com/images/themes/theme1/bg.png"/>
    <hyperlink ref="AU270" r:id="rId614" display="http://abs.twimg.com/images/themes/theme1/bg.png"/>
    <hyperlink ref="AU271" r:id="rId615" display="http://abs.twimg.com/images/themes/theme1/bg.png"/>
    <hyperlink ref="AU272" r:id="rId616" display="http://abs.twimg.com/images/themes/theme1/bg.png"/>
    <hyperlink ref="AU273" r:id="rId617" display="http://abs.twimg.com/images/themes/theme1/bg.png"/>
    <hyperlink ref="AU274" r:id="rId618" display="http://abs.twimg.com/images/themes/theme1/bg.png"/>
    <hyperlink ref="AU275" r:id="rId619" display="http://abs.twimg.com/images/themes/theme1/bg.png"/>
    <hyperlink ref="AU276" r:id="rId620" display="http://abs.twimg.com/images/themes/theme15/bg.png"/>
    <hyperlink ref="AU277" r:id="rId621" display="http://abs.twimg.com/images/themes/theme1/bg.png"/>
    <hyperlink ref="AU278" r:id="rId622" display="http://abs.twimg.com/images/themes/theme1/bg.png"/>
    <hyperlink ref="AU279" r:id="rId623" display="http://abs.twimg.com/images/themes/theme1/bg.png"/>
    <hyperlink ref="AU280" r:id="rId624" display="http://abs.twimg.com/images/themes/theme1/bg.png"/>
    <hyperlink ref="AU281" r:id="rId625" display="http://abs.twimg.com/images/themes/theme1/bg.png"/>
    <hyperlink ref="AU284" r:id="rId626" display="http://abs.twimg.com/images/themes/theme1/bg.png"/>
    <hyperlink ref="AU285" r:id="rId627" display="http://abs.twimg.com/images/themes/theme1/bg.png"/>
    <hyperlink ref="AU286" r:id="rId628" display="http://abs.twimg.com/images/themes/theme1/bg.png"/>
    <hyperlink ref="AU288" r:id="rId629" display="http://abs.twimg.com/images/themes/theme1/bg.png"/>
    <hyperlink ref="AU289" r:id="rId630" display="http://abs.twimg.com/images/themes/theme9/bg.gif"/>
    <hyperlink ref="AU290" r:id="rId631" display="http://abs.twimg.com/images/themes/theme1/bg.png"/>
    <hyperlink ref="AU291" r:id="rId632" display="http://abs.twimg.com/images/themes/theme4/bg.gif"/>
    <hyperlink ref="AU292" r:id="rId633" display="http://abs.twimg.com/images/themes/theme1/bg.png"/>
    <hyperlink ref="AU293" r:id="rId634" display="http://abs.twimg.com/images/themes/theme1/bg.png"/>
    <hyperlink ref="AU294" r:id="rId635" display="http://abs.twimg.com/images/themes/theme1/bg.png"/>
    <hyperlink ref="AU295" r:id="rId636" display="http://abs.twimg.com/images/themes/theme1/bg.png"/>
    <hyperlink ref="AU296" r:id="rId637" display="http://abs.twimg.com/images/themes/theme1/bg.png"/>
    <hyperlink ref="AU297" r:id="rId638" display="http://abs.twimg.com/images/themes/theme1/bg.png"/>
    <hyperlink ref="AU298" r:id="rId639" display="http://abs.twimg.com/images/themes/theme1/bg.png"/>
    <hyperlink ref="AU301" r:id="rId640" display="http://abs.twimg.com/images/themes/theme1/bg.png"/>
    <hyperlink ref="AU303" r:id="rId641" display="http://abs.twimg.com/images/themes/theme14/bg.gif"/>
    <hyperlink ref="AU304" r:id="rId642" display="http://abs.twimg.com/images/themes/theme1/bg.png"/>
    <hyperlink ref="AU305" r:id="rId643" display="http://abs.twimg.com/images/themes/theme1/bg.png"/>
    <hyperlink ref="AU307" r:id="rId644" display="http://abs.twimg.com/images/themes/theme1/bg.png"/>
    <hyperlink ref="AU308" r:id="rId645" display="http://abs.twimg.com/images/themes/theme1/bg.png"/>
    <hyperlink ref="AU309" r:id="rId646" display="http://abs.twimg.com/images/themes/theme1/bg.png"/>
    <hyperlink ref="AU311" r:id="rId647" display="http://abs.twimg.com/images/themes/theme1/bg.png"/>
    <hyperlink ref="AU312" r:id="rId648" display="http://abs.twimg.com/images/themes/theme1/bg.png"/>
    <hyperlink ref="AU314" r:id="rId649" display="http://abs.twimg.com/images/themes/theme14/bg.gif"/>
    <hyperlink ref="AU315" r:id="rId650" display="http://abs.twimg.com/images/themes/theme1/bg.png"/>
    <hyperlink ref="AU316" r:id="rId651" display="http://abs.twimg.com/images/themes/theme1/bg.png"/>
    <hyperlink ref="AU318" r:id="rId652" display="http://abs.twimg.com/images/themes/theme1/bg.png"/>
    <hyperlink ref="AU320" r:id="rId653" display="http://abs.twimg.com/images/themes/theme1/bg.png"/>
    <hyperlink ref="AU321" r:id="rId654" display="http://abs.twimg.com/images/themes/theme1/bg.png"/>
    <hyperlink ref="AU322" r:id="rId655" display="http://pbs.twimg.com/profile_background_images/509851252969070592/Ht7Oua5X.jpeg"/>
    <hyperlink ref="AU323" r:id="rId656" display="http://abs.twimg.com/images/themes/theme1/bg.png"/>
    <hyperlink ref="AU324" r:id="rId657" display="http://abs.twimg.com/images/themes/theme1/bg.png"/>
    <hyperlink ref="AU325" r:id="rId658" display="http://abs.twimg.com/images/themes/theme4/bg.gif"/>
    <hyperlink ref="AU326" r:id="rId659" display="http://abs.twimg.com/images/themes/theme1/bg.png"/>
    <hyperlink ref="AU327" r:id="rId660" display="http://pbs.twimg.com/profile_background_images/705356203/db47867abbe8be14fed846251eba4b2e.png"/>
    <hyperlink ref="AU328" r:id="rId661" display="http://abs.twimg.com/images/themes/theme1/bg.png"/>
    <hyperlink ref="AU329" r:id="rId662" display="http://abs.twimg.com/images/themes/theme1/bg.png"/>
    <hyperlink ref="AU330" r:id="rId663" display="http://abs.twimg.com/images/themes/theme15/bg.png"/>
    <hyperlink ref="AU331" r:id="rId664" display="http://abs.twimg.com/images/themes/theme15/bg.png"/>
    <hyperlink ref="AU332" r:id="rId665" display="http://abs.twimg.com/images/themes/theme10/bg.gif"/>
    <hyperlink ref="AU333" r:id="rId666" display="http://abs.twimg.com/images/themes/theme1/bg.png"/>
    <hyperlink ref="AU334" r:id="rId667" display="http://abs.twimg.com/images/themes/theme2/bg.gif"/>
    <hyperlink ref="F3" r:id="rId668" display="http://pbs.twimg.com/profile_images/643527686078504960/u1k_5vkI_normal.jpg"/>
    <hyperlink ref="F4" r:id="rId669" display="http://pbs.twimg.com/profile_images/951161235403190272/4_vjPXRB_normal.jpg"/>
    <hyperlink ref="F5" r:id="rId670" display="http://pbs.twimg.com/profile_images/797063724754436096/ookwE9v9_normal.jpg"/>
    <hyperlink ref="F6" r:id="rId671" display="http://pbs.twimg.com/profile_images/884672543780519937/V1A9oV4E_normal.jpg"/>
    <hyperlink ref="F7" r:id="rId672" display="http://pbs.twimg.com/profile_images/938877709349990400/rUFtqN8Y_normal.jpg"/>
    <hyperlink ref="F8" r:id="rId673" display="http://pbs.twimg.com/profile_images/792740006909480960/LpN0IMir_normal.jpg"/>
    <hyperlink ref="F9" r:id="rId674" display="http://abs.twimg.com/sticky/default_profile_images/default_profile_1_normal.png"/>
    <hyperlink ref="F10" r:id="rId675" display="http://pbs.twimg.com/profile_images/1027186868624871424/1IMt28OM_normal.jpg"/>
    <hyperlink ref="F11" r:id="rId676" display="http://pbs.twimg.com/profile_images/1096119446370828288/XNV7R0he_normal.png"/>
    <hyperlink ref="F12" r:id="rId677" display="http://pbs.twimg.com/profile_images/1091502500035743745/ctKtcpVW_normal.jpg"/>
    <hyperlink ref="F13" r:id="rId678" display="http://pbs.twimg.com/profile_images/378800000742943236/e3aecdcfb9ae468a7aa5fdf45582e6a0_normal.jpeg"/>
    <hyperlink ref="F14" r:id="rId679" display="http://pbs.twimg.com/profile_images/651216379870253056/yU6cJnH__normal.jpg"/>
    <hyperlink ref="F15" r:id="rId680" display="http://pbs.twimg.com/profile_images/1042115089267085312/uUe3E6Er_normal.jpg"/>
    <hyperlink ref="F16" r:id="rId681" display="http://pbs.twimg.com/profile_images/378800000451505954/e5588fd34207fe546f41a6894d9d0b1b_normal.jpeg"/>
    <hyperlink ref="F17" r:id="rId682" display="http://pbs.twimg.com/profile_images/1091008510320672768/cDMNuSJS_normal.jpg"/>
    <hyperlink ref="F18" r:id="rId683" display="http://pbs.twimg.com/profile_images/847492708482428929/Fo2Bs1Bi_normal.jpg"/>
    <hyperlink ref="F19" r:id="rId684" display="http://pbs.twimg.com/profile_images/1082093799499804675/WWpNUQXW_normal.jpg"/>
    <hyperlink ref="F20" r:id="rId685" display="http://abs.twimg.com/sticky/default_profile_images/default_profile_normal.png"/>
    <hyperlink ref="F21" r:id="rId686" display="http://pbs.twimg.com/profile_images/1090039533402492930/vq-fbbj4_normal.jpg"/>
    <hyperlink ref="F22" r:id="rId687" display="http://pbs.twimg.com/profile_images/727343858451943424/rMjlIegK_normal.jpg"/>
    <hyperlink ref="F23" r:id="rId688" display="http://pbs.twimg.com/profile_images/1070606884456026114/ebOSIyvl_normal.jpg"/>
    <hyperlink ref="F24" r:id="rId689" display="http://pbs.twimg.com/profile_images/1088694532051484672/4GFInyQf_normal.jpg"/>
    <hyperlink ref="F25" r:id="rId690" display="http://pbs.twimg.com/profile_images/442045377412616192/DVAc-WFW_normal.jpeg"/>
    <hyperlink ref="F26" r:id="rId691" display="http://pbs.twimg.com/profile_images/1038310443679330305/t4vXa3ST_normal.jpg"/>
    <hyperlink ref="F27" r:id="rId692" display="http://pbs.twimg.com/profile_images/807960810274324480/DAlmnim1_normal.jpg"/>
    <hyperlink ref="F28" r:id="rId693" display="http://pbs.twimg.com/profile_images/588911714550157313/_qfURSpY_normal.png"/>
    <hyperlink ref="F29" r:id="rId694" display="http://pbs.twimg.com/profile_images/1069596809939447808/YohlfPyy_normal.jpg"/>
    <hyperlink ref="F30" r:id="rId695" display="http://pbs.twimg.com/profile_images/1043230260118999040/SWPSygVz_normal.jpg"/>
    <hyperlink ref="F31" r:id="rId696" display="http://pbs.twimg.com/profile_images/825817308073492481/WmGV0hSp_normal.jpg"/>
    <hyperlink ref="F32" r:id="rId697" display="http://pbs.twimg.com/profile_images/921434597900128256/rcREOAwv_normal.jpg"/>
    <hyperlink ref="F33" r:id="rId698" display="http://pbs.twimg.com/profile_images/858144554213675008/AndUVzKz_normal.jpg"/>
    <hyperlink ref="F34" r:id="rId699" display="http://pbs.twimg.com/profile_images/839931026784686080/AnttZalF_normal.jpg"/>
    <hyperlink ref="F35" r:id="rId700" display="http://pbs.twimg.com/profile_images/977913939559411712/thWhWNDg_normal.jpg"/>
    <hyperlink ref="F36" r:id="rId701" display="http://pbs.twimg.com/profile_images/1011528377231081472/S30t4Ufz_normal.jpg"/>
    <hyperlink ref="F37" r:id="rId702" display="http://pbs.twimg.com/profile_images/1034814335275728896/oijiEleF_normal.jpg"/>
    <hyperlink ref="F38" r:id="rId703" display="http://pbs.twimg.com/profile_images/816749472684224512/bx9tnlM1_normal.jpg"/>
    <hyperlink ref="F39" r:id="rId704" display="http://pbs.twimg.com/profile_images/1091341074906390528/56ePIiKx_normal.jpg"/>
    <hyperlink ref="F40" r:id="rId705" display="http://abs.twimg.com/sticky/default_profile_images/default_profile_normal.png"/>
    <hyperlink ref="F41" r:id="rId706" display="http://pbs.twimg.com/profile_images/799359575766003714/KRlnBDsz_normal.jpg"/>
    <hyperlink ref="F42" r:id="rId707" display="http://pbs.twimg.com/profile_images/724671790308569089/2SFifiKS_normal.jpg"/>
    <hyperlink ref="F43" r:id="rId708" display="http://pbs.twimg.com/profile_images/1902848067/LGsMom_normal.jpg"/>
    <hyperlink ref="F44" r:id="rId709" display="http://pbs.twimg.com/profile_images/841063207594790912/GkqEOjwE_normal.jpg"/>
    <hyperlink ref="F45" r:id="rId710" display="http://pbs.twimg.com/profile_images/823517336347021313/o39RC21y_normal.jpg"/>
    <hyperlink ref="F46" r:id="rId711" display="http://pbs.twimg.com/profile_images/933430854419873794/Jx31WPty_normal.jpg"/>
    <hyperlink ref="F47" r:id="rId712" display="http://pbs.twimg.com/profile_images/794187300439728128/Q-zBc7pB_normal.jpg"/>
    <hyperlink ref="F48" r:id="rId713" display="http://pbs.twimg.com/profile_images/858073700733562880/0J0TO-gH_normal.jpg"/>
    <hyperlink ref="F49" r:id="rId714" display="http://pbs.twimg.com/profile_images/909038262643253248/v8_sc34__normal.jpg"/>
    <hyperlink ref="F50" r:id="rId715" display="http://pbs.twimg.com/profile_images/785486263231057922/_0vy-eZv_normal.jpg"/>
    <hyperlink ref="F51" r:id="rId716" display="http://pbs.twimg.com/profile_images/875284006744600577/MCa5A184_normal.jpg"/>
    <hyperlink ref="F52" r:id="rId717" display="http://pbs.twimg.com/profile_images/879734242254704641/3EW9bmX3_normal.jpg"/>
    <hyperlink ref="F53" r:id="rId718" display="http://pbs.twimg.com/profile_images/1052026373286576128/rANrR_Rg_normal.jpg"/>
    <hyperlink ref="F54" r:id="rId719" display="http://pbs.twimg.com/profile_images/913831592421969920/02kavX6g_normal.jpg"/>
    <hyperlink ref="F55" r:id="rId720" display="http://pbs.twimg.com/profile_images/1056316455950655489/By2uNFWU_normal.jpg"/>
    <hyperlink ref="F56" r:id="rId721" display="http://pbs.twimg.com/profile_images/821023773855977472/hnZDVnRo_normal.jpg"/>
    <hyperlink ref="F57" r:id="rId722" display="http://pbs.twimg.com/profile_images/1055996547920486402/Z0cSK89n_normal.jpg"/>
    <hyperlink ref="F58" r:id="rId723" display="http://abs.twimg.com/sticky/default_profile_images/default_profile_normal.png"/>
    <hyperlink ref="F59" r:id="rId724" display="http://pbs.twimg.com/profile_images/933479518467010560/GkUvNwZ8_normal.jpg"/>
    <hyperlink ref="F60" r:id="rId725" display="http://pbs.twimg.com/profile_images/966757010757873665/0qWJfyX4_normal.jpg"/>
    <hyperlink ref="F61" r:id="rId726" display="http://pbs.twimg.com/profile_images/1051548564835446795/Q_RNg628_normal.jpg"/>
    <hyperlink ref="F62" r:id="rId727" display="http://pbs.twimg.com/profile_images/1014548769323417600/Y_VkVk1k_normal.jpg"/>
    <hyperlink ref="F63" r:id="rId728" display="http://pbs.twimg.com/profile_images/1075435323708997632/iwN0qttM_normal.jpg"/>
    <hyperlink ref="F64" r:id="rId729" display="http://pbs.twimg.com/profile_images/825362896074858498/jg8MfMmw_normal.jpg"/>
    <hyperlink ref="F65" r:id="rId730" display="http://pbs.twimg.com/profile_images/277608165/h_ad_small_normal.jpg"/>
    <hyperlink ref="F66" r:id="rId731" display="http://pbs.twimg.com/profile_images/612444243064307712/QHeGB4e2_normal.jpg"/>
    <hyperlink ref="F67" r:id="rId732" display="http://pbs.twimg.com/profile_images/948600478555713537/aOIOOV2L_normal.jpg"/>
    <hyperlink ref="F68" r:id="rId733" display="http://pbs.twimg.com/profile_images/1029286462074716160/lnQkltAR_normal.jpg"/>
    <hyperlink ref="F69" r:id="rId734" display="http://pbs.twimg.com/profile_images/855454664195588100/LTyASYkR_normal.jpg"/>
    <hyperlink ref="F70" r:id="rId735" display="http://pbs.twimg.com/profile_images/1012118783924817922/tbioYqdz_normal.jpg"/>
    <hyperlink ref="F71" r:id="rId736" display="http://pbs.twimg.com/profile_images/1019006775712890880/qPAmFeRg_normal.jpg"/>
    <hyperlink ref="F72" r:id="rId737" display="http://pbs.twimg.com/profile_images/967507605299060737/bu35ut7J_normal.jpg"/>
    <hyperlink ref="F73" r:id="rId738" display="http://pbs.twimg.com/profile_images/1079195043/madmen_icon_normal.jpg"/>
    <hyperlink ref="F74" r:id="rId739" display="http://pbs.twimg.com/profile_images/945334721273389056/_KJS9lat_normal.jpg"/>
    <hyperlink ref="F75" r:id="rId740" display="http://pbs.twimg.com/profile_images/1835571068/image_normal.jpg"/>
    <hyperlink ref="F76" r:id="rId741" display="http://pbs.twimg.com/profile_images/951629128951721986/g5PCLlcE_normal.jpg"/>
    <hyperlink ref="F77" r:id="rId742" display="http://pbs.twimg.com/profile_images/825205370461237248/gCV7uLop_normal.jpg"/>
    <hyperlink ref="F78" r:id="rId743" display="http://pbs.twimg.com/profile_images/838858888355151872/Cqatw-hr_normal.jpg"/>
    <hyperlink ref="F79" r:id="rId744" display="http://pbs.twimg.com/profile_images/983774907812036609/pdI_kOQ0_normal.jpg"/>
    <hyperlink ref="F80" r:id="rId745" display="http://pbs.twimg.com/profile_images/750930809515757572/BHKtCuPG_normal.jpg"/>
    <hyperlink ref="F81" r:id="rId746" display="http://pbs.twimg.com/profile_images/1013436760859299847/aQltRN9T_normal.jpg"/>
    <hyperlink ref="F82" r:id="rId747" display="http://pbs.twimg.com/profile_images/52068547/wiziq_pic_normal.jpg"/>
    <hyperlink ref="F83" r:id="rId748" display="http://pbs.twimg.com/profile_images/697073196487602178/0LVPKqcU_normal.jpg"/>
    <hyperlink ref="F84" r:id="rId749" display="http://pbs.twimg.com/profile_images/1851207508/image_normal.jpg"/>
    <hyperlink ref="F85" r:id="rId750" display="http://abs.twimg.com/sticky/default_profile_images/default_profile_normal.png"/>
    <hyperlink ref="F86" r:id="rId751" display="http://abs.twimg.com/sticky/default_profile_images/default_profile_normal.png"/>
    <hyperlink ref="F87" r:id="rId752" display="http://pbs.twimg.com/profile_images/888353178529431552/8F1gDTu8_normal.jpg"/>
    <hyperlink ref="F88" r:id="rId753" display="http://pbs.twimg.com/profile_images/998567033745821697/zVfydzQm_normal.jpg"/>
    <hyperlink ref="F89" r:id="rId754" display="http://abs.twimg.com/sticky/default_profile_images/default_profile_normal.png"/>
    <hyperlink ref="F90" r:id="rId755" display="http://pbs.twimg.com/profile_images/1079539988327485440/o9qj_Slt_normal.jpg"/>
    <hyperlink ref="F91" r:id="rId756" display="http://pbs.twimg.com/profile_images/1188934453/88495707-33f8-4cfc-bda2-7f29f794b9d9_normal.png"/>
    <hyperlink ref="F92" r:id="rId757" display="http://pbs.twimg.com/profile_images/1022946782341300224/nTrQepW9_normal.jpg"/>
    <hyperlink ref="F93" r:id="rId758" display="http://pbs.twimg.com/profile_images/1284920980/thom-2011-150_normal.jpg"/>
    <hyperlink ref="F94" r:id="rId759" display="http://pbs.twimg.com/profile_images/883432502370738178/LSpnN88Z_normal.jpg"/>
    <hyperlink ref="F95" r:id="rId760" display="http://pbs.twimg.com/profile_images/833129478230523905/e9LERiJb_normal.jpg"/>
    <hyperlink ref="F96" r:id="rId761" display="http://pbs.twimg.com/profile_images/766765819707682816/STwugV6L_normal.jpg"/>
    <hyperlink ref="F97" r:id="rId762" display="http://pbs.twimg.com/profile_images/1047472565164417024/IEB8cNk7_normal.jpg"/>
    <hyperlink ref="F98" r:id="rId763" display="http://abs.twimg.com/sticky/default_profile_images/default_profile_normal.png"/>
    <hyperlink ref="F99" r:id="rId764" display="http://pbs.twimg.com/profile_images/1093605344989900800/4kiHwVMr_normal.jpg"/>
    <hyperlink ref="F100" r:id="rId765" display="http://pbs.twimg.com/profile_images/547120090659831809/cqna1EKm_normal.png"/>
    <hyperlink ref="F101" r:id="rId766" display="http://pbs.twimg.com/profile_images/857275251901771778/U8BFQgp8_normal.jpg"/>
    <hyperlink ref="F102" r:id="rId767" display="http://pbs.twimg.com/profile_images/929066586463338496/xxr1e-Lu_normal.jpg"/>
    <hyperlink ref="F103" r:id="rId768" display="http://pbs.twimg.com/profile_images/868093792431128576/CouUGnl4_normal.jpg"/>
    <hyperlink ref="F104" r:id="rId769" display="http://pbs.twimg.com/profile_images/572218169839910912/plOvMpxm_normal.jpeg"/>
    <hyperlink ref="F105" r:id="rId770" display="http://abs.twimg.com/sticky/default_profile_images/default_profile_normal.png"/>
    <hyperlink ref="F106" r:id="rId771" display="http://pbs.twimg.com/profile_images/999895984372043776/2f7POync_normal.jpg"/>
    <hyperlink ref="F107" r:id="rId772" display="http://pbs.twimg.com/profile_images/679430533181378562/90Nk7gXZ_normal.jpg"/>
    <hyperlink ref="F108" r:id="rId773" display="http://pbs.twimg.com/profile_images/247311429/G_Ann_Talbot_with_glasses_normal.jpg"/>
    <hyperlink ref="F109" r:id="rId774" display="http://pbs.twimg.com/profile_images/1074070968170102784/mTt7Zz-7_normal.jpg"/>
    <hyperlink ref="F110" r:id="rId775" display="http://pbs.twimg.com/profile_images/1068529517789089792/2Xyp1IC0_normal.jpg"/>
    <hyperlink ref="F111" r:id="rId776" display="http://abs.twimg.com/sticky/default_profile_images/default_profile_normal.png"/>
    <hyperlink ref="F112" r:id="rId777" display="http://pbs.twimg.com/profile_images/733392739727892480/08AONDQS_normal.jpg"/>
    <hyperlink ref="F113" r:id="rId778" display="http://pbs.twimg.com/profile_images/1090517695303479296/aPlVyWON_normal.jpg"/>
    <hyperlink ref="F114" r:id="rId779" display="http://pbs.twimg.com/profile_images/1062932270137380864/i7zykZWw_normal.jpg"/>
    <hyperlink ref="F115" r:id="rId780" display="http://pbs.twimg.com/profile_images/1025861101374779392/mt78tCdj_normal.jpg"/>
    <hyperlink ref="F116" r:id="rId781" display="http://pbs.twimg.com/profile_images/1081761026297614336/YzuEwSlu_normal.jpg"/>
    <hyperlink ref="F117" r:id="rId782" display="http://pbs.twimg.com/profile_images/854615378756075520/-gGiIG_o_normal.jpg"/>
    <hyperlink ref="F118" r:id="rId783" display="http://pbs.twimg.com/profile_images/1081265846402641920/-eeintJI_normal.jpg"/>
    <hyperlink ref="F119" r:id="rId784" display="http://pbs.twimg.com/profile_images/999564784583327745/-sEfyzbl_normal.jpg"/>
    <hyperlink ref="F120" r:id="rId785" display="http://pbs.twimg.com/profile_images/1814931853/Untitled-2_normal.jpg"/>
    <hyperlink ref="F121" r:id="rId786" display="http://pbs.twimg.com/profile_images/436263277568331776/Rn1hmHlX_normal.jpeg"/>
    <hyperlink ref="F122" r:id="rId787" display="http://pbs.twimg.com/profile_images/1056743886155104256/yAvS4Y6n_normal.jpg"/>
    <hyperlink ref="F123" r:id="rId788" display="http://pbs.twimg.com/profile_images/780991136668192769/OxU62jNH_normal.jpg"/>
    <hyperlink ref="F124" r:id="rId789" display="http://pbs.twimg.com/profile_images/1036293484146294784/Rr9tW2OE_normal.jpg"/>
    <hyperlink ref="F125" r:id="rId790" display="http://pbs.twimg.com/profile_images/806685087970430976/-sL_ynEW_normal.jpg"/>
    <hyperlink ref="F126" r:id="rId791" display="http://pbs.twimg.com/profile_images/1089256903371296768/yB6QGcz2_normal.jpg"/>
    <hyperlink ref="F127" r:id="rId792" display="http://pbs.twimg.com/profile_images/1093627893110824961/ETAXhquF_normal.jpg"/>
    <hyperlink ref="F128" r:id="rId793" display="http://pbs.twimg.com/profile_images/855187736969400320/ED_vtQgZ_normal.jpg"/>
    <hyperlink ref="F129" r:id="rId794" display="http://pbs.twimg.com/profile_images/1080574839470075920/I7odptWR_normal.jpg"/>
    <hyperlink ref="F130" r:id="rId795" display="http://abs.twimg.com/sticky/default_profile_images/default_profile_normal.png"/>
    <hyperlink ref="F131" r:id="rId796" display="http://pbs.twimg.com/profile_images/968050484891258881/91HSkiQQ_normal.jpg"/>
    <hyperlink ref="F132" r:id="rId797" display="http://pbs.twimg.com/profile_images/812334733459853312/QMSiBtxt_normal.jpg"/>
    <hyperlink ref="F133" r:id="rId798" display="http://pbs.twimg.com/profile_images/378800000108144130/3bd7f171364c4f13b57a6e5de814b6c2_normal.jpeg"/>
    <hyperlink ref="F134" r:id="rId799" display="http://pbs.twimg.com/profile_images/1062975791904878592/rm3cJdht_normal.jpg"/>
    <hyperlink ref="F135" r:id="rId800" display="http://pbs.twimg.com/profile_images/751126964505903105/w_U6ZC8j_normal.jpg"/>
    <hyperlink ref="F136" r:id="rId801" display="http://pbs.twimg.com/profile_images/974690906669572098/Y6w06trG_normal.jpg"/>
    <hyperlink ref="F137" r:id="rId802" display="http://pbs.twimg.com/profile_images/1054418035803533312/JEWEu38M_normal.jpg"/>
    <hyperlink ref="F138" r:id="rId803" display="http://pbs.twimg.com/profile_images/1022213388578037760/6DOMpXCw_normal.jpg"/>
    <hyperlink ref="F139" r:id="rId804" display="http://pbs.twimg.com/profile_images/981586330642800640/kxdqG6j8_normal.jpg"/>
    <hyperlink ref="F140" r:id="rId805" display="http://pbs.twimg.com/profile_images/1076443744730267653/lnoQAqLb_normal.jpg"/>
    <hyperlink ref="F141" r:id="rId806" display="http://pbs.twimg.com/profile_images/1019728722302099456/Ja2pyoBb_normal.jpg"/>
    <hyperlink ref="F142" r:id="rId807" display="http://pbs.twimg.com/profile_images/1096096281892655104/GN2cpYd9_normal.jpg"/>
    <hyperlink ref="F143" r:id="rId808" display="http://pbs.twimg.com/profile_images/999470118693318656/dBKxtM1J_normal.jpg"/>
    <hyperlink ref="F144" r:id="rId809" display="http://pbs.twimg.com/profile_images/1089299346229669888/7d4xKrWd_normal.jpg"/>
    <hyperlink ref="F145" r:id="rId810" display="http://pbs.twimg.com/profile_images/1082819846176456704/fU8F5Jap_normal.jpg"/>
    <hyperlink ref="F146" r:id="rId811" display="http://pbs.twimg.com/profile_images/905011819475070976/3J0Jo8rN_normal.jpg"/>
    <hyperlink ref="F147" r:id="rId812" display="http://pbs.twimg.com/profile_images/1021063885506277376/h1iatNBm_normal.jpg"/>
    <hyperlink ref="F148" r:id="rId813" display="http://pbs.twimg.com/profile_images/1033641331887955969/iJiCak1h_normal.jpg"/>
    <hyperlink ref="F149" r:id="rId814" display="http://pbs.twimg.com/profile_images/705362774579355648/pZG8umXq_normal.jpg"/>
    <hyperlink ref="F150" r:id="rId815" display="http://pbs.twimg.com/profile_images/952569279840370688/1cD0Xds4_normal.jpg"/>
    <hyperlink ref="F151" r:id="rId816" display="http://pbs.twimg.com/profile_images/917148576215719938/MM-2hE2K_normal.jpg"/>
    <hyperlink ref="F152" r:id="rId817" display="http://pbs.twimg.com/profile_images/580162492141191168/ZYzn7Lro_normal.png"/>
    <hyperlink ref="F153" r:id="rId818" display="http://pbs.twimg.com/profile_images/965877996145070081/wclzMLny_normal.jpg"/>
    <hyperlink ref="F154" r:id="rId819" display="http://pbs.twimg.com/profile_images/1082658949277642752/bYKC2vb0_normal.jpg"/>
    <hyperlink ref="F155" r:id="rId820" display="http://pbs.twimg.com/profile_images/884658914486140929/L0IZSEsI_normal.jpg"/>
    <hyperlink ref="F156" r:id="rId821" display="http://pbs.twimg.com/profile_images/1067948997833183232/6Kn-OkxD_normal.jpg"/>
    <hyperlink ref="F157" r:id="rId822" display="http://pbs.twimg.com/profile_images/1057283381107388416/XWjWtP9d_normal.jpg"/>
    <hyperlink ref="F158" r:id="rId823" display="http://pbs.twimg.com/profile_images/818472823802961921/sJJmBmZ8_normal.jpg"/>
    <hyperlink ref="F159" r:id="rId824" display="http://abs.twimg.com/sticky/default_profile_images/default_profile_normal.png"/>
    <hyperlink ref="F160" r:id="rId825" display="http://pbs.twimg.com/profile_images/990224591405527040/OxyhZW3W_normal.jpg"/>
    <hyperlink ref="F161" r:id="rId826" display="http://pbs.twimg.com/profile_images/861601187048689664/kbBfnQ9k_normal.jpg"/>
    <hyperlink ref="F162" r:id="rId827" display="http://pbs.twimg.com/profile_images/979460211973947392/Z7jiTVfc_normal.jpg"/>
    <hyperlink ref="F163" r:id="rId828" display="http://pbs.twimg.com/profile_images/843627590485262337/f2G4DofY_normal.jpg"/>
    <hyperlink ref="F164" r:id="rId829" display="http://pbs.twimg.com/profile_images/884587937156939776/fQSBvtDY_normal.jpg"/>
    <hyperlink ref="F165" r:id="rId830" display="http://pbs.twimg.com/profile_images/1083697793611505665/BS1Kx_xa_normal.jpg"/>
    <hyperlink ref="F166" r:id="rId831" display="http://pbs.twimg.com/profile_images/896973584505204736/Qdlx_WIk_normal.jpg"/>
    <hyperlink ref="F167" r:id="rId832" display="http://pbs.twimg.com/profile_images/1082815479683694595/3aZNG8s8_normal.jpg"/>
    <hyperlink ref="F168" r:id="rId833" display="http://pbs.twimg.com/profile_images/638115934612385793/gNYoWNiy_normal.jpg"/>
    <hyperlink ref="F169" r:id="rId834" display="http://pbs.twimg.com/profile_images/1069605608171565056/euMUv1cj_normal.jpg"/>
    <hyperlink ref="F170" r:id="rId835" display="http://pbs.twimg.com/profile_images/2856735447/c3030a37989e0af8d977af07a0752e9e_normal.jpeg"/>
    <hyperlink ref="F171" r:id="rId836" display="http://pbs.twimg.com/profile_images/1021893654183464961/JZK9dGxY_normal.jpg"/>
    <hyperlink ref="F172" r:id="rId837" display="http://pbs.twimg.com/profile_images/1073123880376528896/nPk69nAc_normal.jpg"/>
    <hyperlink ref="F173" r:id="rId838" display="http://pbs.twimg.com/profile_images/1095856226712342529/cxpMF9qs_normal.jpg"/>
    <hyperlink ref="F174" r:id="rId839" display="http://pbs.twimg.com/profile_images/687561299010535424/zo7WBuwf_normal.jpg"/>
    <hyperlink ref="F175" r:id="rId840" display="http://pbs.twimg.com/profile_images/990247972276506624/77ZbP2j3_normal.jpg"/>
    <hyperlink ref="F176" r:id="rId841" display="http://pbs.twimg.com/profile_images/2852296978/1aa0895acded6d4d18b8be83792a26e7_normal.jpeg"/>
    <hyperlink ref="F177" r:id="rId842" display="http://pbs.twimg.com/profile_images/1087556195987148800/puJiV9z0_normal.jpg"/>
    <hyperlink ref="F178" r:id="rId843" display="http://pbs.twimg.com/profile_images/1052737015500992512/3OBVjKKa_normal.jpg"/>
    <hyperlink ref="F179" r:id="rId844" display="http://pbs.twimg.com/profile_images/1090092102313299968/5P1LgmPf_normal.jpg"/>
    <hyperlink ref="F180" r:id="rId845" display="http://pbs.twimg.com/profile_images/1079798927912828928/gfwrk6eh_normal.jpg"/>
    <hyperlink ref="F181" r:id="rId846" display="http://pbs.twimg.com/profile_images/994045270253035521/Lp0NcKRp_normal.jpg"/>
    <hyperlink ref="F182" r:id="rId847" display="http://pbs.twimg.com/profile_images/1091461520423350272/Ls0Lzxhd_normal.jpg"/>
    <hyperlink ref="F183" r:id="rId848" display="http://pbs.twimg.com/profile_images/995373132520329217/lpfZP0kM_normal.jpg"/>
    <hyperlink ref="F184" r:id="rId849" display="http://pbs.twimg.com/profile_images/284207508/nested-icon_normal.jpg"/>
    <hyperlink ref="F185" r:id="rId850" display="http://pbs.twimg.com/profile_images/936728921323855872/HnjLaDb5_normal.jpg"/>
    <hyperlink ref="F186" r:id="rId851" display="http://pbs.twimg.com/profile_images/1096625938534674432/wRn_yBrC_normal.jpg"/>
    <hyperlink ref="F187" r:id="rId852" display="http://pbs.twimg.com/profile_images/825801154290290688/J_Ulove__normal.jpg"/>
    <hyperlink ref="F188" r:id="rId853" display="http://pbs.twimg.com/profile_images/1095849133481566209/JEjKL-2D_normal.jpg"/>
    <hyperlink ref="F189" r:id="rId854" display="http://pbs.twimg.com/profile_images/886015938180636672/z8MsIsEs_normal.jpg"/>
    <hyperlink ref="F190" r:id="rId855" display="http://pbs.twimg.com/profile_images/939187374889738240/5aw3Ku8K_normal.jpg"/>
    <hyperlink ref="F191" r:id="rId856" display="http://pbs.twimg.com/profile_images/882709466298372102/3A2ON5Je_normal.jpg"/>
    <hyperlink ref="F192" r:id="rId857" display="http://pbs.twimg.com/profile_images/934821054719057920/EGv0Kbk__normal.jpg"/>
    <hyperlink ref="F193" r:id="rId858" display="http://pbs.twimg.com/profile_images/828326227404529664/wqDD1by7_normal.jpg"/>
    <hyperlink ref="F194" r:id="rId859" display="http://pbs.twimg.com/profile_images/822590574826029057/lM1QzuwK_normal.jpg"/>
    <hyperlink ref="F195" r:id="rId860" display="http://pbs.twimg.com/profile_images/965991668867649537/H_Dse3bp_normal.jpg"/>
    <hyperlink ref="F196" r:id="rId861" display="http://pbs.twimg.com/profile_images/969879150218567682/ow-6EiSP_normal.jpg"/>
    <hyperlink ref="F197" r:id="rId862" display="http://pbs.twimg.com/profile_images/378800000272258947/873ad01fbe94d24561c233de27d02555_normal.jpeg"/>
    <hyperlink ref="F198" r:id="rId863" display="http://pbs.twimg.com/profile_images/953429634573570050/lVa3XAtT_normal.jpg"/>
    <hyperlink ref="F199" r:id="rId864" display="http://pbs.twimg.com/profile_images/1091148396524642304/2sMw4rDk_normal.jpg"/>
    <hyperlink ref="F200" r:id="rId865" display="http://pbs.twimg.com/profile_images/1049522263953997829/a-jFqzFi_normal.jpg"/>
    <hyperlink ref="F201" r:id="rId866" display="http://pbs.twimg.com/profile_images/988853823421628418/eCuHeOQ4_normal.jpg"/>
    <hyperlink ref="F202" r:id="rId867" display="http://pbs.twimg.com/profile_images/1007018742969061376/dkPBapOC_normal.jpg"/>
    <hyperlink ref="F203" r:id="rId868" display="http://pbs.twimg.com/profile_images/1221160753/DaveB_normal.jpg"/>
    <hyperlink ref="F204" r:id="rId869" display="http://pbs.twimg.com/profile_images/1047130102243385345/m_sV6S7e_normal.jpg"/>
    <hyperlink ref="F205" r:id="rId870" display="http://pbs.twimg.com/profile_images/884797683445125120/OVzqnCTq_normal.jpg"/>
    <hyperlink ref="F206" r:id="rId871" display="http://pbs.twimg.com/profile_images/705419393434386432/Fbsd22gQ_normal.jpg"/>
    <hyperlink ref="F207" r:id="rId872" display="http://pbs.twimg.com/profile_images/954396456764325888/YTFVhNMz_normal.jpg"/>
    <hyperlink ref="F208" r:id="rId873" display="http://pbs.twimg.com/profile_images/903239126421528576/2ahX0wNW_normal.jpg"/>
    <hyperlink ref="F209" r:id="rId874" display="http://pbs.twimg.com/profile_images/1053935215037636608/Td0uYIpX_normal.jpg"/>
    <hyperlink ref="F210" r:id="rId875" display="http://pbs.twimg.com/profile_images/1095369424796901376/WhqFvTCA_normal.jpg"/>
    <hyperlink ref="F211" r:id="rId876" display="http://pbs.twimg.com/profile_images/983407105154666496/c-xbloOg_normal.jpg"/>
    <hyperlink ref="F212" r:id="rId877" display="http://pbs.twimg.com/profile_images/3373517986/bf35a847483ea8b30679d52c445fb255_normal.jpeg"/>
    <hyperlink ref="F213" r:id="rId878" display="http://pbs.twimg.com/profile_images/518594653117902848/MSWmnbZi_normal.png"/>
    <hyperlink ref="F214" r:id="rId879" display="http://pbs.twimg.com/profile_images/1095533935835140097/EauhVDpK_normal.jpg"/>
    <hyperlink ref="F215" r:id="rId880" display="http://pbs.twimg.com/profile_images/1007276686809788417/y3e0dJtq_normal.jpg"/>
    <hyperlink ref="F216" r:id="rId881" display="http://pbs.twimg.com/profile_images/1048710162209488896/CB7ug00V_normal.jpg"/>
    <hyperlink ref="F217" r:id="rId882" display="http://pbs.twimg.com/profile_images/727210317663477760/JUZXbEv4_normal.jpg"/>
    <hyperlink ref="F218" r:id="rId883" display="http://pbs.twimg.com/profile_images/1060303168922439683/TTx7dqiJ_normal.jpg"/>
    <hyperlink ref="F219" r:id="rId884" display="http://pbs.twimg.com/profile_images/985591401961451527/hchQCYL7_normal.jpg"/>
    <hyperlink ref="F220" r:id="rId885" display="http://pbs.twimg.com/profile_images/926579765426950144/eFRQATSa_normal.jpg"/>
    <hyperlink ref="F221" r:id="rId886" display="http://pbs.twimg.com/profile_images/968173455580397568/Qe0pSZTk_normal.jpg"/>
    <hyperlink ref="F222" r:id="rId887" display="http://abs.twimg.com/sticky/default_profile_images/default_profile_normal.png"/>
    <hyperlink ref="F223" r:id="rId888" display="http://pbs.twimg.com/profile_images/1078649407279718400/A-BXBTi6_normal.jpg"/>
    <hyperlink ref="F224" r:id="rId889" display="http://pbs.twimg.com/profile_images/804110202190565376/QEb_awp2_normal.jpg"/>
    <hyperlink ref="F225" r:id="rId890" display="http://pbs.twimg.com/profile_images/1032404796462911490/JF9GipPy_normal.jpg"/>
    <hyperlink ref="F226" r:id="rId891" display="http://pbs.twimg.com/profile_images/798614249157312513/UBsRxZqy_normal.jpg"/>
    <hyperlink ref="F227" r:id="rId892" display="http://pbs.twimg.com/profile_images/1044649557634641920/Vfyl4yOU_normal.jpg"/>
    <hyperlink ref="F228" r:id="rId893" display="http://pbs.twimg.com/profile_images/1030146946076303360/M8lmNAas_normal.jpg"/>
    <hyperlink ref="F229" r:id="rId894" display="http://pbs.twimg.com/profile_images/480926497729830912/Gbxk7aA1_normal.jpeg"/>
    <hyperlink ref="F230" r:id="rId895" display="http://pbs.twimg.com/profile_images/1062518123029557248/P39h3Gxn_normal.jpg"/>
    <hyperlink ref="F231" r:id="rId896" display="http://pbs.twimg.com/profile_images/880518041947185152/McQBFxxC_normal.jpg"/>
    <hyperlink ref="F232" r:id="rId897" display="http://pbs.twimg.com/profile_images/706322352565424129/DzGo3Tga_normal.jpg"/>
    <hyperlink ref="F233" r:id="rId898" display="http://pbs.twimg.com/profile_images/892489125390991360/C62cEE8L_normal.jpg"/>
    <hyperlink ref="F234" r:id="rId899" display="http://pbs.twimg.com/profile_images/849494755113304064/oJ37P2N6_normal.jpg"/>
    <hyperlink ref="F235" r:id="rId900" display="http://pbs.twimg.com/profile_images/675566619494600704/GZQLoe8g_normal.jpg"/>
    <hyperlink ref="F236" r:id="rId901" display="http://pbs.twimg.com/profile_images/538912950124167168/WndkrecP_normal.jpeg"/>
    <hyperlink ref="F237" r:id="rId902" display="http://pbs.twimg.com/profile_images/888455142764359682/Pk_W06yh_normal.jpg"/>
    <hyperlink ref="F238" r:id="rId903" display="http://pbs.twimg.com/profile_images/937346846954962944/65muGqvU_normal.jpg"/>
    <hyperlink ref="F239" r:id="rId904" display="http://pbs.twimg.com/profile_images/978655909198036993/Gpnx2Os2_normal.jpg"/>
    <hyperlink ref="F240" r:id="rId905" display="http://pbs.twimg.com/profile_images/732596482336002049/JYMrr9_4_normal.jpg"/>
    <hyperlink ref="F241" r:id="rId906" display="http://pbs.twimg.com/profile_images/830562732613259264/gEnv8PS8_normal.jpg"/>
    <hyperlink ref="F242" r:id="rId907" display="http://pbs.twimg.com/profile_images/827578467122290689/3RGm-UXe_normal.jpg"/>
    <hyperlink ref="F243" r:id="rId908" display="http://pbs.twimg.com/profile_images/1062658115022319616/eZqFaXBF_normal.jpg"/>
    <hyperlink ref="F244" r:id="rId909" display="http://pbs.twimg.com/profile_images/1015287585785221120/gGciybeV_normal.jpg"/>
    <hyperlink ref="F245" r:id="rId910" display="http://pbs.twimg.com/profile_images/978271040760700928/xUnaqr0q_normal.jpg"/>
    <hyperlink ref="F246" r:id="rId911" display="http://pbs.twimg.com/profile_images/1091421085025869825/vIjuOGIQ_normal.jpg"/>
    <hyperlink ref="F247" r:id="rId912" display="http://pbs.twimg.com/profile_images/1082348209811480576/369AL-aC_normal.jpg"/>
    <hyperlink ref="F248" r:id="rId913" display="http://pbs.twimg.com/profile_images/635193611735334912/Y3ZOMLnA_normal.jpg"/>
    <hyperlink ref="F249" r:id="rId914" display="http://pbs.twimg.com/profile_images/1013939388194025472/khHX14kN_normal.jpg"/>
    <hyperlink ref="F250" r:id="rId915" display="http://pbs.twimg.com/profile_images/842048355630964737/fCDNmDK0_normal.jpg"/>
    <hyperlink ref="F251" r:id="rId916" display="http://pbs.twimg.com/profile_images/986593709830492165/qjUV-8K__normal.jpg"/>
    <hyperlink ref="F252" r:id="rId917" display="http://pbs.twimg.com/profile_images/776170850802204672/X0LHxQ54_normal.jpg"/>
    <hyperlink ref="F253" r:id="rId918" display="http://pbs.twimg.com/profile_images/968695523854004224/E7o-7Bcp_normal.jpg"/>
    <hyperlink ref="F254" r:id="rId919" display="http://pbs.twimg.com/profile_images/884658628682055680/qmz_RPlt_normal.jpg"/>
    <hyperlink ref="F255" r:id="rId920" display="http://pbs.twimg.com/profile_images/849702856005263360/CwQxbvBl_normal.jpg"/>
    <hyperlink ref="F256" r:id="rId921" display="http://pbs.twimg.com/profile_images/915968001593282561/JmyRZ8QE_normal.jpg"/>
    <hyperlink ref="F257" r:id="rId922" display="http://pbs.twimg.com/profile_images/1055863032264486913/lY7NgHQA_normal.jpg"/>
    <hyperlink ref="F258" r:id="rId923" display="http://pbs.twimg.com/profile_images/677291669029433344/2OdBJk69_normal.jpg"/>
    <hyperlink ref="F259" r:id="rId924" display="http://pbs.twimg.com/profile_images/874276197357596672/kUuht00m_normal.jpg"/>
    <hyperlink ref="F260" r:id="rId925" display="http://pbs.twimg.com/profile_images/524344090687975426/Pbr9rixK_normal.jpeg"/>
    <hyperlink ref="F261" r:id="rId926" display="http://pbs.twimg.com/profile_images/1088746006425075712/RwzdlMeW_normal.jpg"/>
    <hyperlink ref="F262" r:id="rId927" display="http://pbs.twimg.com/profile_images/810525711962439680/jbicwFVB_normal.jpg"/>
    <hyperlink ref="F263" r:id="rId928" display="http://pbs.twimg.com/profile_images/539629254913191936/UtGGxArg_normal.jpeg"/>
    <hyperlink ref="F264" r:id="rId929" display="http://pbs.twimg.com/profile_images/601128270004879360/aXA_Oyjf_normal.png"/>
    <hyperlink ref="F265" r:id="rId930" display="http://pbs.twimg.com/profile_images/431931073153351681/BiIvBQF3_normal.jpeg"/>
    <hyperlink ref="F266" r:id="rId931" display="http://pbs.twimg.com/profile_images/950656009059602432/IgMNaZHr_normal.jpg"/>
    <hyperlink ref="F267" r:id="rId932" display="http://pbs.twimg.com/profile_images/1600036415/avatarpic-l_normal.png"/>
    <hyperlink ref="F268" r:id="rId933" display="http://pbs.twimg.com/profile_images/847360672316837888/TfMRn8Rf_normal.jpg"/>
    <hyperlink ref="F269" r:id="rId934" display="http://pbs.twimg.com/profile_images/840312071053021190/a1OdqMsH_normal.jpg"/>
    <hyperlink ref="F270" r:id="rId935" display="http://pbs.twimg.com/profile_images/3489946019/2ae6ac3f9070561b3e1a62e780a18425_normal.jpeg"/>
    <hyperlink ref="F271" r:id="rId936" display="http://pbs.twimg.com/profile_images/3581903123/800cfcd450d8cf69a444ab1389d48c15_normal.jpeg"/>
    <hyperlink ref="F272" r:id="rId937" display="http://pbs.twimg.com/profile_images/1007680899410997248/q1ox-JdI_normal.jpg"/>
    <hyperlink ref="F273" r:id="rId938" display="http://pbs.twimg.com/profile_images/975564981436633090/NCbRvXis_normal.jpg"/>
    <hyperlink ref="F274" r:id="rId939" display="http://pbs.twimg.com/profile_images/1078527819733393409/nZXy-lu0_normal.jpg"/>
    <hyperlink ref="F275" r:id="rId940" display="http://pbs.twimg.com/profile_images/1060553807472422912/cbBpjM_f_normal.jpg"/>
    <hyperlink ref="F276" r:id="rId941" display="http://pbs.twimg.com/profile_images/1051657858088128512/bIYjSd8d_normal.jpg"/>
    <hyperlink ref="F277" r:id="rId942" display="http://pbs.twimg.com/profile_images/930521890220838912/9JmnQxXF_normal.jpg"/>
    <hyperlink ref="F278" r:id="rId943" display="http://pbs.twimg.com/profile_images/600773231063142400/IrO24Zj5_normal.jpg"/>
    <hyperlink ref="F279" r:id="rId944" display="http://pbs.twimg.com/profile_images/378800000055390578/33d7bc64cf3b73cede29f2323878e430_normal.jpeg"/>
    <hyperlink ref="F280" r:id="rId945" display="http://pbs.twimg.com/profile_images/894532902028845056/_GZAkaj__normal.jpg"/>
    <hyperlink ref="F281" r:id="rId946" display="http://pbs.twimg.com/profile_images/1002022364127739904/9a-V1jWD_normal.jpg"/>
    <hyperlink ref="F282" r:id="rId947" display="http://pbs.twimg.com/profile_images/757413388569849856/i9saTLEB_normal.jpg"/>
    <hyperlink ref="F283" r:id="rId948" display="http://pbs.twimg.com/profile_images/820289996469006337/nJiIhe52_normal.jpg"/>
    <hyperlink ref="F284" r:id="rId949" display="http://pbs.twimg.com/profile_images/1058770008325677057/fzF5o_sa_normal.jpg"/>
    <hyperlink ref="F285" r:id="rId950" display="http://pbs.twimg.com/profile_images/952257848301498371/5s24RH-g_normal.jpg"/>
    <hyperlink ref="F286" r:id="rId951" display="http://pbs.twimg.com/profile_images/1012765157641027589/nwXPP5YU_normal.jpg"/>
    <hyperlink ref="F287" r:id="rId952" display="http://pbs.twimg.com/profile_images/1093114609823825922/1ik_vjDV_normal.jpg"/>
    <hyperlink ref="F288" r:id="rId953" display="http://pbs.twimg.com/profile_images/459943701439987712/rZEWrmDX_normal.jpeg"/>
    <hyperlink ref="F289" r:id="rId954" display="http://pbs.twimg.com/profile_images/1096592867047354368/0TF5yxx7_normal.png"/>
    <hyperlink ref="F290" r:id="rId955" display="http://pbs.twimg.com/profile_images/922643134726791168/q23x1Rj4_normal.jpg"/>
    <hyperlink ref="F291" r:id="rId956" display="http://pbs.twimg.com/profile_images/974618860081987585/gBWQM-qE_normal.jpg"/>
    <hyperlink ref="F292" r:id="rId957" display="http://pbs.twimg.com/profile_images/2726863283/2b5c3ec8ff3a18ca19f77063fbf7fc26_normal.jpeg"/>
    <hyperlink ref="F293" r:id="rId958" display="http://pbs.twimg.com/profile_images/1090153437873012737/57ZGYqra_normal.jpg"/>
    <hyperlink ref="F294" r:id="rId959" display="http://abs.twimg.com/sticky/default_profile_images/default_profile_normal.png"/>
    <hyperlink ref="F295" r:id="rId960" display="http://pbs.twimg.com/profile_images/593803027737387008/RLmHoyff_normal.png"/>
    <hyperlink ref="F296" r:id="rId961" display="http://pbs.twimg.com/profile_images/969331682179502081/vYy7er_C_normal.jpg"/>
    <hyperlink ref="F297" r:id="rId962" display="http://pbs.twimg.com/profile_images/1062931042749710336/nhFn1HUt_normal.jpg"/>
    <hyperlink ref="F298" r:id="rId963" display="http://abs.twimg.com/sticky/default_profile_images/default_profile_normal.png"/>
    <hyperlink ref="F299" r:id="rId964" display="http://pbs.twimg.com/profile_images/847480242268778496/diz_Y_se_normal.jpg"/>
    <hyperlink ref="F300" r:id="rId965" display="http://pbs.twimg.com/profile_images/883841030277259264/kmoNdbs__normal.jpg"/>
    <hyperlink ref="F301" r:id="rId966" display="http://pbs.twimg.com/profile_images/1096789343237271552/zYocrhcu_normal.jpg"/>
    <hyperlink ref="F302" r:id="rId967" display="http://pbs.twimg.com/profile_images/1095084114741321728/6OG1QcO9_normal.jpg"/>
    <hyperlink ref="F303" r:id="rId968" display="http://pbs.twimg.com/profile_images/417305777112485888/CPF1Z5Tw_normal.jpeg"/>
    <hyperlink ref="F304" r:id="rId969" display="http://pbs.twimg.com/profile_images/3021658416/06fa512f78288c2aabcf45e416c14ee7_normal.jpeg"/>
    <hyperlink ref="F305" r:id="rId970" display="http://pbs.twimg.com/profile_images/882674269053964288/dOnqFe6p_normal.jpg"/>
    <hyperlink ref="F306" r:id="rId971" display="http://abs.twimg.com/sticky/default_profile_images/default_profile_normal.png"/>
    <hyperlink ref="F307" r:id="rId972" display="http://pbs.twimg.com/profile_images/922165789712683009/QFePCYhD_normal.jpg"/>
    <hyperlink ref="F308" r:id="rId973" display="http://pbs.twimg.com/profile_images/972252589302669312/wIfgMBI0_normal.jpg"/>
    <hyperlink ref="F309" r:id="rId974" display="http://pbs.twimg.com/profile_images/892107693652983809/KgsqlEup_normal.jpg"/>
    <hyperlink ref="F310" r:id="rId975" display="http://pbs.twimg.com/profile_images/1096696453794353152/qzKxik5E_normal.jpg"/>
    <hyperlink ref="F311" r:id="rId976" display="http://pbs.twimg.com/profile_images/749489951293583360/rHFDNJ9U_normal.jpg"/>
    <hyperlink ref="F312" r:id="rId977" display="http://pbs.twimg.com/profile_images/875516130093301760/R4D9TPbS_normal.jpg"/>
    <hyperlink ref="F313" r:id="rId978" display="http://pbs.twimg.com/profile_images/1045829157895032832/81sAQuJj_normal.jpg"/>
    <hyperlink ref="F314" r:id="rId979" display="http://pbs.twimg.com/profile_images/730052553707245569/ZoIUcRdN_normal.jpg"/>
    <hyperlink ref="F315" r:id="rId980" display="http://pbs.twimg.com/profile_images/975019042795806720/xV7KSyPF_normal.jpg"/>
    <hyperlink ref="F316" r:id="rId981" display="http://pbs.twimg.com/profile_images/422934998560550912/0fAACReU_normal.jpeg"/>
    <hyperlink ref="F317" r:id="rId982" display="http://pbs.twimg.com/profile_images/1031556419244322816/UueZnc9W_normal.jpg"/>
    <hyperlink ref="F318" r:id="rId983" display="http://pbs.twimg.com/profile_images/884825897051750405/zAbiwZCH_normal.jpg"/>
    <hyperlink ref="F319" r:id="rId984" display="http://pbs.twimg.com/profile_images/1083888841612701696/zHwyj3w3_normal.jpg"/>
    <hyperlink ref="F320" r:id="rId985" display="http://pbs.twimg.com/profile_images/434112778802970624/1kbRDyW4_normal.jpeg"/>
    <hyperlink ref="F321" r:id="rId986" display="http://pbs.twimg.com/profile_images/519552436038418432/zOepy-AK_normal.jpeg"/>
    <hyperlink ref="F322" r:id="rId987" display="http://pbs.twimg.com/profile_images/623427258670301185/rXHYoiin_normal.jpg"/>
    <hyperlink ref="F323" r:id="rId988" display="http://pbs.twimg.com/profile_images/844350969664212993/vhucU2US_normal.jpg"/>
    <hyperlink ref="F324" r:id="rId989" display="http://pbs.twimg.com/profile_images/766642630084222976/vq3bX4sD_normal.jpg"/>
    <hyperlink ref="F325" r:id="rId990" display="http://pbs.twimg.com/profile_images/875628776276631552/dxkZBJp7_normal.jpg"/>
    <hyperlink ref="F326" r:id="rId991" display="http://pbs.twimg.com/profile_images/875649265183342592/jTfSvG0U_normal.jpg"/>
    <hyperlink ref="F327" r:id="rId992" display="http://pbs.twimg.com/profile_images/776787753233215488/vH6DsLIH_normal.jpg"/>
    <hyperlink ref="F328" r:id="rId993" display="http://pbs.twimg.com/profile_images/1035051739853082624/pzQS5OTs_normal.jpg"/>
    <hyperlink ref="F329" r:id="rId994" display="http://pbs.twimg.com/profile_images/965598165478137856/c6cIrL97_normal.jpg"/>
    <hyperlink ref="F330" r:id="rId995" display="http://pbs.twimg.com/profile_images/1052621169638166528/KFcTcWcn_normal.jpg"/>
    <hyperlink ref="F331" r:id="rId996" display="http://pbs.twimg.com/profile_images/1062791682859716608/iQunz5If_normal.jpg"/>
    <hyperlink ref="F332" r:id="rId997" display="http://pbs.twimg.com/profile_images/1085053671711346688/_p_R6_C7_normal.jpg"/>
    <hyperlink ref="F333" r:id="rId998" display="http://pbs.twimg.com/profile_images/266815071/S1030105_normal.JPG"/>
    <hyperlink ref="F334" r:id="rId999" display="http://pbs.twimg.com/profile_images/917987072186769409/VqrDPH9w_normal.jpg"/>
    <hyperlink ref="AX3" r:id="rId1000" display="https://twitter.com/ryanphaygood"/>
    <hyperlink ref="AX4" r:id="rId1001" display="https://twitter.com/govmurphy"/>
    <hyperlink ref="AX5" r:id="rId1002" display="https://twitter.com/vmugtr"/>
    <hyperlink ref="AX6" r:id="rId1003" display="https://twitter.com/vrealizeauto"/>
    <hyperlink ref="AX7" r:id="rId1004" display="https://twitter.com/nj_isj"/>
    <hyperlink ref="AX8" r:id="rId1005" display="https://twitter.com/learnerchris"/>
    <hyperlink ref="AX9" r:id="rId1006" display="https://twitter.com/lwvtx"/>
    <hyperlink ref="AX10" r:id="rId1007" display="https://twitter.com/lwvtexas"/>
    <hyperlink ref="AX11" r:id="rId1008" display="https://twitter.com/bucyfortexas"/>
    <hyperlink ref="AX12" r:id="rId1009" display="https://twitter.com/cernovich"/>
    <hyperlink ref="AX13" r:id="rId1010" display="https://twitter.com/kherriage"/>
    <hyperlink ref="AX14" r:id="rId1011" display="https://twitter.com/investinglegend"/>
    <hyperlink ref="AX15" r:id="rId1012" display="https://twitter.com/_yvonneburton"/>
    <hyperlink ref="AX16" r:id="rId1013" display="https://twitter.com/mvkevinb"/>
    <hyperlink ref="AX17" r:id="rId1014" display="https://twitter.com/robpalatchi"/>
    <hyperlink ref="AX18" r:id="rId1015" display="https://twitter.com/snowblasting"/>
    <hyperlink ref="AX19" r:id="rId1016" display="https://twitter.com/blackkingkeland"/>
    <hyperlink ref="AX20" r:id="rId1017" display="https://twitter.com/melissa04398727"/>
    <hyperlink ref="AX21" r:id="rId1018" display="https://twitter.com/elina_libertad"/>
    <hyperlink ref="AX22" r:id="rId1019" display="https://twitter.com/jdollar13"/>
    <hyperlink ref="AX23" r:id="rId1020" display="https://twitter.com/exrates_me"/>
    <hyperlink ref="AX24" r:id="rId1021" display="https://twitter.com/carlos69861930"/>
    <hyperlink ref="AX25" r:id="rId1022" display="https://twitter.com/mikepostman"/>
    <hyperlink ref="AX26" r:id="rId1023" display="https://twitter.com/maleng_art"/>
    <hyperlink ref="AX27" r:id="rId1024" display="https://twitter.com/chipzoller"/>
    <hyperlink ref="AX28" r:id="rId1025" display="https://twitter.com/vmwarephoton"/>
    <hyperlink ref="AX29" r:id="rId1026" display="https://twitter.com/scottyandtony"/>
    <hyperlink ref="AX30" r:id="rId1027" display="https://twitter.com/sunwingvacay"/>
    <hyperlink ref="AX31" r:id="rId1028" display="https://twitter.com/all100senators"/>
    <hyperlink ref="AX32" r:id="rId1029" display="https://twitter.com/senatorleahy"/>
    <hyperlink ref="AX33" r:id="rId1030" display="https://twitter.com/savagebeauty747"/>
    <hyperlink ref="AX34" r:id="rId1031" display="https://twitter.com/taritac"/>
    <hyperlink ref="AX35" r:id="rId1032" display="https://twitter.com/sfru"/>
    <hyperlink ref="AX36" r:id="rId1033" display="https://twitter.com/bridgetobrien06"/>
    <hyperlink ref="AX37" r:id="rId1034" display="https://twitter.com/beverly44889890"/>
    <hyperlink ref="AX38" r:id="rId1035" display="https://twitter.com/ejlevy"/>
    <hyperlink ref="AX39" r:id="rId1036" display="https://twitter.com/blubuttafly16"/>
    <hyperlink ref="AX40" r:id="rId1037" display="https://twitter.com/pegpendrak"/>
    <hyperlink ref="AX41" r:id="rId1038" display="https://twitter.com/amandahd1212"/>
    <hyperlink ref="AX42" r:id="rId1039" display="https://twitter.com/public_citizen"/>
    <hyperlink ref="AX43" r:id="rId1040" display="https://twitter.com/lgsmom"/>
    <hyperlink ref="AX44" r:id="rId1041" display="https://twitter.com/canni2canning"/>
    <hyperlink ref="AX45" r:id="rId1042" display="https://twitter.com/cotey_mary"/>
    <hyperlink ref="AX46" r:id="rId1043" display="https://twitter.com/julienguessan"/>
    <hyperlink ref="AX47" r:id="rId1044" display="https://twitter.com/o_oweil"/>
    <hyperlink ref="AX48" r:id="rId1045" display="https://twitter.com/trajangregory"/>
    <hyperlink ref="AX49" r:id="rId1046" display="https://twitter.com/dennis_vdo"/>
    <hyperlink ref="AX50" r:id="rId1047" display="https://twitter.com/suptmoran"/>
    <hyperlink ref="AX51" r:id="rId1048" display="https://twitter.com/cyn7507"/>
    <hyperlink ref="AX52" r:id="rId1049" display="https://twitter.com/jjmccabe2"/>
    <hyperlink ref="AX53" r:id="rId1050" display="https://twitter.com/josephdoke23"/>
    <hyperlink ref="AX54" r:id="rId1051" display="https://twitter.com/merryghouled"/>
    <hyperlink ref="AX55" r:id="rId1052" display="https://twitter.com/pat_scharmberg"/>
    <hyperlink ref="AX56" r:id="rId1053" display="https://twitter.com/tcbcc"/>
    <hyperlink ref="AX57" r:id="rId1054" display="https://twitter.com/mare_se"/>
    <hyperlink ref="AX58" r:id="rId1055" display="https://twitter.com/phillip92321"/>
    <hyperlink ref="AX59" r:id="rId1056" display="https://twitter.com/tassajarard"/>
    <hyperlink ref="AX60" r:id="rId1057" display="https://twitter.com/thnkbyndhdlnes"/>
    <hyperlink ref="AX61" r:id="rId1058" display="https://twitter.com/rhannum82513"/>
    <hyperlink ref="AX62" r:id="rId1059" display="https://twitter.com/pamunplugged"/>
    <hyperlink ref="AX63" r:id="rId1060" display="https://twitter.com/harmonyis1"/>
    <hyperlink ref="AX64" r:id="rId1061" display="https://twitter.com/patp415"/>
    <hyperlink ref="AX65" r:id="rId1062" display="https://twitter.com/ladolcevitaone"/>
    <hyperlink ref="AX66" r:id="rId1063" display="https://twitter.com/kevinjbrauer"/>
    <hyperlink ref="AX67" r:id="rId1064" display="https://twitter.com/sunstatement"/>
    <hyperlink ref="AX68" r:id="rId1065" display="https://twitter.com/musicaddictsdc"/>
    <hyperlink ref="AX69" r:id="rId1066" display="https://twitter.com/seattleid"/>
    <hyperlink ref="AX70" r:id="rId1067" display="https://twitter.com/iacolaura15"/>
    <hyperlink ref="AX71" r:id="rId1068" display="https://twitter.com/barbaraevers380"/>
    <hyperlink ref="AX72" r:id="rId1069" display="https://twitter.com/peteach65"/>
    <hyperlink ref="AX73" r:id="rId1070" display="https://twitter.com/cdub67"/>
    <hyperlink ref="AX74" r:id="rId1071" display="https://twitter.com/nicogillespie"/>
    <hyperlink ref="AX75" r:id="rId1072" display="https://twitter.com/ericevenson"/>
    <hyperlink ref="AX76" r:id="rId1073" display="https://twitter.com/moorecharlea"/>
    <hyperlink ref="AX77" r:id="rId1074" display="https://twitter.com/randpatrick"/>
    <hyperlink ref="AX78" r:id="rId1075" display="https://twitter.com/suebreen6"/>
    <hyperlink ref="AX79" r:id="rId1076" display="https://twitter.com/horseandcowgirl"/>
    <hyperlink ref="AX80" r:id="rId1077" display="https://twitter.com/awmsdreams"/>
    <hyperlink ref="AX81" r:id="rId1078" display="https://twitter.com/youtube"/>
    <hyperlink ref="AX82" r:id="rId1079" display="https://twitter.com/mannyotiko"/>
    <hyperlink ref="AX83" r:id="rId1080" display="https://twitter.com/frankalmarro"/>
    <hyperlink ref="AX84" r:id="rId1081" display="https://twitter.com/uvmrider1976"/>
    <hyperlink ref="AX85" r:id="rId1082" display="https://twitter.com/terryho63967129"/>
    <hyperlink ref="AX86" r:id="rId1083" display="https://twitter.com/vickijo54203063"/>
    <hyperlink ref="AX87" r:id="rId1084" display="https://twitter.com/sam_perrin"/>
    <hyperlink ref="AX88" r:id="rId1085" display="https://twitter.com/xtravirt"/>
    <hyperlink ref="AX89" r:id="rId1086" display="https://twitter.com/cardhodess"/>
    <hyperlink ref="AX90" r:id="rId1087" display="https://twitter.com/brianmcnerney1"/>
    <hyperlink ref="AX91" r:id="rId1088" display="https://twitter.com/grracy"/>
    <hyperlink ref="AX92" r:id="rId1089" display="https://twitter.com/fbi"/>
    <hyperlink ref="AX93" r:id="rId1090" display="https://twitter.com/thom_hartmann"/>
    <hyperlink ref="AX94" r:id="rId1091" display="https://twitter.com/alanprkns"/>
    <hyperlink ref="AX95" r:id="rId1092" display="https://twitter.com/loves3corgis"/>
    <hyperlink ref="AX96" r:id="rId1093" display="https://twitter.com/pammackenzie"/>
    <hyperlink ref="AX97" r:id="rId1094" display="https://twitter.com/_physicsfan"/>
    <hyperlink ref="AX98" r:id="rId1095" display="https://twitter.com/walterkorfmach1"/>
    <hyperlink ref="AX99" r:id="rId1096" display="https://twitter.com/sivasankargnv"/>
    <hyperlink ref="AX100" r:id="rId1097" display="https://twitter.com/vrateam"/>
    <hyperlink ref="AX101" r:id="rId1098" display="https://twitter.com/vmwarevsan"/>
    <hyperlink ref="AX102" r:id="rId1099" display="https://twitter.com/vmware"/>
    <hyperlink ref="AX103" r:id="rId1100" display="https://twitter.com/faithchatham"/>
    <hyperlink ref="AX104" r:id="rId1101" display="https://twitter.com/markhkruger"/>
    <hyperlink ref="AX105" r:id="rId1102" display="https://twitter.com/dorothystella7"/>
    <hyperlink ref="AX106" r:id="rId1103" display="https://twitter.com/whosyrhoosier"/>
    <hyperlink ref="AX107" r:id="rId1104" display="https://twitter.com/judy_ackerman"/>
    <hyperlink ref="AX108" r:id="rId1105" display="https://twitter.com/gatalbot"/>
    <hyperlink ref="AX109" r:id="rId1106" display="https://twitter.com/charlene_gowen"/>
    <hyperlink ref="AX110" r:id="rId1107" display="https://twitter.com/jonwsteiner"/>
    <hyperlink ref="AX111" r:id="rId1108" display="https://twitter.com/embarassedvoter"/>
    <hyperlink ref="AX112" r:id="rId1109" display="https://twitter.com/dinesh_pdtr"/>
    <hyperlink ref="AX113" r:id="rId1110" display="https://twitter.com/bolbolegypt"/>
    <hyperlink ref="AX114" r:id="rId1111" display="https://twitter.com/quest4pixels"/>
    <hyperlink ref="AX115" r:id="rId1112" display="https://twitter.com/yu_kitajo"/>
    <hyperlink ref="AX116" r:id="rId1113" display="https://twitter.com/kz88dx"/>
    <hyperlink ref="AX117" r:id="rId1114" display="https://twitter.com/sc_vnextgen"/>
    <hyperlink ref="AX118" r:id="rId1115" display="https://twitter.com/mikael8313"/>
    <hyperlink ref="AX119" r:id="rId1116" display="https://twitter.com/bgronas"/>
    <hyperlink ref="AX120" r:id="rId1117" display="https://twitter.com/vrauk"/>
    <hyperlink ref="AX121" r:id="rId1118" display="https://twitter.com/vaficionado"/>
    <hyperlink ref="AX122" r:id="rId1119" display="https://twitter.com/thecyanpost"/>
    <hyperlink ref="AX123" r:id="rId1120" display="https://twitter.com/fairvote"/>
    <hyperlink ref="AX124" r:id="rId1121" display="https://twitter.com/notcomey"/>
    <hyperlink ref="AX125" r:id="rId1122" display="https://twitter.com/afterpartiesorg"/>
    <hyperlink ref="AX126" r:id="rId1123" display="https://twitter.com/rainmaki"/>
    <hyperlink ref="AX127" r:id="rId1124" display="https://twitter.com/burrusclaire"/>
    <hyperlink ref="AX128" r:id="rId1125" display="https://twitter.com/timothymichalak"/>
    <hyperlink ref="AX129" r:id="rId1126" display="https://twitter.com/fbafy"/>
    <hyperlink ref="AX130" r:id="rId1127" display="https://twitter.com/upperphi"/>
    <hyperlink ref="AX131" r:id="rId1128" display="https://twitter.com/kakhassan"/>
    <hyperlink ref="AX132" r:id="rId1129" display="https://twitter.com/thepresidar"/>
    <hyperlink ref="AX133" r:id="rId1130" display="https://twitter.com/ashfaque_s84"/>
    <hyperlink ref="AX134" r:id="rId1131" display="https://twitter.com/cynthialfrybarg"/>
    <hyperlink ref="AX135" r:id="rId1132" display="https://twitter.com/repannaeshoo"/>
    <hyperlink ref="AX136" r:id="rId1133" display="https://twitter.com/senkamalaharris"/>
    <hyperlink ref="AX137" r:id="rId1134" display="https://twitter.com/senfeinstein"/>
    <hyperlink ref="AX138" r:id="rId1135" display="https://twitter.com/zzaprejunior"/>
    <hyperlink ref="AX139" r:id="rId1136" display="https://twitter.com/drfrances"/>
    <hyperlink ref="AX140" r:id="rId1137" display="https://twitter.com/meteoviolence"/>
    <hyperlink ref="AX141" r:id="rId1138" display="https://twitter.com/alisonbuckley"/>
    <hyperlink ref="AX142" r:id="rId1139" display="https://twitter.com/senwhitehouse"/>
    <hyperlink ref="AX143" r:id="rId1140" display="https://twitter.com/venomredasia"/>
    <hyperlink ref="AX144" r:id="rId1141" display="https://twitter.com/justderppp"/>
    <hyperlink ref="AX145" r:id="rId1142" display="https://twitter.com/mrbeen01"/>
    <hyperlink ref="AX146" r:id="rId1143" display="https://twitter.com/u3y4bde"/>
    <hyperlink ref="AX147" r:id="rId1144" display="https://twitter.com/bob_outdoor"/>
    <hyperlink ref="AX148" r:id="rId1145" display="https://twitter.com/stmusil"/>
    <hyperlink ref="AX149" r:id="rId1146" display="https://twitter.com/zztony"/>
    <hyperlink ref="AX150" r:id="rId1147" display="https://twitter.com/bipulsinha"/>
    <hyperlink ref="AX151" r:id="rId1148" display="https://twitter.com/rebeccafitzhugh"/>
    <hyperlink ref="AX152" r:id="rId1149" display="https://twitter.com/rubrikinc"/>
    <hyperlink ref="AX153" r:id="rId1150" display="https://twitter.com/bluemedora"/>
    <hyperlink ref="AX154" r:id="rId1151" display="https://twitter.com/cnrs"/>
    <hyperlink ref="AX155" r:id="rId1152" display="https://twitter.com/vrealizeops"/>
    <hyperlink ref="AX156" r:id="rId1153" display="https://twitter.com/jasontolu"/>
    <hyperlink ref="AX157" r:id="rId1154" display="https://twitter.com/dpryor22"/>
    <hyperlink ref="AX158" r:id="rId1155" display="https://twitter.com/billhegeman"/>
    <hyperlink ref="AX159" r:id="rId1156" display="https://twitter.com/tamihalcomb"/>
    <hyperlink ref="AX160" r:id="rId1157" display="https://twitter.com/alxjalmeida"/>
    <hyperlink ref="AX161" r:id="rId1158" display="https://twitter.com/longfellowjean"/>
    <hyperlink ref="AX162" r:id="rId1159" display="https://twitter.com/vabvox"/>
    <hyperlink ref="AX163" r:id="rId1160" display="https://twitter.com/eledyard"/>
    <hyperlink ref="AX164" r:id="rId1161" display="https://twitter.com/ssteidle6"/>
    <hyperlink ref="AX165" r:id="rId1162" display="https://twitter.com/katceccotti"/>
    <hyperlink ref="AX166" r:id="rId1163" display="https://twitter.com/dardyer"/>
    <hyperlink ref="AX167" r:id="rId1164" display="https://twitter.com/sexygirl798"/>
    <hyperlink ref="AX168" r:id="rId1165" display="https://twitter.com/rteest42"/>
    <hyperlink ref="AX169" r:id="rId1166" display="https://twitter.com/tinamorphis"/>
    <hyperlink ref="AX170" r:id="rId1167" display="https://twitter.com/black_cat46"/>
    <hyperlink ref="AX171" r:id="rId1168" display="https://twitter.com/therealbigdiehl"/>
    <hyperlink ref="AX172" r:id="rId1169" display="https://twitter.com/morganarae"/>
    <hyperlink ref="AX173" r:id="rId1170" display="https://twitter.com/jets21027"/>
    <hyperlink ref="AX174" r:id="rId1171" display="https://twitter.com/katestewartacts"/>
    <hyperlink ref="AX175" r:id="rId1172" display="https://twitter.com/seajay603"/>
    <hyperlink ref="AX176" r:id="rId1173" display="https://twitter.com/emilyiwan"/>
    <hyperlink ref="AX177" r:id="rId1174" display="https://twitter.com/scorpionqueentx"/>
    <hyperlink ref="AX178" r:id="rId1175" display="https://twitter.com/sandysnoble63"/>
    <hyperlink ref="AX179" r:id="rId1176" display="https://twitter.com/freeandclear1"/>
    <hyperlink ref="AX180" r:id="rId1177" display="https://twitter.com/mbmarbon"/>
    <hyperlink ref="AX181" r:id="rId1178" display="https://twitter.com/ememwilson123"/>
    <hyperlink ref="AX182" r:id="rId1179" display="https://twitter.com/markwwilsonmd"/>
    <hyperlink ref="AX183" r:id="rId1180" display="https://twitter.com/melanielybarger"/>
    <hyperlink ref="AX184" r:id="rId1181" display="https://twitter.com/nestedhome"/>
    <hyperlink ref="AX185" r:id="rId1182" display="https://twitter.com/greyspacecadet"/>
    <hyperlink ref="AX186" r:id="rId1183" display="https://twitter.com/bessie_kate"/>
    <hyperlink ref="AX187" r:id="rId1184" display="https://twitter.com/mricodad"/>
    <hyperlink ref="AX188" r:id="rId1185" display="https://twitter.com/paulacobia"/>
    <hyperlink ref="AX189" r:id="rId1186" display="https://twitter.com/mosesdiditbest"/>
    <hyperlink ref="AX190" r:id="rId1187" display="https://twitter.com/drbbaz"/>
    <hyperlink ref="AX191" r:id="rId1188" display="https://twitter.com/kimberley_yurk"/>
    <hyperlink ref="AX192" r:id="rId1189" display="https://twitter.com/sherrysmolders"/>
    <hyperlink ref="AX193" r:id="rId1190" display="https://twitter.com/seller11"/>
    <hyperlink ref="AX194" r:id="rId1191" display="https://twitter.com/gordymitchell"/>
    <hyperlink ref="AX195" r:id="rId1192" display="https://twitter.com/ahheffron"/>
    <hyperlink ref="AX196" r:id="rId1193" display="https://twitter.com/simon2all"/>
    <hyperlink ref="AX197" r:id="rId1194" display="https://twitter.com/crns"/>
    <hyperlink ref="AX198" r:id="rId1195" display="https://twitter.com/drennonkay"/>
    <hyperlink ref="AX199" r:id="rId1196" display="https://twitter.com/tatiannemotab"/>
    <hyperlink ref="AX200" r:id="rId1197" display="https://twitter.com/pathak_anay"/>
    <hyperlink ref="AX201" r:id="rId1198" display="https://twitter.com/dellemcprotect"/>
    <hyperlink ref="AX202" r:id="rId1199" display="https://twitter.com/roxanemody"/>
    <hyperlink ref="AX203" r:id="rId1200" display="https://twitter.com/daveboxum"/>
    <hyperlink ref="AX204" r:id="rId1201" display="https://twitter.com/eaganpolice"/>
    <hyperlink ref="AX205" r:id="rId1202" display="https://twitter.com/dakotacountymn"/>
    <hyperlink ref="AX206" r:id="rId1203" display="https://twitter.com/cityofighmn"/>
    <hyperlink ref="AX207" r:id="rId1204" display="https://twitter.com/ighpdmn"/>
    <hyperlink ref="AX208" r:id="rId1205" display="https://twitter.com/craigotto2"/>
    <hyperlink ref="AX209" r:id="rId1206" display="https://twitter.com/nickjcturner"/>
    <hyperlink ref="AX210" r:id="rId1207" display="https://twitter.com/imaycom11"/>
    <hyperlink ref="AX211" r:id="rId1208" display="https://twitter.com/visresassn"/>
    <hyperlink ref="AX212" r:id="rId1209" display="https://twitter.com/ericwolfson"/>
    <hyperlink ref="AX213" r:id="rId1210" display="https://twitter.com/a7160957"/>
    <hyperlink ref="AX214" r:id="rId1211" display="https://twitter.com/zmilleson"/>
    <hyperlink ref="AX215" r:id="rId1212" display="https://twitter.com/thinkaheadit"/>
    <hyperlink ref="AX216" r:id="rId1213" display="https://twitter.com/walker_fran"/>
    <hyperlink ref="AX217" r:id="rId1214" display="https://twitter.com/_davidteague"/>
    <hyperlink ref="AX218" r:id="rId1215" display="https://twitter.com/omi_082"/>
    <hyperlink ref="AX219" r:id="rId1216" display="https://twitter.com/acab2006"/>
    <hyperlink ref="AX220" r:id="rId1217" display="https://twitter.com/frankschwaak"/>
    <hyperlink ref="AX221" r:id="rId1218" display="https://twitter.com/starbucks"/>
    <hyperlink ref="AX222" r:id="rId1219" display="https://twitter.com/jenniferpeery3"/>
    <hyperlink ref="AX223" r:id="rId1220" display="https://twitter.com/chisagocountyso"/>
    <hyperlink ref="AX224" r:id="rId1221" display="https://twitter.com/andyashby1"/>
    <hyperlink ref="AX225" r:id="rId1222" display="https://twitter.com/cliffdepuy"/>
    <hyperlink ref="AX226" r:id="rId1223" display="https://twitter.com/orchestrateme"/>
    <hyperlink ref="AX227" r:id="rId1224" display="https://twitter.com/annlee5050"/>
    <hyperlink ref="AX228" r:id="rId1225" display="https://twitter.com/manuelm_it"/>
    <hyperlink ref="AX229" r:id="rId1226" display="https://twitter.com/tsiefferman"/>
    <hyperlink ref="AX230" r:id="rId1227" display="https://twitter.com/lnofzinger"/>
    <hyperlink ref="AX231" r:id="rId1228" display="https://twitter.com/vinithmenon28"/>
    <hyperlink ref="AX232" r:id="rId1229" display="https://twitter.com/mandivs"/>
    <hyperlink ref="AX233" r:id="rId1230" display="https://twitter.com/vmwarensx"/>
    <hyperlink ref="AX234" r:id="rId1231" display="https://twitter.com/virtualjad"/>
    <hyperlink ref="AX235" r:id="rId1232" display="https://twitter.com/vieuxlion3"/>
    <hyperlink ref="AX236" r:id="rId1233" display="https://twitter.com/articsun1"/>
    <hyperlink ref="AX237" r:id="rId1234" display="https://twitter.com/javanhamiltontv"/>
    <hyperlink ref="AX238" r:id="rId1235" display="https://twitter.com/fiyadup"/>
    <hyperlink ref="AX239" r:id="rId1236" display="https://twitter.com/senschumer"/>
    <hyperlink ref="AX240" r:id="rId1237" display="https://twitter.com/senatemajldr"/>
    <hyperlink ref="AX241" r:id="rId1238" display="https://twitter.com/revdrbarber"/>
    <hyperlink ref="AX242" r:id="rId1239" display="https://twitter.com/morningmika"/>
    <hyperlink ref="AX243" r:id="rId1240" display="https://twitter.com/morning_joe"/>
    <hyperlink ref="AX244" r:id="rId1241" display="https://twitter.com/lucius4justice"/>
    <hyperlink ref="AX245" r:id="rId1242" display="https://twitter.com/gkbutterfield"/>
    <hyperlink ref="AX246" r:id="rId1243" display="https://twitter.com/repmarciafudge"/>
    <hyperlink ref="AX247" r:id="rId1244" display="https://twitter.com/johan_twit_82"/>
    <hyperlink ref="AX248" r:id="rId1245" display="https://twitter.com/sovlabs"/>
    <hyperlink ref="AX249" r:id="rId1246" display="https://twitter.com/puppetize"/>
    <hyperlink ref="AX250" r:id="rId1247" display="https://twitter.com/lostmapletx"/>
    <hyperlink ref="AX251" r:id="rId1248" display="https://twitter.com/alexazura"/>
    <hyperlink ref="AX252" r:id="rId1249" display="https://twitter.com/texastribune"/>
    <hyperlink ref="AX253" r:id="rId1250" display="https://twitter.com/camhaight"/>
    <hyperlink ref="AX254" r:id="rId1251" display="https://twitter.com/vmwarecloudmgmt"/>
    <hyperlink ref="AX255" r:id="rId1252" display="https://twitter.com/plooger"/>
    <hyperlink ref="AX256" r:id="rId1253" display="https://twitter.com/arimelber"/>
    <hyperlink ref="AX257" r:id="rId1254" display="https://twitter.com/taehwalee"/>
    <hyperlink ref="AX258" r:id="rId1255" display="https://twitter.com/vivalavoices"/>
    <hyperlink ref="AX259" r:id="rId1256" display="https://twitter.com/realdonaldtrump"/>
    <hyperlink ref="AX260" r:id="rId1257" display="https://twitter.com/dhs"/>
    <hyperlink ref="AX261" r:id="rId1258" display="https://twitter.com/dechainelouv"/>
    <hyperlink ref="AX262" r:id="rId1259" display="https://twitter.com/sorokguillaume"/>
    <hyperlink ref="AX263" r:id="rId1260" display="https://twitter.com/itsysrich"/>
    <hyperlink ref="AX264" r:id="rId1261" display="https://twitter.com/fjhettinga"/>
    <hyperlink ref="AX265" r:id="rId1262" display="https://twitter.com/vmbaggum"/>
    <hyperlink ref="AX266" r:id="rId1263" display="https://twitter.com/alexsutlian"/>
    <hyperlink ref="AX267" r:id="rId1264" display="https://twitter.com/ekrejci"/>
    <hyperlink ref="AX268" r:id="rId1265" display="https://twitter.com/bdgolf1"/>
    <hyperlink ref="AX269" r:id="rId1266" display="https://twitter.com/derrelldurrett"/>
    <hyperlink ref="AX270" r:id="rId1267" display="https://twitter.com/lolosube"/>
    <hyperlink ref="AX271" r:id="rId1268" display="https://twitter.com/rcu001"/>
    <hyperlink ref="AX272" r:id="rId1269" display="https://twitter.com/josecavalheri"/>
    <hyperlink ref="AX273" r:id="rId1270" display="https://twitter.com/cre8cre9"/>
    <hyperlink ref="AX274" r:id="rId1271" display="https://twitter.com/osseopd"/>
    <hyperlink ref="AX275" r:id="rId1272" display="https://twitter.com/plymouthmnpd"/>
    <hyperlink ref="AX276" r:id="rId1273" display="https://twitter.com/duluthmnpolice"/>
    <hyperlink ref="AX277" r:id="rId1274" display="https://twitter.com/moundsview_pd"/>
    <hyperlink ref="AX278" r:id="rId1275" display="https://twitter.com/dakotamnsheriff"/>
    <hyperlink ref="AX279" r:id="rId1276" display="https://twitter.com/elypolice"/>
    <hyperlink ref="AX280" r:id="rId1277" display="https://twitter.com/weststpaulpd"/>
    <hyperlink ref="AX281" r:id="rId1278" display="https://twitter.com/champlinlive"/>
    <hyperlink ref="AX282" r:id="rId1279" display="https://twitter.com/trextrip"/>
    <hyperlink ref="AX283" r:id="rId1280" display="https://twitter.com/bullmarketmaddy"/>
    <hyperlink ref="AX284" r:id="rId1281" display="https://twitter.com/jenrobertson2o2"/>
    <hyperlink ref="AX285" r:id="rId1282" display="https://twitter.com/joycewhitevance"/>
    <hyperlink ref="AX286" r:id="rId1283" display="https://twitter.com/presentlaw"/>
    <hyperlink ref="AX287" r:id="rId1284" display="https://twitter.com/redbonegirl175"/>
    <hyperlink ref="AX288" r:id="rId1285" display="https://twitter.com/williesband"/>
    <hyperlink ref="AX289" r:id="rId1286" display="https://twitter.com/chancewilliams"/>
    <hyperlink ref="AX290" r:id="rId1287" display="https://twitter.com/sbingcb"/>
    <hyperlink ref="AX291" r:id="rId1288" display="https://twitter.com/1aptenok"/>
    <hyperlink ref="AX292" r:id="rId1289" display="https://twitter.com/cdelbosc"/>
    <hyperlink ref="AX293" r:id="rId1290" display="https://twitter.com/biggreencandle"/>
    <hyperlink ref="AX294" r:id="rId1291" display="https://twitter.com/gersongn"/>
    <hyperlink ref="AX295" r:id="rId1292" display="https://twitter.com/santchiweb"/>
    <hyperlink ref="AX296" r:id="rId1293" display="https://twitter.com/ashot_"/>
    <hyperlink ref="AX297" r:id="rId1294" display="https://twitter.com/lyntilla"/>
    <hyperlink ref="AX298" r:id="rId1295" display="https://twitter.com/figgron"/>
    <hyperlink ref="AX299" r:id="rId1296" display="https://twitter.com/stanthonypolice"/>
    <hyperlink ref="AX300" r:id="rId1297" display="https://twitter.com/hagantabatha"/>
    <hyperlink ref="AX301" r:id="rId1298" display="https://twitter.com/mrsfunnypants"/>
    <hyperlink ref="AX302" r:id="rId1299" display="https://twitter.com/mgarcia1701"/>
    <hyperlink ref="AX303" r:id="rId1300" display="https://twitter.com/chopperguy05"/>
    <hyperlink ref="AX304" r:id="rId1301" display="https://twitter.com/pandafreakak"/>
    <hyperlink ref="AX305" r:id="rId1302" display="https://twitter.com/philyaccino"/>
    <hyperlink ref="AX306" r:id="rId1303" display="https://twitter.com/margaret_aduffy"/>
    <hyperlink ref="AX307" r:id="rId1304" display="https://twitter.com/wstonym"/>
    <hyperlink ref="AX308" r:id="rId1305" display="https://twitter.com/huberw"/>
    <hyperlink ref="AX309" r:id="rId1306" display="https://twitter.com/adjordan"/>
    <hyperlink ref="AX310" r:id="rId1307" display="https://twitter.com/seoraiziri"/>
    <hyperlink ref="AX311" r:id="rId1308" display="https://twitter.com/wyomingpd"/>
    <hyperlink ref="AX312" r:id="rId1309" display="https://twitter.com/vipmediaevent"/>
    <hyperlink ref="AX313" r:id="rId1310" display="https://twitter.com/mncopsvra"/>
    <hyperlink ref="AX314" r:id="rId1311" display="https://twitter.com/bluewalkpoconos"/>
    <hyperlink ref="AX315" r:id="rId1312" display="https://twitter.com/thearmoredpig"/>
    <hyperlink ref="AX316" r:id="rId1313" display="https://twitter.com/anthonychianes1"/>
    <hyperlink ref="AX317" r:id="rId1314" display="https://twitter.com/sisterdistcasac"/>
    <hyperlink ref="AX318" r:id="rId1315" display="https://twitter.com/ariberman"/>
    <hyperlink ref="AX319" r:id="rId1316" display="https://twitter.com/cauleyphyllis"/>
    <hyperlink ref="AX320" r:id="rId1317" display="https://twitter.com/dataopsman"/>
    <hyperlink ref="AX321" r:id="rId1318" display="https://twitter.com/afriquemedia"/>
    <hyperlink ref="AX322" r:id="rId1319" display="https://twitter.com/kemiseba1"/>
    <hyperlink ref="AX323" r:id="rId1320" display="https://twitter.com/koaci"/>
    <hyperlink ref="AX324" r:id="rId1321" display="https://twitter.com/rtiofficiel"/>
    <hyperlink ref="AX325" r:id="rId1322" display="https://twitter.com/rfi"/>
    <hyperlink ref="AX326" r:id="rId1323" display="https://twitter.com/alainlobog"/>
    <hyperlink ref="AX327" r:id="rId1324" display="https://twitter.com/macky_sall"/>
    <hyperlink ref="AX328" r:id="rId1325" display="https://twitter.com/emmanuelmacron"/>
    <hyperlink ref="AX329" r:id="rId1326" display="https://twitter.com/aouattara_prci"/>
    <hyperlink ref="AX330" r:id="rId1327" display="https://twitter.com/readheadruler"/>
    <hyperlink ref="AX331" r:id="rId1328" display="https://twitter.com/eisenbergz"/>
    <hyperlink ref="AX332" r:id="rId1329" display="https://twitter.com/debbidelicious"/>
    <hyperlink ref="AX333" r:id="rId1330" display="https://twitter.com/edwardpoll"/>
    <hyperlink ref="AX334" r:id="rId1331" display="https://twitter.com/batuhandemirdal"/>
  </hyperlinks>
  <printOptions/>
  <pageMargins left="0.7" right="0.7" top="0.75" bottom="0.75" header="0.3" footer="0.3"/>
  <pageSetup horizontalDpi="600" verticalDpi="600" orientation="portrait" r:id="rId1335"/>
  <legacyDrawing r:id="rId1333"/>
  <tableParts>
    <tablePart r:id="rId13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4171</v>
      </c>
      <c r="Z2" s="13" t="s">
        <v>4191</v>
      </c>
      <c r="AA2" s="13" t="s">
        <v>4258</v>
      </c>
      <c r="AB2" s="13" t="s">
        <v>4349</v>
      </c>
      <c r="AC2" s="13" t="s">
        <v>4488</v>
      </c>
      <c r="AD2" s="13" t="s">
        <v>4537</v>
      </c>
      <c r="AE2" s="13" t="s">
        <v>4539</v>
      </c>
      <c r="AF2" s="13" t="s">
        <v>4570</v>
      </c>
      <c r="AG2" s="117" t="s">
        <v>5584</v>
      </c>
      <c r="AH2" s="117" t="s">
        <v>5585</v>
      </c>
      <c r="AI2" s="117" t="s">
        <v>5586</v>
      </c>
      <c r="AJ2" s="117" t="s">
        <v>5587</v>
      </c>
      <c r="AK2" s="117" t="s">
        <v>5588</v>
      </c>
      <c r="AL2" s="117" t="s">
        <v>5589</v>
      </c>
      <c r="AM2" s="117" t="s">
        <v>5590</v>
      </c>
      <c r="AN2" s="117" t="s">
        <v>5591</v>
      </c>
      <c r="AO2" s="117" t="s">
        <v>5594</v>
      </c>
    </row>
    <row r="3" spans="1:41" ht="15">
      <c r="A3" s="87" t="s">
        <v>4087</v>
      </c>
      <c r="B3" s="65" t="s">
        <v>4124</v>
      </c>
      <c r="C3" s="65" t="s">
        <v>56</v>
      </c>
      <c r="D3" s="103"/>
      <c r="E3" s="102"/>
      <c r="F3" s="104" t="s">
        <v>5655</v>
      </c>
      <c r="G3" s="105"/>
      <c r="H3" s="105"/>
      <c r="I3" s="106">
        <v>3</v>
      </c>
      <c r="J3" s="107"/>
      <c r="K3" s="48">
        <v>66</v>
      </c>
      <c r="L3" s="48">
        <v>66</v>
      </c>
      <c r="M3" s="48">
        <v>0</v>
      </c>
      <c r="N3" s="48">
        <v>66</v>
      </c>
      <c r="O3" s="48">
        <v>1</v>
      </c>
      <c r="P3" s="49">
        <v>0</v>
      </c>
      <c r="Q3" s="49">
        <v>0</v>
      </c>
      <c r="R3" s="48">
        <v>1</v>
      </c>
      <c r="S3" s="48">
        <v>0</v>
      </c>
      <c r="T3" s="48">
        <v>66</v>
      </c>
      <c r="U3" s="48">
        <v>66</v>
      </c>
      <c r="V3" s="48">
        <v>2</v>
      </c>
      <c r="W3" s="49">
        <v>1.939853</v>
      </c>
      <c r="X3" s="49">
        <v>0.015151515151515152</v>
      </c>
      <c r="Y3" s="78" t="s">
        <v>762</v>
      </c>
      <c r="Z3" s="78" t="s">
        <v>807</v>
      </c>
      <c r="AA3" s="78" t="s">
        <v>862</v>
      </c>
      <c r="AB3" s="84" t="s">
        <v>4350</v>
      </c>
      <c r="AC3" s="84" t="s">
        <v>4489</v>
      </c>
      <c r="AD3" s="84"/>
      <c r="AE3" s="84" t="s">
        <v>336</v>
      </c>
      <c r="AF3" s="84" t="s">
        <v>4571</v>
      </c>
      <c r="AG3" s="120">
        <v>0</v>
      </c>
      <c r="AH3" s="123">
        <v>0</v>
      </c>
      <c r="AI3" s="120">
        <v>0</v>
      </c>
      <c r="AJ3" s="123">
        <v>0</v>
      </c>
      <c r="AK3" s="120">
        <v>0</v>
      </c>
      <c r="AL3" s="123">
        <v>0</v>
      </c>
      <c r="AM3" s="120">
        <v>1337</v>
      </c>
      <c r="AN3" s="123">
        <v>100</v>
      </c>
      <c r="AO3" s="120">
        <v>1337</v>
      </c>
    </row>
    <row r="4" spans="1:41" ht="15">
      <c r="A4" s="87" t="s">
        <v>4088</v>
      </c>
      <c r="B4" s="65" t="s">
        <v>4125</v>
      </c>
      <c r="C4" s="65" t="s">
        <v>56</v>
      </c>
      <c r="D4" s="109"/>
      <c r="E4" s="108"/>
      <c r="F4" s="110" t="s">
        <v>5656</v>
      </c>
      <c r="G4" s="111"/>
      <c r="H4" s="111"/>
      <c r="I4" s="112">
        <v>4</v>
      </c>
      <c r="J4" s="113"/>
      <c r="K4" s="48">
        <v>35</v>
      </c>
      <c r="L4" s="48">
        <v>35</v>
      </c>
      <c r="M4" s="48">
        <v>0</v>
      </c>
      <c r="N4" s="48">
        <v>35</v>
      </c>
      <c r="O4" s="48">
        <v>1</v>
      </c>
      <c r="P4" s="49">
        <v>0</v>
      </c>
      <c r="Q4" s="49">
        <v>0</v>
      </c>
      <c r="R4" s="48">
        <v>1</v>
      </c>
      <c r="S4" s="48">
        <v>0</v>
      </c>
      <c r="T4" s="48">
        <v>35</v>
      </c>
      <c r="U4" s="48">
        <v>35</v>
      </c>
      <c r="V4" s="48">
        <v>2</v>
      </c>
      <c r="W4" s="49">
        <v>1.887347</v>
      </c>
      <c r="X4" s="49">
        <v>0.02857142857142857</v>
      </c>
      <c r="Y4" s="78" t="s">
        <v>765</v>
      </c>
      <c r="Z4" s="78" t="s">
        <v>807</v>
      </c>
      <c r="AA4" s="78" t="s">
        <v>871</v>
      </c>
      <c r="AB4" s="84" t="s">
        <v>4351</v>
      </c>
      <c r="AC4" s="84" t="s">
        <v>4490</v>
      </c>
      <c r="AD4" s="84"/>
      <c r="AE4" s="84" t="s">
        <v>383</v>
      </c>
      <c r="AF4" s="84" t="s">
        <v>4572</v>
      </c>
      <c r="AG4" s="120">
        <v>0</v>
      </c>
      <c r="AH4" s="123">
        <v>0</v>
      </c>
      <c r="AI4" s="120">
        <v>0</v>
      </c>
      <c r="AJ4" s="123">
        <v>0</v>
      </c>
      <c r="AK4" s="120">
        <v>0</v>
      </c>
      <c r="AL4" s="123">
        <v>0</v>
      </c>
      <c r="AM4" s="120">
        <v>792</v>
      </c>
      <c r="AN4" s="123">
        <v>100</v>
      </c>
      <c r="AO4" s="120">
        <v>792</v>
      </c>
    </row>
    <row r="5" spans="1:41" ht="15">
      <c r="A5" s="87" t="s">
        <v>4089</v>
      </c>
      <c r="B5" s="65" t="s">
        <v>4126</v>
      </c>
      <c r="C5" s="65" t="s">
        <v>56</v>
      </c>
      <c r="D5" s="109"/>
      <c r="E5" s="108"/>
      <c r="F5" s="110" t="s">
        <v>5657</v>
      </c>
      <c r="G5" s="111"/>
      <c r="H5" s="111"/>
      <c r="I5" s="112">
        <v>5</v>
      </c>
      <c r="J5" s="113"/>
      <c r="K5" s="48">
        <v>22</v>
      </c>
      <c r="L5" s="48">
        <v>18</v>
      </c>
      <c r="M5" s="48">
        <v>10</v>
      </c>
      <c r="N5" s="48">
        <v>28</v>
      </c>
      <c r="O5" s="48">
        <v>28</v>
      </c>
      <c r="P5" s="49" t="s">
        <v>5595</v>
      </c>
      <c r="Q5" s="49" t="s">
        <v>5595</v>
      </c>
      <c r="R5" s="48">
        <v>22</v>
      </c>
      <c r="S5" s="48">
        <v>22</v>
      </c>
      <c r="T5" s="48">
        <v>1</v>
      </c>
      <c r="U5" s="48">
        <v>4</v>
      </c>
      <c r="V5" s="48">
        <v>0</v>
      </c>
      <c r="W5" s="49">
        <v>0</v>
      </c>
      <c r="X5" s="49">
        <v>0</v>
      </c>
      <c r="Y5" s="78" t="s">
        <v>4172</v>
      </c>
      <c r="Z5" s="78" t="s">
        <v>4192</v>
      </c>
      <c r="AA5" s="78" t="s">
        <v>4259</v>
      </c>
      <c r="AB5" s="84" t="s">
        <v>4352</v>
      </c>
      <c r="AC5" s="84" t="s">
        <v>4491</v>
      </c>
      <c r="AD5" s="84"/>
      <c r="AE5" s="84" t="s">
        <v>4540</v>
      </c>
      <c r="AF5" s="84" t="s">
        <v>4573</v>
      </c>
      <c r="AG5" s="120">
        <v>14</v>
      </c>
      <c r="AH5" s="123">
        <v>2.2838499184339316</v>
      </c>
      <c r="AI5" s="120">
        <v>25</v>
      </c>
      <c r="AJ5" s="123">
        <v>4.078303425774878</v>
      </c>
      <c r="AK5" s="120">
        <v>0</v>
      </c>
      <c r="AL5" s="123">
        <v>0</v>
      </c>
      <c r="AM5" s="120">
        <v>574</v>
      </c>
      <c r="AN5" s="123">
        <v>93.6378466557912</v>
      </c>
      <c r="AO5" s="120">
        <v>613</v>
      </c>
    </row>
    <row r="6" spans="1:41" ht="15">
      <c r="A6" s="87" t="s">
        <v>4090</v>
      </c>
      <c r="B6" s="65" t="s">
        <v>4127</v>
      </c>
      <c r="C6" s="65" t="s">
        <v>56</v>
      </c>
      <c r="D6" s="109"/>
      <c r="E6" s="108"/>
      <c r="F6" s="110" t="s">
        <v>5658</v>
      </c>
      <c r="G6" s="111"/>
      <c r="H6" s="111"/>
      <c r="I6" s="112">
        <v>6</v>
      </c>
      <c r="J6" s="113"/>
      <c r="K6" s="48">
        <v>21</v>
      </c>
      <c r="L6" s="48">
        <v>22</v>
      </c>
      <c r="M6" s="48">
        <v>11</v>
      </c>
      <c r="N6" s="48">
        <v>33</v>
      </c>
      <c r="O6" s="48">
        <v>9</v>
      </c>
      <c r="P6" s="49">
        <v>0</v>
      </c>
      <c r="Q6" s="49">
        <v>0</v>
      </c>
      <c r="R6" s="48">
        <v>1</v>
      </c>
      <c r="S6" s="48">
        <v>0</v>
      </c>
      <c r="T6" s="48">
        <v>21</v>
      </c>
      <c r="U6" s="48">
        <v>33</v>
      </c>
      <c r="V6" s="48">
        <v>5</v>
      </c>
      <c r="W6" s="49">
        <v>2.403628</v>
      </c>
      <c r="X6" s="49">
        <v>0.05238095238095238</v>
      </c>
      <c r="Y6" s="78" t="s">
        <v>789</v>
      </c>
      <c r="Z6" s="78" t="s">
        <v>807</v>
      </c>
      <c r="AA6" s="78" t="s">
        <v>4260</v>
      </c>
      <c r="AB6" s="84" t="s">
        <v>4353</v>
      </c>
      <c r="AC6" s="84" t="s">
        <v>4492</v>
      </c>
      <c r="AD6" s="84"/>
      <c r="AE6" s="84" t="s">
        <v>4541</v>
      </c>
      <c r="AF6" s="84" t="s">
        <v>4574</v>
      </c>
      <c r="AG6" s="120">
        <v>6</v>
      </c>
      <c r="AH6" s="123">
        <v>0.9316770186335404</v>
      </c>
      <c r="AI6" s="120">
        <v>12</v>
      </c>
      <c r="AJ6" s="123">
        <v>1.8633540372670807</v>
      </c>
      <c r="AK6" s="120">
        <v>0</v>
      </c>
      <c r="AL6" s="123">
        <v>0</v>
      </c>
      <c r="AM6" s="120">
        <v>626</v>
      </c>
      <c r="AN6" s="123">
        <v>97.20496894409938</v>
      </c>
      <c r="AO6" s="120">
        <v>644</v>
      </c>
    </row>
    <row r="7" spans="1:41" ht="15">
      <c r="A7" s="87" t="s">
        <v>4091</v>
      </c>
      <c r="B7" s="65" t="s">
        <v>4128</v>
      </c>
      <c r="C7" s="65" t="s">
        <v>56</v>
      </c>
      <c r="D7" s="109"/>
      <c r="E7" s="108"/>
      <c r="F7" s="110" t="s">
        <v>5659</v>
      </c>
      <c r="G7" s="111"/>
      <c r="H7" s="111"/>
      <c r="I7" s="112">
        <v>7</v>
      </c>
      <c r="J7" s="113"/>
      <c r="K7" s="48">
        <v>20</v>
      </c>
      <c r="L7" s="48">
        <v>21</v>
      </c>
      <c r="M7" s="48">
        <v>10</v>
      </c>
      <c r="N7" s="48">
        <v>31</v>
      </c>
      <c r="O7" s="48">
        <v>4</v>
      </c>
      <c r="P7" s="49">
        <v>0</v>
      </c>
      <c r="Q7" s="49">
        <v>0</v>
      </c>
      <c r="R7" s="48">
        <v>1</v>
      </c>
      <c r="S7" s="48">
        <v>0</v>
      </c>
      <c r="T7" s="48">
        <v>20</v>
      </c>
      <c r="U7" s="48">
        <v>31</v>
      </c>
      <c r="V7" s="48">
        <v>5</v>
      </c>
      <c r="W7" s="49">
        <v>2.19</v>
      </c>
      <c r="X7" s="49">
        <v>0.060526315789473685</v>
      </c>
      <c r="Y7" s="78" t="s">
        <v>4173</v>
      </c>
      <c r="Z7" s="78" t="s">
        <v>4193</v>
      </c>
      <c r="AA7" s="78" t="s">
        <v>4261</v>
      </c>
      <c r="AB7" s="84" t="s">
        <v>4354</v>
      </c>
      <c r="AC7" s="84" t="s">
        <v>4493</v>
      </c>
      <c r="AD7" s="84" t="s">
        <v>4538</v>
      </c>
      <c r="AE7" s="84" t="s">
        <v>4542</v>
      </c>
      <c r="AF7" s="84" t="s">
        <v>4575</v>
      </c>
      <c r="AG7" s="120">
        <v>27</v>
      </c>
      <c r="AH7" s="123">
        <v>5.294117647058823</v>
      </c>
      <c r="AI7" s="120">
        <v>11</v>
      </c>
      <c r="AJ7" s="123">
        <v>2.156862745098039</v>
      </c>
      <c r="AK7" s="120">
        <v>0</v>
      </c>
      <c r="AL7" s="123">
        <v>0</v>
      </c>
      <c r="AM7" s="120">
        <v>472</v>
      </c>
      <c r="AN7" s="123">
        <v>92.54901960784314</v>
      </c>
      <c r="AO7" s="120">
        <v>510</v>
      </c>
    </row>
    <row r="8" spans="1:41" ht="15">
      <c r="A8" s="87" t="s">
        <v>4092</v>
      </c>
      <c r="B8" s="65" t="s">
        <v>4129</v>
      </c>
      <c r="C8" s="65" t="s">
        <v>56</v>
      </c>
      <c r="D8" s="109"/>
      <c r="E8" s="108"/>
      <c r="F8" s="110" t="s">
        <v>5660</v>
      </c>
      <c r="G8" s="111"/>
      <c r="H8" s="111"/>
      <c r="I8" s="112">
        <v>8</v>
      </c>
      <c r="J8" s="113"/>
      <c r="K8" s="48">
        <v>19</v>
      </c>
      <c r="L8" s="48">
        <v>15</v>
      </c>
      <c r="M8" s="48">
        <v>34</v>
      </c>
      <c r="N8" s="48">
        <v>49</v>
      </c>
      <c r="O8" s="48">
        <v>14</v>
      </c>
      <c r="P8" s="49">
        <v>0</v>
      </c>
      <c r="Q8" s="49">
        <v>0</v>
      </c>
      <c r="R8" s="48">
        <v>1</v>
      </c>
      <c r="S8" s="48">
        <v>0</v>
      </c>
      <c r="T8" s="48">
        <v>19</v>
      </c>
      <c r="U8" s="48">
        <v>49</v>
      </c>
      <c r="V8" s="48">
        <v>2</v>
      </c>
      <c r="W8" s="49">
        <v>1.789474</v>
      </c>
      <c r="X8" s="49">
        <v>0.05555555555555555</v>
      </c>
      <c r="Y8" s="78" t="s">
        <v>4174</v>
      </c>
      <c r="Z8" s="78" t="s">
        <v>4194</v>
      </c>
      <c r="AA8" s="78" t="s">
        <v>4262</v>
      </c>
      <c r="AB8" s="84" t="s">
        <v>4355</v>
      </c>
      <c r="AC8" s="84" t="s">
        <v>4494</v>
      </c>
      <c r="AD8" s="84"/>
      <c r="AE8" s="84" t="s">
        <v>4543</v>
      </c>
      <c r="AF8" s="84" t="s">
        <v>4576</v>
      </c>
      <c r="AG8" s="120">
        <v>6</v>
      </c>
      <c r="AH8" s="123">
        <v>0.38022813688212925</v>
      </c>
      <c r="AI8" s="120">
        <v>11</v>
      </c>
      <c r="AJ8" s="123">
        <v>0.697084917617237</v>
      </c>
      <c r="AK8" s="120">
        <v>0</v>
      </c>
      <c r="AL8" s="123">
        <v>0</v>
      </c>
      <c r="AM8" s="120">
        <v>1561</v>
      </c>
      <c r="AN8" s="123">
        <v>98.92268694550063</v>
      </c>
      <c r="AO8" s="120">
        <v>1578</v>
      </c>
    </row>
    <row r="9" spans="1:41" ht="15">
      <c r="A9" s="87" t="s">
        <v>4093</v>
      </c>
      <c r="B9" s="65" t="s">
        <v>4130</v>
      </c>
      <c r="C9" s="65" t="s">
        <v>56</v>
      </c>
      <c r="D9" s="109"/>
      <c r="E9" s="108"/>
      <c r="F9" s="110" t="s">
        <v>5661</v>
      </c>
      <c r="G9" s="111"/>
      <c r="H9" s="111"/>
      <c r="I9" s="112">
        <v>9</v>
      </c>
      <c r="J9" s="113"/>
      <c r="K9" s="48">
        <v>15</v>
      </c>
      <c r="L9" s="48">
        <v>14</v>
      </c>
      <c r="M9" s="48">
        <v>3</v>
      </c>
      <c r="N9" s="48">
        <v>17</v>
      </c>
      <c r="O9" s="48">
        <v>3</v>
      </c>
      <c r="P9" s="49">
        <v>0</v>
      </c>
      <c r="Q9" s="49">
        <v>0</v>
      </c>
      <c r="R9" s="48">
        <v>1</v>
      </c>
      <c r="S9" s="48">
        <v>0</v>
      </c>
      <c r="T9" s="48">
        <v>15</v>
      </c>
      <c r="U9" s="48">
        <v>17</v>
      </c>
      <c r="V9" s="48">
        <v>2</v>
      </c>
      <c r="W9" s="49">
        <v>1.742222</v>
      </c>
      <c r="X9" s="49">
        <v>0.06666666666666667</v>
      </c>
      <c r="Y9" s="78"/>
      <c r="Z9" s="78"/>
      <c r="AA9" s="78" t="s">
        <v>833</v>
      </c>
      <c r="AB9" s="84" t="s">
        <v>4356</v>
      </c>
      <c r="AC9" s="84" t="s">
        <v>4495</v>
      </c>
      <c r="AD9" s="84"/>
      <c r="AE9" s="84" t="s">
        <v>449</v>
      </c>
      <c r="AF9" s="84" t="s">
        <v>4577</v>
      </c>
      <c r="AG9" s="120">
        <v>16</v>
      </c>
      <c r="AH9" s="123">
        <v>3.6117381489841986</v>
      </c>
      <c r="AI9" s="120">
        <v>28</v>
      </c>
      <c r="AJ9" s="123">
        <v>6.320541760722348</v>
      </c>
      <c r="AK9" s="120">
        <v>0</v>
      </c>
      <c r="AL9" s="123">
        <v>0</v>
      </c>
      <c r="AM9" s="120">
        <v>399</v>
      </c>
      <c r="AN9" s="123">
        <v>90.06772009029345</v>
      </c>
      <c r="AO9" s="120">
        <v>443</v>
      </c>
    </row>
    <row r="10" spans="1:41" ht="14.25" customHeight="1">
      <c r="A10" s="87" t="s">
        <v>4094</v>
      </c>
      <c r="B10" s="65" t="s">
        <v>4131</v>
      </c>
      <c r="C10" s="65" t="s">
        <v>56</v>
      </c>
      <c r="D10" s="109"/>
      <c r="E10" s="108"/>
      <c r="F10" s="110" t="s">
        <v>5662</v>
      </c>
      <c r="G10" s="111"/>
      <c r="H10" s="111"/>
      <c r="I10" s="112">
        <v>10</v>
      </c>
      <c r="J10" s="113"/>
      <c r="K10" s="48">
        <v>14</v>
      </c>
      <c r="L10" s="48">
        <v>14</v>
      </c>
      <c r="M10" s="48">
        <v>6</v>
      </c>
      <c r="N10" s="48">
        <v>20</v>
      </c>
      <c r="O10" s="48">
        <v>4</v>
      </c>
      <c r="P10" s="49">
        <v>0</v>
      </c>
      <c r="Q10" s="49">
        <v>0</v>
      </c>
      <c r="R10" s="48">
        <v>1</v>
      </c>
      <c r="S10" s="48">
        <v>0</v>
      </c>
      <c r="T10" s="48">
        <v>14</v>
      </c>
      <c r="U10" s="48">
        <v>20</v>
      </c>
      <c r="V10" s="48">
        <v>4</v>
      </c>
      <c r="W10" s="49">
        <v>2.020408</v>
      </c>
      <c r="X10" s="49">
        <v>0.08241758241758242</v>
      </c>
      <c r="Y10" s="78" t="s">
        <v>4175</v>
      </c>
      <c r="Z10" s="78" t="s">
        <v>4195</v>
      </c>
      <c r="AA10" s="78" t="s">
        <v>4263</v>
      </c>
      <c r="AB10" s="84" t="s">
        <v>4357</v>
      </c>
      <c r="AC10" s="84" t="s">
        <v>4496</v>
      </c>
      <c r="AD10" s="84" t="s">
        <v>519</v>
      </c>
      <c r="AE10" s="84" t="s">
        <v>4544</v>
      </c>
      <c r="AF10" s="84" t="s">
        <v>4578</v>
      </c>
      <c r="AG10" s="120">
        <v>15</v>
      </c>
      <c r="AH10" s="123">
        <v>3.464203233256351</v>
      </c>
      <c r="AI10" s="120">
        <v>15</v>
      </c>
      <c r="AJ10" s="123">
        <v>3.464203233256351</v>
      </c>
      <c r="AK10" s="120">
        <v>0</v>
      </c>
      <c r="AL10" s="123">
        <v>0</v>
      </c>
      <c r="AM10" s="120">
        <v>403</v>
      </c>
      <c r="AN10" s="123">
        <v>93.0715935334873</v>
      </c>
      <c r="AO10" s="120">
        <v>433</v>
      </c>
    </row>
    <row r="11" spans="1:41" ht="15">
      <c r="A11" s="87" t="s">
        <v>4095</v>
      </c>
      <c r="B11" s="65" t="s">
        <v>4132</v>
      </c>
      <c r="C11" s="65" t="s">
        <v>56</v>
      </c>
      <c r="D11" s="109"/>
      <c r="E11" s="108"/>
      <c r="F11" s="110" t="s">
        <v>5663</v>
      </c>
      <c r="G11" s="111"/>
      <c r="H11" s="111"/>
      <c r="I11" s="112">
        <v>11</v>
      </c>
      <c r="J11" s="113"/>
      <c r="K11" s="48">
        <v>13</v>
      </c>
      <c r="L11" s="48">
        <v>19</v>
      </c>
      <c r="M11" s="48">
        <v>0</v>
      </c>
      <c r="N11" s="48">
        <v>19</v>
      </c>
      <c r="O11" s="48">
        <v>2</v>
      </c>
      <c r="P11" s="49">
        <v>0</v>
      </c>
      <c r="Q11" s="49">
        <v>0</v>
      </c>
      <c r="R11" s="48">
        <v>1</v>
      </c>
      <c r="S11" s="48">
        <v>0</v>
      </c>
      <c r="T11" s="48">
        <v>13</v>
      </c>
      <c r="U11" s="48">
        <v>19</v>
      </c>
      <c r="V11" s="48">
        <v>4</v>
      </c>
      <c r="W11" s="49">
        <v>2.248521</v>
      </c>
      <c r="X11" s="49">
        <v>0.10897435897435898</v>
      </c>
      <c r="Y11" s="78" t="s">
        <v>4176</v>
      </c>
      <c r="Z11" s="78" t="s">
        <v>4196</v>
      </c>
      <c r="AA11" s="78" t="s">
        <v>4264</v>
      </c>
      <c r="AB11" s="84" t="s">
        <v>4358</v>
      </c>
      <c r="AC11" s="84" t="s">
        <v>4497</v>
      </c>
      <c r="AD11" s="84"/>
      <c r="AE11" s="84" t="s">
        <v>4545</v>
      </c>
      <c r="AF11" s="84" t="s">
        <v>4579</v>
      </c>
      <c r="AG11" s="120">
        <v>7</v>
      </c>
      <c r="AH11" s="123">
        <v>1.7369727047146402</v>
      </c>
      <c r="AI11" s="120">
        <v>0</v>
      </c>
      <c r="AJ11" s="123">
        <v>0</v>
      </c>
      <c r="AK11" s="120">
        <v>0</v>
      </c>
      <c r="AL11" s="123">
        <v>0</v>
      </c>
      <c r="AM11" s="120">
        <v>396</v>
      </c>
      <c r="AN11" s="123">
        <v>98.26302729528535</v>
      </c>
      <c r="AO11" s="120">
        <v>403</v>
      </c>
    </row>
    <row r="12" spans="1:41" ht="15">
      <c r="A12" s="87" t="s">
        <v>4096</v>
      </c>
      <c r="B12" s="65" t="s">
        <v>4133</v>
      </c>
      <c r="C12" s="65" t="s">
        <v>56</v>
      </c>
      <c r="D12" s="109"/>
      <c r="E12" s="108"/>
      <c r="F12" s="110" t="s">
        <v>5664</v>
      </c>
      <c r="G12" s="111"/>
      <c r="H12" s="111"/>
      <c r="I12" s="112">
        <v>12</v>
      </c>
      <c r="J12" s="113"/>
      <c r="K12" s="48">
        <v>11</v>
      </c>
      <c r="L12" s="48">
        <v>12</v>
      </c>
      <c r="M12" s="48">
        <v>0</v>
      </c>
      <c r="N12" s="48">
        <v>12</v>
      </c>
      <c r="O12" s="48">
        <v>0</v>
      </c>
      <c r="P12" s="49">
        <v>0</v>
      </c>
      <c r="Q12" s="49">
        <v>0</v>
      </c>
      <c r="R12" s="48">
        <v>1</v>
      </c>
      <c r="S12" s="48">
        <v>0</v>
      </c>
      <c r="T12" s="48">
        <v>11</v>
      </c>
      <c r="U12" s="48">
        <v>12</v>
      </c>
      <c r="V12" s="48">
        <v>3</v>
      </c>
      <c r="W12" s="49">
        <v>1.917355</v>
      </c>
      <c r="X12" s="49">
        <v>0.10909090909090909</v>
      </c>
      <c r="Y12" s="78" t="s">
        <v>4177</v>
      </c>
      <c r="Z12" s="78" t="s">
        <v>4197</v>
      </c>
      <c r="AA12" s="78" t="s">
        <v>4265</v>
      </c>
      <c r="AB12" s="84" t="s">
        <v>4359</v>
      </c>
      <c r="AC12" s="84" t="s">
        <v>4498</v>
      </c>
      <c r="AD12" s="84"/>
      <c r="AE12" s="84" t="s">
        <v>4546</v>
      </c>
      <c r="AF12" s="84" t="s">
        <v>4580</v>
      </c>
      <c r="AG12" s="120">
        <v>5</v>
      </c>
      <c r="AH12" s="123">
        <v>3.3333333333333335</v>
      </c>
      <c r="AI12" s="120">
        <v>0</v>
      </c>
      <c r="AJ12" s="123">
        <v>0</v>
      </c>
      <c r="AK12" s="120">
        <v>0</v>
      </c>
      <c r="AL12" s="123">
        <v>0</v>
      </c>
      <c r="AM12" s="120">
        <v>145</v>
      </c>
      <c r="AN12" s="123">
        <v>96.66666666666667</v>
      </c>
      <c r="AO12" s="120">
        <v>150</v>
      </c>
    </row>
    <row r="13" spans="1:41" ht="15">
      <c r="A13" s="87" t="s">
        <v>4097</v>
      </c>
      <c r="B13" s="65" t="s">
        <v>4134</v>
      </c>
      <c r="C13" s="65" t="s">
        <v>56</v>
      </c>
      <c r="D13" s="109"/>
      <c r="E13" s="108"/>
      <c r="F13" s="110" t="s">
        <v>5665</v>
      </c>
      <c r="G13" s="111"/>
      <c r="H13" s="111"/>
      <c r="I13" s="112">
        <v>13</v>
      </c>
      <c r="J13" s="113"/>
      <c r="K13" s="48">
        <v>10</v>
      </c>
      <c r="L13" s="48">
        <v>12</v>
      </c>
      <c r="M13" s="48">
        <v>4</v>
      </c>
      <c r="N13" s="48">
        <v>16</v>
      </c>
      <c r="O13" s="48">
        <v>2</v>
      </c>
      <c r="P13" s="49">
        <v>0</v>
      </c>
      <c r="Q13" s="49">
        <v>0</v>
      </c>
      <c r="R13" s="48">
        <v>1</v>
      </c>
      <c r="S13" s="48">
        <v>0</v>
      </c>
      <c r="T13" s="48">
        <v>10</v>
      </c>
      <c r="U13" s="48">
        <v>16</v>
      </c>
      <c r="V13" s="48">
        <v>2</v>
      </c>
      <c r="W13" s="49">
        <v>1.54</v>
      </c>
      <c r="X13" s="49">
        <v>0.14444444444444443</v>
      </c>
      <c r="Y13" s="78" t="s">
        <v>4178</v>
      </c>
      <c r="Z13" s="78" t="s">
        <v>831</v>
      </c>
      <c r="AA13" s="78" t="s">
        <v>926</v>
      </c>
      <c r="AB13" s="84" t="s">
        <v>4360</v>
      </c>
      <c r="AC13" s="84" t="s">
        <v>4499</v>
      </c>
      <c r="AD13" s="84"/>
      <c r="AE13" s="84" t="s">
        <v>4547</v>
      </c>
      <c r="AF13" s="84" t="s">
        <v>4581</v>
      </c>
      <c r="AG13" s="120">
        <v>19</v>
      </c>
      <c r="AH13" s="123">
        <v>7.392996108949417</v>
      </c>
      <c r="AI13" s="120">
        <v>0</v>
      </c>
      <c r="AJ13" s="123">
        <v>0</v>
      </c>
      <c r="AK13" s="120">
        <v>0</v>
      </c>
      <c r="AL13" s="123">
        <v>0</v>
      </c>
      <c r="AM13" s="120">
        <v>238</v>
      </c>
      <c r="AN13" s="123">
        <v>92.60700389105058</v>
      </c>
      <c r="AO13" s="120">
        <v>257</v>
      </c>
    </row>
    <row r="14" spans="1:41" ht="15">
      <c r="A14" s="87" t="s">
        <v>4098</v>
      </c>
      <c r="B14" s="65" t="s">
        <v>4135</v>
      </c>
      <c r="C14" s="65" t="s">
        <v>56</v>
      </c>
      <c r="D14" s="109"/>
      <c r="E14" s="108"/>
      <c r="F14" s="110" t="s">
        <v>5666</v>
      </c>
      <c r="G14" s="111"/>
      <c r="H14" s="111"/>
      <c r="I14" s="112">
        <v>14</v>
      </c>
      <c r="J14" s="113"/>
      <c r="K14" s="48">
        <v>9</v>
      </c>
      <c r="L14" s="48">
        <v>9</v>
      </c>
      <c r="M14" s="48">
        <v>8</v>
      </c>
      <c r="N14" s="48">
        <v>17</v>
      </c>
      <c r="O14" s="48">
        <v>8</v>
      </c>
      <c r="P14" s="49">
        <v>0.125</v>
      </c>
      <c r="Q14" s="49">
        <v>0.2222222222222222</v>
      </c>
      <c r="R14" s="48">
        <v>1</v>
      </c>
      <c r="S14" s="48">
        <v>0</v>
      </c>
      <c r="T14" s="48">
        <v>9</v>
      </c>
      <c r="U14" s="48">
        <v>17</v>
      </c>
      <c r="V14" s="48">
        <v>2</v>
      </c>
      <c r="W14" s="49">
        <v>1.580247</v>
      </c>
      <c r="X14" s="49">
        <v>0.125</v>
      </c>
      <c r="Y14" s="78" t="s">
        <v>768</v>
      </c>
      <c r="Z14" s="78" t="s">
        <v>807</v>
      </c>
      <c r="AA14" s="78" t="s">
        <v>833</v>
      </c>
      <c r="AB14" s="84" t="s">
        <v>4361</v>
      </c>
      <c r="AC14" s="84" t="s">
        <v>4500</v>
      </c>
      <c r="AD14" s="84"/>
      <c r="AE14" s="84" t="s">
        <v>4548</v>
      </c>
      <c r="AF14" s="84" t="s">
        <v>4582</v>
      </c>
      <c r="AG14" s="120">
        <v>9</v>
      </c>
      <c r="AH14" s="123">
        <v>2.4193548387096775</v>
      </c>
      <c r="AI14" s="120">
        <v>8</v>
      </c>
      <c r="AJ14" s="123">
        <v>2.150537634408602</v>
      </c>
      <c r="AK14" s="120">
        <v>0</v>
      </c>
      <c r="AL14" s="123">
        <v>0</v>
      </c>
      <c r="AM14" s="120">
        <v>355</v>
      </c>
      <c r="AN14" s="123">
        <v>95.43010752688173</v>
      </c>
      <c r="AO14" s="120">
        <v>372</v>
      </c>
    </row>
    <row r="15" spans="1:41" ht="15">
      <c r="A15" s="87" t="s">
        <v>4099</v>
      </c>
      <c r="B15" s="65" t="s">
        <v>4124</v>
      </c>
      <c r="C15" s="65" t="s">
        <v>59</v>
      </c>
      <c r="D15" s="109"/>
      <c r="E15" s="108"/>
      <c r="F15" s="110" t="s">
        <v>5667</v>
      </c>
      <c r="G15" s="111"/>
      <c r="H15" s="111"/>
      <c r="I15" s="112">
        <v>15</v>
      </c>
      <c r="J15" s="113"/>
      <c r="K15" s="48">
        <v>8</v>
      </c>
      <c r="L15" s="48">
        <v>8</v>
      </c>
      <c r="M15" s="48">
        <v>0</v>
      </c>
      <c r="N15" s="48">
        <v>8</v>
      </c>
      <c r="O15" s="48">
        <v>1</v>
      </c>
      <c r="P15" s="49">
        <v>0</v>
      </c>
      <c r="Q15" s="49">
        <v>0</v>
      </c>
      <c r="R15" s="48">
        <v>1</v>
      </c>
      <c r="S15" s="48">
        <v>0</v>
      </c>
      <c r="T15" s="48">
        <v>8</v>
      </c>
      <c r="U15" s="48">
        <v>8</v>
      </c>
      <c r="V15" s="48">
        <v>2</v>
      </c>
      <c r="W15" s="49">
        <v>1.53125</v>
      </c>
      <c r="X15" s="49">
        <v>0.125</v>
      </c>
      <c r="Y15" s="78" t="s">
        <v>761</v>
      </c>
      <c r="Z15" s="78" t="s">
        <v>807</v>
      </c>
      <c r="AA15" s="78" t="s">
        <v>861</v>
      </c>
      <c r="AB15" s="84" t="s">
        <v>4362</v>
      </c>
      <c r="AC15" s="84" t="s">
        <v>4501</v>
      </c>
      <c r="AD15" s="84"/>
      <c r="AE15" s="84" t="s">
        <v>334</v>
      </c>
      <c r="AF15" s="84" t="s">
        <v>4583</v>
      </c>
      <c r="AG15" s="120">
        <v>0</v>
      </c>
      <c r="AH15" s="123">
        <v>0</v>
      </c>
      <c r="AI15" s="120">
        <v>0</v>
      </c>
      <c r="AJ15" s="123">
        <v>0</v>
      </c>
      <c r="AK15" s="120">
        <v>0</v>
      </c>
      <c r="AL15" s="123">
        <v>0</v>
      </c>
      <c r="AM15" s="120">
        <v>179</v>
      </c>
      <c r="AN15" s="123">
        <v>100</v>
      </c>
      <c r="AO15" s="120">
        <v>179</v>
      </c>
    </row>
    <row r="16" spans="1:41" ht="15">
      <c r="A16" s="87" t="s">
        <v>4100</v>
      </c>
      <c r="B16" s="65" t="s">
        <v>4125</v>
      </c>
      <c r="C16" s="65" t="s">
        <v>59</v>
      </c>
      <c r="D16" s="109"/>
      <c r="E16" s="108"/>
      <c r="F16" s="110" t="s">
        <v>5668</v>
      </c>
      <c r="G16" s="111"/>
      <c r="H16" s="111"/>
      <c r="I16" s="112">
        <v>16</v>
      </c>
      <c r="J16" s="113"/>
      <c r="K16" s="48">
        <v>6</v>
      </c>
      <c r="L16" s="48">
        <v>7</v>
      </c>
      <c r="M16" s="48">
        <v>2</v>
      </c>
      <c r="N16" s="48">
        <v>9</v>
      </c>
      <c r="O16" s="48">
        <v>2</v>
      </c>
      <c r="P16" s="49">
        <v>0</v>
      </c>
      <c r="Q16" s="49">
        <v>0</v>
      </c>
      <c r="R16" s="48">
        <v>1</v>
      </c>
      <c r="S16" s="48">
        <v>0</v>
      </c>
      <c r="T16" s="48">
        <v>6</v>
      </c>
      <c r="U16" s="48">
        <v>9</v>
      </c>
      <c r="V16" s="48">
        <v>2</v>
      </c>
      <c r="W16" s="49">
        <v>1.277778</v>
      </c>
      <c r="X16" s="49">
        <v>0.23333333333333334</v>
      </c>
      <c r="Y16" s="78" t="s">
        <v>4179</v>
      </c>
      <c r="Z16" s="78" t="s">
        <v>809</v>
      </c>
      <c r="AA16" s="78" t="s">
        <v>4266</v>
      </c>
      <c r="AB16" s="84" t="s">
        <v>4363</v>
      </c>
      <c r="AC16" s="84" t="s">
        <v>4502</v>
      </c>
      <c r="AD16" s="84"/>
      <c r="AE16" s="84" t="s">
        <v>4549</v>
      </c>
      <c r="AF16" s="84" t="s">
        <v>4584</v>
      </c>
      <c r="AG16" s="120">
        <v>1</v>
      </c>
      <c r="AH16" s="123">
        <v>1.0309278350515463</v>
      </c>
      <c r="AI16" s="120">
        <v>1</v>
      </c>
      <c r="AJ16" s="123">
        <v>1.0309278350515463</v>
      </c>
      <c r="AK16" s="120">
        <v>0</v>
      </c>
      <c r="AL16" s="123">
        <v>0</v>
      </c>
      <c r="AM16" s="120">
        <v>95</v>
      </c>
      <c r="AN16" s="123">
        <v>97.9381443298969</v>
      </c>
      <c r="AO16" s="120">
        <v>97</v>
      </c>
    </row>
    <row r="17" spans="1:41" ht="15">
      <c r="A17" s="87" t="s">
        <v>4101</v>
      </c>
      <c r="B17" s="65" t="s">
        <v>4126</v>
      </c>
      <c r="C17" s="65" t="s">
        <v>59</v>
      </c>
      <c r="D17" s="109"/>
      <c r="E17" s="108"/>
      <c r="F17" s="110" t="s">
        <v>4101</v>
      </c>
      <c r="G17" s="111"/>
      <c r="H17" s="111"/>
      <c r="I17" s="112">
        <v>17</v>
      </c>
      <c r="J17" s="113"/>
      <c r="K17" s="48">
        <v>6</v>
      </c>
      <c r="L17" s="48">
        <v>5</v>
      </c>
      <c r="M17" s="48">
        <v>0</v>
      </c>
      <c r="N17" s="48">
        <v>5</v>
      </c>
      <c r="O17" s="48">
        <v>0</v>
      </c>
      <c r="P17" s="49">
        <v>0</v>
      </c>
      <c r="Q17" s="49">
        <v>0</v>
      </c>
      <c r="R17" s="48">
        <v>1</v>
      </c>
      <c r="S17" s="48">
        <v>0</v>
      </c>
      <c r="T17" s="48">
        <v>6</v>
      </c>
      <c r="U17" s="48">
        <v>5</v>
      </c>
      <c r="V17" s="48">
        <v>2</v>
      </c>
      <c r="W17" s="49">
        <v>1.388889</v>
      </c>
      <c r="X17" s="49">
        <v>0.16666666666666666</v>
      </c>
      <c r="Y17" s="78"/>
      <c r="Z17" s="78"/>
      <c r="AA17" s="78" t="s">
        <v>884</v>
      </c>
      <c r="AB17" s="84" t="s">
        <v>1963</v>
      </c>
      <c r="AC17" s="84" t="s">
        <v>1963</v>
      </c>
      <c r="AD17" s="84" t="s">
        <v>514</v>
      </c>
      <c r="AE17" s="84" t="s">
        <v>4550</v>
      </c>
      <c r="AF17" s="84" t="s">
        <v>4585</v>
      </c>
      <c r="AG17" s="120">
        <v>1</v>
      </c>
      <c r="AH17" s="123">
        <v>2.857142857142857</v>
      </c>
      <c r="AI17" s="120">
        <v>0</v>
      </c>
      <c r="AJ17" s="123">
        <v>0</v>
      </c>
      <c r="AK17" s="120">
        <v>0</v>
      </c>
      <c r="AL17" s="123">
        <v>0</v>
      </c>
      <c r="AM17" s="120">
        <v>34</v>
      </c>
      <c r="AN17" s="123">
        <v>97.14285714285714</v>
      </c>
      <c r="AO17" s="120">
        <v>35</v>
      </c>
    </row>
    <row r="18" spans="1:41" ht="15">
      <c r="A18" s="87" t="s">
        <v>4102</v>
      </c>
      <c r="B18" s="65" t="s">
        <v>4127</v>
      </c>
      <c r="C18" s="65" t="s">
        <v>59</v>
      </c>
      <c r="D18" s="109"/>
      <c r="E18" s="108"/>
      <c r="F18" s="110" t="s">
        <v>5669</v>
      </c>
      <c r="G18" s="111"/>
      <c r="H18" s="111"/>
      <c r="I18" s="112">
        <v>18</v>
      </c>
      <c r="J18" s="113"/>
      <c r="K18" s="48">
        <v>5</v>
      </c>
      <c r="L18" s="48">
        <v>6</v>
      </c>
      <c r="M18" s="48">
        <v>0</v>
      </c>
      <c r="N18" s="48">
        <v>6</v>
      </c>
      <c r="O18" s="48">
        <v>2</v>
      </c>
      <c r="P18" s="49">
        <v>0</v>
      </c>
      <c r="Q18" s="49">
        <v>0</v>
      </c>
      <c r="R18" s="48">
        <v>1</v>
      </c>
      <c r="S18" s="48">
        <v>0</v>
      </c>
      <c r="T18" s="48">
        <v>5</v>
      </c>
      <c r="U18" s="48">
        <v>6</v>
      </c>
      <c r="V18" s="48">
        <v>3</v>
      </c>
      <c r="W18" s="49">
        <v>1.44</v>
      </c>
      <c r="X18" s="49">
        <v>0.2</v>
      </c>
      <c r="Y18" s="78" t="s">
        <v>757</v>
      </c>
      <c r="Z18" s="78" t="s">
        <v>814</v>
      </c>
      <c r="AA18" s="78" t="s">
        <v>4267</v>
      </c>
      <c r="AB18" s="84" t="s">
        <v>4364</v>
      </c>
      <c r="AC18" s="84" t="s">
        <v>4503</v>
      </c>
      <c r="AD18" s="84"/>
      <c r="AE18" s="84" t="s">
        <v>4551</v>
      </c>
      <c r="AF18" s="84" t="s">
        <v>4586</v>
      </c>
      <c r="AG18" s="120">
        <v>0</v>
      </c>
      <c r="AH18" s="123">
        <v>0</v>
      </c>
      <c r="AI18" s="120">
        <v>6</v>
      </c>
      <c r="AJ18" s="123">
        <v>4.511278195488722</v>
      </c>
      <c r="AK18" s="120">
        <v>4</v>
      </c>
      <c r="AL18" s="123">
        <v>3.007518796992481</v>
      </c>
      <c r="AM18" s="120">
        <v>127</v>
      </c>
      <c r="AN18" s="123">
        <v>95.48872180451127</v>
      </c>
      <c r="AO18" s="120">
        <v>133</v>
      </c>
    </row>
    <row r="19" spans="1:41" ht="15">
      <c r="A19" s="87" t="s">
        <v>4103</v>
      </c>
      <c r="B19" s="65" t="s">
        <v>4128</v>
      </c>
      <c r="C19" s="65" t="s">
        <v>59</v>
      </c>
      <c r="D19" s="109"/>
      <c r="E19" s="108"/>
      <c r="F19" s="110" t="s">
        <v>5670</v>
      </c>
      <c r="G19" s="111"/>
      <c r="H19" s="111"/>
      <c r="I19" s="112">
        <v>19</v>
      </c>
      <c r="J19" s="113"/>
      <c r="K19" s="48">
        <v>4</v>
      </c>
      <c r="L19" s="48">
        <v>3</v>
      </c>
      <c r="M19" s="48">
        <v>0</v>
      </c>
      <c r="N19" s="48">
        <v>3</v>
      </c>
      <c r="O19" s="48">
        <v>0</v>
      </c>
      <c r="P19" s="49">
        <v>0</v>
      </c>
      <c r="Q19" s="49">
        <v>0</v>
      </c>
      <c r="R19" s="48">
        <v>1</v>
      </c>
      <c r="S19" s="48">
        <v>0</v>
      </c>
      <c r="T19" s="48">
        <v>4</v>
      </c>
      <c r="U19" s="48">
        <v>3</v>
      </c>
      <c r="V19" s="48">
        <v>2</v>
      </c>
      <c r="W19" s="49">
        <v>1.125</v>
      </c>
      <c r="X19" s="49">
        <v>0.25</v>
      </c>
      <c r="Y19" s="78"/>
      <c r="Z19" s="78"/>
      <c r="AA19" s="78" t="s">
        <v>894</v>
      </c>
      <c r="AB19" s="84" t="s">
        <v>4246</v>
      </c>
      <c r="AC19" s="84" t="s">
        <v>1963</v>
      </c>
      <c r="AD19" s="84" t="s">
        <v>533</v>
      </c>
      <c r="AE19" s="84" t="s">
        <v>4552</v>
      </c>
      <c r="AF19" s="84" t="s">
        <v>4587</v>
      </c>
      <c r="AG19" s="120">
        <v>0</v>
      </c>
      <c r="AH19" s="123">
        <v>0</v>
      </c>
      <c r="AI19" s="120">
        <v>0</v>
      </c>
      <c r="AJ19" s="123">
        <v>0</v>
      </c>
      <c r="AK19" s="120">
        <v>0</v>
      </c>
      <c r="AL19" s="123">
        <v>0</v>
      </c>
      <c r="AM19" s="120">
        <v>19</v>
      </c>
      <c r="AN19" s="123">
        <v>100</v>
      </c>
      <c r="AO19" s="120">
        <v>19</v>
      </c>
    </row>
    <row r="20" spans="1:41" ht="15">
      <c r="A20" s="87" t="s">
        <v>4104</v>
      </c>
      <c r="B20" s="65" t="s">
        <v>4129</v>
      </c>
      <c r="C20" s="65" t="s">
        <v>59</v>
      </c>
      <c r="D20" s="109"/>
      <c r="E20" s="108"/>
      <c r="F20" s="110" t="s">
        <v>5671</v>
      </c>
      <c r="G20" s="111"/>
      <c r="H20" s="111"/>
      <c r="I20" s="112">
        <v>20</v>
      </c>
      <c r="J20" s="113"/>
      <c r="K20" s="48">
        <v>4</v>
      </c>
      <c r="L20" s="48">
        <v>3</v>
      </c>
      <c r="M20" s="48">
        <v>0</v>
      </c>
      <c r="N20" s="48">
        <v>3</v>
      </c>
      <c r="O20" s="48">
        <v>0</v>
      </c>
      <c r="P20" s="49">
        <v>0</v>
      </c>
      <c r="Q20" s="49">
        <v>0</v>
      </c>
      <c r="R20" s="48">
        <v>1</v>
      </c>
      <c r="S20" s="48">
        <v>0</v>
      </c>
      <c r="T20" s="48">
        <v>4</v>
      </c>
      <c r="U20" s="48">
        <v>3</v>
      </c>
      <c r="V20" s="48">
        <v>2</v>
      </c>
      <c r="W20" s="49">
        <v>1.125</v>
      </c>
      <c r="X20" s="49">
        <v>0.25</v>
      </c>
      <c r="Y20" s="78" t="s">
        <v>759</v>
      </c>
      <c r="Z20" s="78" t="s">
        <v>807</v>
      </c>
      <c r="AA20" s="78" t="s">
        <v>857</v>
      </c>
      <c r="AB20" s="84" t="s">
        <v>4302</v>
      </c>
      <c r="AC20" s="84" t="s">
        <v>1963</v>
      </c>
      <c r="AD20" s="84"/>
      <c r="AE20" s="84" t="s">
        <v>4553</v>
      </c>
      <c r="AF20" s="84" t="s">
        <v>4588</v>
      </c>
      <c r="AG20" s="120">
        <v>0</v>
      </c>
      <c r="AH20" s="123">
        <v>0</v>
      </c>
      <c r="AI20" s="120">
        <v>0</v>
      </c>
      <c r="AJ20" s="123">
        <v>0</v>
      </c>
      <c r="AK20" s="120">
        <v>0</v>
      </c>
      <c r="AL20" s="123">
        <v>0</v>
      </c>
      <c r="AM20" s="120">
        <v>22</v>
      </c>
      <c r="AN20" s="123">
        <v>100</v>
      </c>
      <c r="AO20" s="120">
        <v>22</v>
      </c>
    </row>
    <row r="21" spans="1:41" ht="15">
      <c r="A21" s="87" t="s">
        <v>4105</v>
      </c>
      <c r="B21" s="65" t="s">
        <v>4130</v>
      </c>
      <c r="C21" s="65" t="s">
        <v>59</v>
      </c>
      <c r="D21" s="109"/>
      <c r="E21" s="108"/>
      <c r="F21" s="110" t="s">
        <v>5672</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t="s">
        <v>790</v>
      </c>
      <c r="Z21" s="78" t="s">
        <v>827</v>
      </c>
      <c r="AA21" s="78" t="s">
        <v>906</v>
      </c>
      <c r="AB21" s="84" t="s">
        <v>4365</v>
      </c>
      <c r="AC21" s="84" t="s">
        <v>4504</v>
      </c>
      <c r="AD21" s="84"/>
      <c r="AE21" s="84" t="s">
        <v>4554</v>
      </c>
      <c r="AF21" s="84" t="s">
        <v>4589</v>
      </c>
      <c r="AG21" s="120">
        <v>0</v>
      </c>
      <c r="AH21" s="123">
        <v>0</v>
      </c>
      <c r="AI21" s="120">
        <v>0</v>
      </c>
      <c r="AJ21" s="123">
        <v>0</v>
      </c>
      <c r="AK21" s="120">
        <v>0</v>
      </c>
      <c r="AL21" s="123">
        <v>0</v>
      </c>
      <c r="AM21" s="120">
        <v>42</v>
      </c>
      <c r="AN21" s="123">
        <v>100</v>
      </c>
      <c r="AO21" s="120">
        <v>42</v>
      </c>
    </row>
    <row r="22" spans="1:41" ht="15">
      <c r="A22" s="87" t="s">
        <v>4106</v>
      </c>
      <c r="B22" s="65" t="s">
        <v>4131</v>
      </c>
      <c r="C22" s="65" t="s">
        <v>59</v>
      </c>
      <c r="D22" s="109"/>
      <c r="E22" s="108"/>
      <c r="F22" s="110" t="s">
        <v>5673</v>
      </c>
      <c r="G22" s="111"/>
      <c r="H22" s="111"/>
      <c r="I22" s="112">
        <v>22</v>
      </c>
      <c r="J22" s="113"/>
      <c r="K22" s="48">
        <v>3</v>
      </c>
      <c r="L22" s="48">
        <v>3</v>
      </c>
      <c r="M22" s="48">
        <v>0</v>
      </c>
      <c r="N22" s="48">
        <v>3</v>
      </c>
      <c r="O22" s="48">
        <v>1</v>
      </c>
      <c r="P22" s="49">
        <v>0</v>
      </c>
      <c r="Q22" s="49">
        <v>0</v>
      </c>
      <c r="R22" s="48">
        <v>1</v>
      </c>
      <c r="S22" s="48">
        <v>0</v>
      </c>
      <c r="T22" s="48">
        <v>3</v>
      </c>
      <c r="U22" s="48">
        <v>3</v>
      </c>
      <c r="V22" s="48">
        <v>2</v>
      </c>
      <c r="W22" s="49">
        <v>0.888889</v>
      </c>
      <c r="X22" s="49">
        <v>0.3333333333333333</v>
      </c>
      <c r="Y22" s="78"/>
      <c r="Z22" s="78"/>
      <c r="AA22" s="78" t="s">
        <v>899</v>
      </c>
      <c r="AB22" s="84" t="s">
        <v>4366</v>
      </c>
      <c r="AC22" s="84" t="s">
        <v>4505</v>
      </c>
      <c r="AD22" s="84"/>
      <c r="AE22" s="84" t="s">
        <v>455</v>
      </c>
      <c r="AF22" s="84" t="s">
        <v>4590</v>
      </c>
      <c r="AG22" s="120">
        <v>0</v>
      </c>
      <c r="AH22" s="123">
        <v>0</v>
      </c>
      <c r="AI22" s="120">
        <v>0</v>
      </c>
      <c r="AJ22" s="123">
        <v>0</v>
      </c>
      <c r="AK22" s="120">
        <v>0</v>
      </c>
      <c r="AL22" s="123">
        <v>0</v>
      </c>
      <c r="AM22" s="120">
        <v>62</v>
      </c>
      <c r="AN22" s="123">
        <v>100</v>
      </c>
      <c r="AO22" s="120">
        <v>62</v>
      </c>
    </row>
    <row r="23" spans="1:41" ht="15">
      <c r="A23" s="87" t="s">
        <v>4107</v>
      </c>
      <c r="B23" s="65" t="s">
        <v>4132</v>
      </c>
      <c r="C23" s="65" t="s">
        <v>59</v>
      </c>
      <c r="D23" s="109"/>
      <c r="E23" s="108"/>
      <c r="F23" s="110" t="s">
        <v>4107</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t="s">
        <v>774</v>
      </c>
      <c r="Z23" s="78" t="s">
        <v>807</v>
      </c>
      <c r="AA23" s="78" t="s">
        <v>833</v>
      </c>
      <c r="AB23" s="84" t="s">
        <v>1963</v>
      </c>
      <c r="AC23" s="84" t="s">
        <v>1963</v>
      </c>
      <c r="AD23" s="84"/>
      <c r="AE23" s="84" t="s">
        <v>4555</v>
      </c>
      <c r="AF23" s="84" t="s">
        <v>4591</v>
      </c>
      <c r="AG23" s="120">
        <v>4</v>
      </c>
      <c r="AH23" s="123">
        <v>8.333333333333334</v>
      </c>
      <c r="AI23" s="120">
        <v>2</v>
      </c>
      <c r="AJ23" s="123">
        <v>4.166666666666667</v>
      </c>
      <c r="AK23" s="120">
        <v>0</v>
      </c>
      <c r="AL23" s="123">
        <v>0</v>
      </c>
      <c r="AM23" s="120">
        <v>42</v>
      </c>
      <c r="AN23" s="123">
        <v>87.5</v>
      </c>
      <c r="AO23" s="120">
        <v>48</v>
      </c>
    </row>
    <row r="24" spans="1:41" ht="15">
      <c r="A24" s="87" t="s">
        <v>4108</v>
      </c>
      <c r="B24" s="65" t="s">
        <v>4133</v>
      </c>
      <c r="C24" s="65" t="s">
        <v>59</v>
      </c>
      <c r="D24" s="109"/>
      <c r="E24" s="108"/>
      <c r="F24" s="110" t="s">
        <v>4108</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c r="Z24" s="78"/>
      <c r="AA24" s="78" t="s">
        <v>885</v>
      </c>
      <c r="AB24" s="84" t="s">
        <v>1963</v>
      </c>
      <c r="AC24" s="84" t="s">
        <v>1963</v>
      </c>
      <c r="AD24" s="84"/>
      <c r="AE24" s="84" t="s">
        <v>4556</v>
      </c>
      <c r="AF24" s="84" t="s">
        <v>4592</v>
      </c>
      <c r="AG24" s="120">
        <v>2</v>
      </c>
      <c r="AH24" s="123">
        <v>6.0606060606060606</v>
      </c>
      <c r="AI24" s="120">
        <v>1</v>
      </c>
      <c r="AJ24" s="123">
        <v>3.0303030303030303</v>
      </c>
      <c r="AK24" s="120">
        <v>0</v>
      </c>
      <c r="AL24" s="123">
        <v>0</v>
      </c>
      <c r="AM24" s="120">
        <v>30</v>
      </c>
      <c r="AN24" s="123">
        <v>90.9090909090909</v>
      </c>
      <c r="AO24" s="120">
        <v>33</v>
      </c>
    </row>
    <row r="25" spans="1:41" ht="15">
      <c r="A25" s="87" t="s">
        <v>4109</v>
      </c>
      <c r="B25" s="65" t="s">
        <v>4134</v>
      </c>
      <c r="C25" s="65" t="s">
        <v>59</v>
      </c>
      <c r="D25" s="109"/>
      <c r="E25" s="108"/>
      <c r="F25" s="110" t="s">
        <v>4109</v>
      </c>
      <c r="G25" s="111"/>
      <c r="H25" s="111"/>
      <c r="I25" s="112">
        <v>25</v>
      </c>
      <c r="J25" s="113"/>
      <c r="K25" s="48">
        <v>3</v>
      </c>
      <c r="L25" s="48">
        <v>2</v>
      </c>
      <c r="M25" s="48">
        <v>0</v>
      </c>
      <c r="N25" s="48">
        <v>2</v>
      </c>
      <c r="O25" s="48">
        <v>0</v>
      </c>
      <c r="P25" s="49">
        <v>0</v>
      </c>
      <c r="Q25" s="49">
        <v>0</v>
      </c>
      <c r="R25" s="48">
        <v>1</v>
      </c>
      <c r="S25" s="48">
        <v>0</v>
      </c>
      <c r="T25" s="48">
        <v>3</v>
      </c>
      <c r="U25" s="48">
        <v>2</v>
      </c>
      <c r="V25" s="48">
        <v>2</v>
      </c>
      <c r="W25" s="49">
        <v>0.888889</v>
      </c>
      <c r="X25" s="49">
        <v>0.3333333333333333</v>
      </c>
      <c r="Y25" s="78"/>
      <c r="Z25" s="78"/>
      <c r="AA25" s="78" t="s">
        <v>843</v>
      </c>
      <c r="AB25" s="84" t="s">
        <v>1963</v>
      </c>
      <c r="AC25" s="84" t="s">
        <v>1963</v>
      </c>
      <c r="AD25" s="84" t="s">
        <v>495</v>
      </c>
      <c r="AE25" s="84" t="s">
        <v>494</v>
      </c>
      <c r="AF25" s="84" t="s">
        <v>4593</v>
      </c>
      <c r="AG25" s="120">
        <v>3</v>
      </c>
      <c r="AH25" s="123">
        <v>10</v>
      </c>
      <c r="AI25" s="120">
        <v>0</v>
      </c>
      <c r="AJ25" s="123">
        <v>0</v>
      </c>
      <c r="AK25" s="120">
        <v>0</v>
      </c>
      <c r="AL25" s="123">
        <v>0</v>
      </c>
      <c r="AM25" s="120">
        <v>27</v>
      </c>
      <c r="AN25" s="123">
        <v>90</v>
      </c>
      <c r="AO25" s="120">
        <v>30</v>
      </c>
    </row>
    <row r="26" spans="1:41" ht="15">
      <c r="A26" s="87" t="s">
        <v>4110</v>
      </c>
      <c r="B26" s="65" t="s">
        <v>4135</v>
      </c>
      <c r="C26" s="65" t="s">
        <v>59</v>
      </c>
      <c r="D26" s="109"/>
      <c r="E26" s="108"/>
      <c r="F26" s="110" t="s">
        <v>5674</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t="s">
        <v>745</v>
      </c>
      <c r="Z26" s="78" t="s">
        <v>807</v>
      </c>
      <c r="AA26" s="78" t="s">
        <v>832</v>
      </c>
      <c r="AB26" s="84" t="s">
        <v>4367</v>
      </c>
      <c r="AC26" s="84" t="s">
        <v>4506</v>
      </c>
      <c r="AD26" s="84"/>
      <c r="AE26" s="84" t="s">
        <v>4557</v>
      </c>
      <c r="AF26" s="84" t="s">
        <v>4594</v>
      </c>
      <c r="AG26" s="120">
        <v>4</v>
      </c>
      <c r="AH26" s="123">
        <v>5.405405405405405</v>
      </c>
      <c r="AI26" s="120">
        <v>0</v>
      </c>
      <c r="AJ26" s="123">
        <v>0</v>
      </c>
      <c r="AK26" s="120">
        <v>0</v>
      </c>
      <c r="AL26" s="123">
        <v>0</v>
      </c>
      <c r="AM26" s="120">
        <v>70</v>
      </c>
      <c r="AN26" s="123">
        <v>94.5945945945946</v>
      </c>
      <c r="AO26" s="120">
        <v>74</v>
      </c>
    </row>
    <row r="27" spans="1:41" ht="15">
      <c r="A27" s="87" t="s">
        <v>4111</v>
      </c>
      <c r="B27" s="65" t="s">
        <v>4124</v>
      </c>
      <c r="C27" s="65" t="s">
        <v>61</v>
      </c>
      <c r="D27" s="109"/>
      <c r="E27" s="108"/>
      <c r="F27" s="110" t="s">
        <v>5675</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787</v>
      </c>
      <c r="Z27" s="78" t="s">
        <v>826</v>
      </c>
      <c r="AA27" s="78" t="s">
        <v>903</v>
      </c>
      <c r="AB27" s="84" t="s">
        <v>4368</v>
      </c>
      <c r="AC27" s="84" t="s">
        <v>4507</v>
      </c>
      <c r="AD27" s="84"/>
      <c r="AE27" s="84" t="s">
        <v>469</v>
      </c>
      <c r="AF27" s="84" t="s">
        <v>4595</v>
      </c>
      <c r="AG27" s="120">
        <v>0</v>
      </c>
      <c r="AH27" s="123">
        <v>0</v>
      </c>
      <c r="AI27" s="120">
        <v>2</v>
      </c>
      <c r="AJ27" s="123">
        <v>5.405405405405405</v>
      </c>
      <c r="AK27" s="120">
        <v>0</v>
      </c>
      <c r="AL27" s="123">
        <v>0</v>
      </c>
      <c r="AM27" s="120">
        <v>35</v>
      </c>
      <c r="AN27" s="123">
        <v>94.5945945945946</v>
      </c>
      <c r="AO27" s="120">
        <v>37</v>
      </c>
    </row>
    <row r="28" spans="1:41" ht="15">
      <c r="A28" s="87" t="s">
        <v>4112</v>
      </c>
      <c r="B28" s="65" t="s">
        <v>4125</v>
      </c>
      <c r="C28" s="65" t="s">
        <v>61</v>
      </c>
      <c r="D28" s="109"/>
      <c r="E28" s="108"/>
      <c r="F28" s="110" t="s">
        <v>4112</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t="s">
        <v>887</v>
      </c>
      <c r="AB28" s="84" t="s">
        <v>1963</v>
      </c>
      <c r="AC28" s="84" t="s">
        <v>1963</v>
      </c>
      <c r="AD28" s="84" t="s">
        <v>520</v>
      </c>
      <c r="AE28" s="84"/>
      <c r="AF28" s="84" t="s">
        <v>4596</v>
      </c>
      <c r="AG28" s="120">
        <v>1</v>
      </c>
      <c r="AH28" s="123">
        <v>2.5641025641025643</v>
      </c>
      <c r="AI28" s="120">
        <v>3</v>
      </c>
      <c r="AJ28" s="123">
        <v>7.6923076923076925</v>
      </c>
      <c r="AK28" s="120">
        <v>0</v>
      </c>
      <c r="AL28" s="123">
        <v>0</v>
      </c>
      <c r="AM28" s="120">
        <v>35</v>
      </c>
      <c r="AN28" s="123">
        <v>89.74358974358974</v>
      </c>
      <c r="AO28" s="120">
        <v>39</v>
      </c>
    </row>
    <row r="29" spans="1:41" ht="15">
      <c r="A29" s="87" t="s">
        <v>4113</v>
      </c>
      <c r="B29" s="65" t="s">
        <v>4126</v>
      </c>
      <c r="C29" s="65" t="s">
        <v>61</v>
      </c>
      <c r="D29" s="109"/>
      <c r="E29" s="108"/>
      <c r="F29" s="110" t="s">
        <v>4113</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772</v>
      </c>
      <c r="Z29" s="78" t="s">
        <v>819</v>
      </c>
      <c r="AA29" s="78" t="s">
        <v>833</v>
      </c>
      <c r="AB29" s="84" t="s">
        <v>1963</v>
      </c>
      <c r="AC29" s="84" t="s">
        <v>1963</v>
      </c>
      <c r="AD29" s="84"/>
      <c r="AE29" s="84" t="s">
        <v>517</v>
      </c>
      <c r="AF29" s="84" t="s">
        <v>4597</v>
      </c>
      <c r="AG29" s="120">
        <v>1</v>
      </c>
      <c r="AH29" s="123">
        <v>3.8461538461538463</v>
      </c>
      <c r="AI29" s="120">
        <v>1</v>
      </c>
      <c r="AJ29" s="123">
        <v>3.8461538461538463</v>
      </c>
      <c r="AK29" s="120">
        <v>0</v>
      </c>
      <c r="AL29" s="123">
        <v>0</v>
      </c>
      <c r="AM29" s="120">
        <v>24</v>
      </c>
      <c r="AN29" s="123">
        <v>92.3076923076923</v>
      </c>
      <c r="AO29" s="120">
        <v>26</v>
      </c>
    </row>
    <row r="30" spans="1:41" ht="15">
      <c r="A30" s="87" t="s">
        <v>4114</v>
      </c>
      <c r="B30" s="65" t="s">
        <v>4127</v>
      </c>
      <c r="C30" s="65" t="s">
        <v>61</v>
      </c>
      <c r="D30" s="109"/>
      <c r="E30" s="108"/>
      <c r="F30" s="110" t="s">
        <v>5676</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c r="Z30" s="78"/>
      <c r="AA30" s="78" t="s">
        <v>883</v>
      </c>
      <c r="AB30" s="84" t="s">
        <v>4369</v>
      </c>
      <c r="AC30" s="84" t="s">
        <v>4508</v>
      </c>
      <c r="AD30" s="84"/>
      <c r="AE30" s="84" t="s">
        <v>416</v>
      </c>
      <c r="AF30" s="84" t="s">
        <v>4598</v>
      </c>
      <c r="AG30" s="120">
        <v>0</v>
      </c>
      <c r="AH30" s="123">
        <v>0</v>
      </c>
      <c r="AI30" s="120">
        <v>4</v>
      </c>
      <c r="AJ30" s="123">
        <v>7.6923076923076925</v>
      </c>
      <c r="AK30" s="120">
        <v>0</v>
      </c>
      <c r="AL30" s="123">
        <v>0</v>
      </c>
      <c r="AM30" s="120">
        <v>48</v>
      </c>
      <c r="AN30" s="123">
        <v>92.3076923076923</v>
      </c>
      <c r="AO30" s="120">
        <v>52</v>
      </c>
    </row>
    <row r="31" spans="1:41" ht="15">
      <c r="A31" s="87" t="s">
        <v>4115</v>
      </c>
      <c r="B31" s="65" t="s">
        <v>4128</v>
      </c>
      <c r="C31" s="65" t="s">
        <v>61</v>
      </c>
      <c r="D31" s="109"/>
      <c r="E31" s="108"/>
      <c r="F31" s="110" t="s">
        <v>5677</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c r="Z31" s="78"/>
      <c r="AA31" s="78" t="s">
        <v>833</v>
      </c>
      <c r="AB31" s="84" t="s">
        <v>4370</v>
      </c>
      <c r="AC31" s="84" t="s">
        <v>4509</v>
      </c>
      <c r="AD31" s="84"/>
      <c r="AE31" s="84" t="s">
        <v>396</v>
      </c>
      <c r="AF31" s="84" t="s">
        <v>4599</v>
      </c>
      <c r="AG31" s="120">
        <v>0</v>
      </c>
      <c r="AH31" s="123">
        <v>0</v>
      </c>
      <c r="AI31" s="120">
        <v>0</v>
      </c>
      <c r="AJ31" s="123">
        <v>0</v>
      </c>
      <c r="AK31" s="120">
        <v>0</v>
      </c>
      <c r="AL31" s="123">
        <v>0</v>
      </c>
      <c r="AM31" s="120">
        <v>40</v>
      </c>
      <c r="AN31" s="123">
        <v>100</v>
      </c>
      <c r="AO31" s="120">
        <v>40</v>
      </c>
    </row>
    <row r="32" spans="1:41" ht="15">
      <c r="A32" s="87" t="s">
        <v>4116</v>
      </c>
      <c r="B32" s="65" t="s">
        <v>4129</v>
      </c>
      <c r="C32" s="65" t="s">
        <v>61</v>
      </c>
      <c r="D32" s="109"/>
      <c r="E32" s="108"/>
      <c r="F32" s="110" t="s">
        <v>5678</v>
      </c>
      <c r="G32" s="111"/>
      <c r="H32" s="111"/>
      <c r="I32" s="112">
        <v>32</v>
      </c>
      <c r="J32" s="113"/>
      <c r="K32" s="48">
        <v>2</v>
      </c>
      <c r="L32" s="48">
        <v>2</v>
      </c>
      <c r="M32" s="48">
        <v>0</v>
      </c>
      <c r="N32" s="48">
        <v>2</v>
      </c>
      <c r="O32" s="48">
        <v>1</v>
      </c>
      <c r="P32" s="49">
        <v>0</v>
      </c>
      <c r="Q32" s="49">
        <v>0</v>
      </c>
      <c r="R32" s="48">
        <v>1</v>
      </c>
      <c r="S32" s="48">
        <v>0</v>
      </c>
      <c r="T32" s="48">
        <v>2</v>
      </c>
      <c r="U32" s="48">
        <v>2</v>
      </c>
      <c r="V32" s="48">
        <v>1</v>
      </c>
      <c r="W32" s="49">
        <v>0.5</v>
      </c>
      <c r="X32" s="49">
        <v>0.5</v>
      </c>
      <c r="Y32" s="78"/>
      <c r="Z32" s="78"/>
      <c r="AA32" s="78" t="s">
        <v>876</v>
      </c>
      <c r="AB32" s="84" t="s">
        <v>4371</v>
      </c>
      <c r="AC32" s="84" t="s">
        <v>4510</v>
      </c>
      <c r="AD32" s="84"/>
      <c r="AE32" s="84" t="s">
        <v>394</v>
      </c>
      <c r="AF32" s="84" t="s">
        <v>4600</v>
      </c>
      <c r="AG32" s="120">
        <v>0</v>
      </c>
      <c r="AH32" s="123">
        <v>0</v>
      </c>
      <c r="AI32" s="120">
        <v>0</v>
      </c>
      <c r="AJ32" s="123">
        <v>0</v>
      </c>
      <c r="AK32" s="120">
        <v>0</v>
      </c>
      <c r="AL32" s="123">
        <v>0</v>
      </c>
      <c r="AM32" s="120">
        <v>30</v>
      </c>
      <c r="AN32" s="123">
        <v>100</v>
      </c>
      <c r="AO32" s="120">
        <v>30</v>
      </c>
    </row>
    <row r="33" spans="1:41" ht="15">
      <c r="A33" s="87" t="s">
        <v>4117</v>
      </c>
      <c r="B33" s="65" t="s">
        <v>4130</v>
      </c>
      <c r="C33" s="65" t="s">
        <v>61</v>
      </c>
      <c r="D33" s="109"/>
      <c r="E33" s="108"/>
      <c r="F33" s="110" t="s">
        <v>5679</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760</v>
      </c>
      <c r="Z33" s="78" t="s">
        <v>807</v>
      </c>
      <c r="AA33" s="78" t="s">
        <v>860</v>
      </c>
      <c r="AB33" s="84" t="s">
        <v>4372</v>
      </c>
      <c r="AC33" s="84" t="s">
        <v>4511</v>
      </c>
      <c r="AD33" s="84"/>
      <c r="AE33" s="84" t="s">
        <v>331</v>
      </c>
      <c r="AF33" s="84" t="s">
        <v>4601</v>
      </c>
      <c r="AG33" s="120">
        <v>0</v>
      </c>
      <c r="AH33" s="123">
        <v>0</v>
      </c>
      <c r="AI33" s="120">
        <v>2</v>
      </c>
      <c r="AJ33" s="123">
        <v>8.333333333333334</v>
      </c>
      <c r="AK33" s="120">
        <v>0</v>
      </c>
      <c r="AL33" s="123">
        <v>0</v>
      </c>
      <c r="AM33" s="120">
        <v>22</v>
      </c>
      <c r="AN33" s="123">
        <v>91.66666666666667</v>
      </c>
      <c r="AO33" s="120">
        <v>24</v>
      </c>
    </row>
    <row r="34" spans="1:41" ht="15">
      <c r="A34" s="87" t="s">
        <v>4118</v>
      </c>
      <c r="B34" s="65" t="s">
        <v>4131</v>
      </c>
      <c r="C34" s="65" t="s">
        <v>61</v>
      </c>
      <c r="D34" s="109"/>
      <c r="E34" s="108"/>
      <c r="F34" s="110" t="s">
        <v>4118</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t="s">
        <v>859</v>
      </c>
      <c r="AB34" s="84" t="s">
        <v>1963</v>
      </c>
      <c r="AC34" s="84" t="s">
        <v>1963</v>
      </c>
      <c r="AD34" s="84" t="s">
        <v>502</v>
      </c>
      <c r="AE34" s="84"/>
      <c r="AF34" s="84" t="s">
        <v>4602</v>
      </c>
      <c r="AG34" s="120">
        <v>0</v>
      </c>
      <c r="AH34" s="123">
        <v>0</v>
      </c>
      <c r="AI34" s="120">
        <v>0</v>
      </c>
      <c r="AJ34" s="123">
        <v>0</v>
      </c>
      <c r="AK34" s="120">
        <v>0</v>
      </c>
      <c r="AL34" s="123">
        <v>0</v>
      </c>
      <c r="AM34" s="120">
        <v>4</v>
      </c>
      <c r="AN34" s="123">
        <v>100</v>
      </c>
      <c r="AO34" s="120">
        <v>4</v>
      </c>
    </row>
    <row r="35" spans="1:41" ht="15">
      <c r="A35" s="87" t="s">
        <v>4119</v>
      </c>
      <c r="B35" s="65" t="s">
        <v>4132</v>
      </c>
      <c r="C35" s="65" t="s">
        <v>61</v>
      </c>
      <c r="D35" s="109"/>
      <c r="E35" s="108"/>
      <c r="F35" s="110" t="s">
        <v>5680</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t="s">
        <v>756</v>
      </c>
      <c r="Z35" s="78" t="s">
        <v>813</v>
      </c>
      <c r="AA35" s="78" t="s">
        <v>850</v>
      </c>
      <c r="AB35" s="84" t="s">
        <v>4373</v>
      </c>
      <c r="AC35" s="84" t="s">
        <v>4512</v>
      </c>
      <c r="AD35" s="84"/>
      <c r="AE35" s="84" t="s">
        <v>309</v>
      </c>
      <c r="AF35" s="84" t="s">
        <v>4603</v>
      </c>
      <c r="AG35" s="120">
        <v>0</v>
      </c>
      <c r="AH35" s="123">
        <v>0</v>
      </c>
      <c r="AI35" s="120">
        <v>0</v>
      </c>
      <c r="AJ35" s="123">
        <v>0</v>
      </c>
      <c r="AK35" s="120">
        <v>0</v>
      </c>
      <c r="AL35" s="123">
        <v>0</v>
      </c>
      <c r="AM35" s="120">
        <v>14</v>
      </c>
      <c r="AN35" s="123">
        <v>100</v>
      </c>
      <c r="AO35" s="120">
        <v>14</v>
      </c>
    </row>
    <row r="36" spans="1:41" ht="15">
      <c r="A36" s="87" t="s">
        <v>4120</v>
      </c>
      <c r="B36" s="65" t="s">
        <v>4133</v>
      </c>
      <c r="C36" s="65" t="s">
        <v>61</v>
      </c>
      <c r="D36" s="109"/>
      <c r="E36" s="108"/>
      <c r="F36" s="110" t="s">
        <v>5681</v>
      </c>
      <c r="G36" s="111"/>
      <c r="H36" s="111"/>
      <c r="I36" s="112">
        <v>36</v>
      </c>
      <c r="J36" s="113"/>
      <c r="K36" s="48">
        <v>2</v>
      </c>
      <c r="L36" s="48">
        <v>2</v>
      </c>
      <c r="M36" s="48">
        <v>0</v>
      </c>
      <c r="N36" s="48">
        <v>2</v>
      </c>
      <c r="O36" s="48">
        <v>0</v>
      </c>
      <c r="P36" s="49">
        <v>1</v>
      </c>
      <c r="Q36" s="49">
        <v>1</v>
      </c>
      <c r="R36" s="48">
        <v>1</v>
      </c>
      <c r="S36" s="48">
        <v>0</v>
      </c>
      <c r="T36" s="48">
        <v>2</v>
      </c>
      <c r="U36" s="48">
        <v>2</v>
      </c>
      <c r="V36" s="48">
        <v>1</v>
      </c>
      <c r="W36" s="49">
        <v>0.5</v>
      </c>
      <c r="X36" s="49">
        <v>1</v>
      </c>
      <c r="Y36" s="78"/>
      <c r="Z36" s="78"/>
      <c r="AA36" s="78" t="s">
        <v>842</v>
      </c>
      <c r="AB36" s="84" t="s">
        <v>4374</v>
      </c>
      <c r="AC36" s="84" t="s">
        <v>4513</v>
      </c>
      <c r="AD36" s="84"/>
      <c r="AE36" s="84" t="s">
        <v>4558</v>
      </c>
      <c r="AF36" s="84" t="s">
        <v>4558</v>
      </c>
      <c r="AG36" s="120">
        <v>2</v>
      </c>
      <c r="AH36" s="123">
        <v>4.545454545454546</v>
      </c>
      <c r="AI36" s="120">
        <v>0</v>
      </c>
      <c r="AJ36" s="123">
        <v>0</v>
      </c>
      <c r="AK36" s="120">
        <v>0</v>
      </c>
      <c r="AL36" s="123">
        <v>0</v>
      </c>
      <c r="AM36" s="120">
        <v>42</v>
      </c>
      <c r="AN36" s="123">
        <v>95.45454545454545</v>
      </c>
      <c r="AO36" s="120">
        <v>44</v>
      </c>
    </row>
    <row r="37" spans="1:41" ht="15">
      <c r="A37" s="87" t="s">
        <v>4121</v>
      </c>
      <c r="B37" s="65" t="s">
        <v>4134</v>
      </c>
      <c r="C37" s="65" t="s">
        <v>61</v>
      </c>
      <c r="D37" s="109"/>
      <c r="E37" s="108"/>
      <c r="F37" s="110" t="s">
        <v>4121</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t="s">
        <v>749</v>
      </c>
      <c r="Z37" s="78" t="s">
        <v>807</v>
      </c>
      <c r="AA37" s="78" t="s">
        <v>839</v>
      </c>
      <c r="AB37" s="84" t="s">
        <v>1963</v>
      </c>
      <c r="AC37" s="84" t="s">
        <v>1963</v>
      </c>
      <c r="AD37" s="84"/>
      <c r="AE37" s="84" t="s">
        <v>492</v>
      </c>
      <c r="AF37" s="84" t="s">
        <v>4604</v>
      </c>
      <c r="AG37" s="120">
        <v>0</v>
      </c>
      <c r="AH37" s="123">
        <v>0</v>
      </c>
      <c r="AI37" s="120">
        <v>0</v>
      </c>
      <c r="AJ37" s="123">
        <v>0</v>
      </c>
      <c r="AK37" s="120">
        <v>0</v>
      </c>
      <c r="AL37" s="123">
        <v>0</v>
      </c>
      <c r="AM37" s="120">
        <v>18</v>
      </c>
      <c r="AN37" s="123">
        <v>100</v>
      </c>
      <c r="AO37" s="120">
        <v>18</v>
      </c>
    </row>
    <row r="38" spans="1:41" ht="15">
      <c r="A38" s="87" t="s">
        <v>4122</v>
      </c>
      <c r="B38" s="65" t="s">
        <v>4135</v>
      </c>
      <c r="C38" s="65" t="s">
        <v>61</v>
      </c>
      <c r="D38" s="109"/>
      <c r="E38" s="108"/>
      <c r="F38" s="110" t="s">
        <v>5682</v>
      </c>
      <c r="G38" s="111"/>
      <c r="H38" s="111"/>
      <c r="I38" s="112">
        <v>38</v>
      </c>
      <c r="J38" s="113"/>
      <c r="K38" s="48">
        <v>2</v>
      </c>
      <c r="L38" s="48">
        <v>2</v>
      </c>
      <c r="M38" s="48">
        <v>0</v>
      </c>
      <c r="N38" s="48">
        <v>2</v>
      </c>
      <c r="O38" s="48">
        <v>1</v>
      </c>
      <c r="P38" s="49">
        <v>0</v>
      </c>
      <c r="Q38" s="49">
        <v>0</v>
      </c>
      <c r="R38" s="48">
        <v>1</v>
      </c>
      <c r="S38" s="48">
        <v>0</v>
      </c>
      <c r="T38" s="48">
        <v>2</v>
      </c>
      <c r="U38" s="48">
        <v>2</v>
      </c>
      <c r="V38" s="48">
        <v>1</v>
      </c>
      <c r="W38" s="49">
        <v>0.5</v>
      </c>
      <c r="X38" s="49">
        <v>0.5</v>
      </c>
      <c r="Y38" s="78"/>
      <c r="Z38" s="78"/>
      <c r="AA38" s="78" t="s">
        <v>838</v>
      </c>
      <c r="AB38" s="84" t="s">
        <v>4375</v>
      </c>
      <c r="AC38" s="84" t="s">
        <v>1963</v>
      </c>
      <c r="AD38" s="84"/>
      <c r="AE38" s="84" t="s">
        <v>491</v>
      </c>
      <c r="AF38" s="84" t="s">
        <v>4605</v>
      </c>
      <c r="AG38" s="120">
        <v>6</v>
      </c>
      <c r="AH38" s="123">
        <v>10.169491525423728</v>
      </c>
      <c r="AI38" s="120">
        <v>2</v>
      </c>
      <c r="AJ38" s="123">
        <v>3.389830508474576</v>
      </c>
      <c r="AK38" s="120">
        <v>0</v>
      </c>
      <c r="AL38" s="123">
        <v>0</v>
      </c>
      <c r="AM38" s="120">
        <v>51</v>
      </c>
      <c r="AN38" s="123">
        <v>86.44067796610169</v>
      </c>
      <c r="AO38" s="120">
        <v>59</v>
      </c>
    </row>
    <row r="39" spans="1:41" ht="15">
      <c r="A39" s="87" t="s">
        <v>4123</v>
      </c>
      <c r="B39" s="65" t="s">
        <v>4124</v>
      </c>
      <c r="C39" s="65" t="s">
        <v>63</v>
      </c>
      <c r="D39" s="109"/>
      <c r="E39" s="108"/>
      <c r="F39" s="110" t="s">
        <v>5683</v>
      </c>
      <c r="G39" s="111"/>
      <c r="H39" s="111"/>
      <c r="I39" s="112">
        <v>39</v>
      </c>
      <c r="J39" s="113"/>
      <c r="K39" s="48">
        <v>2</v>
      </c>
      <c r="L39" s="48">
        <v>2</v>
      </c>
      <c r="M39" s="48">
        <v>0</v>
      </c>
      <c r="N39" s="48">
        <v>2</v>
      </c>
      <c r="O39" s="48">
        <v>1</v>
      </c>
      <c r="P39" s="49">
        <v>0</v>
      </c>
      <c r="Q39" s="49">
        <v>0</v>
      </c>
      <c r="R39" s="48">
        <v>1</v>
      </c>
      <c r="S39" s="48">
        <v>0</v>
      </c>
      <c r="T39" s="48">
        <v>2</v>
      </c>
      <c r="U39" s="48">
        <v>2</v>
      </c>
      <c r="V39" s="48">
        <v>1</v>
      </c>
      <c r="W39" s="49">
        <v>0.5</v>
      </c>
      <c r="X39" s="49">
        <v>0.5</v>
      </c>
      <c r="Y39" s="78" t="s">
        <v>747</v>
      </c>
      <c r="Z39" s="78" t="s">
        <v>809</v>
      </c>
      <c r="AA39" s="78" t="s">
        <v>835</v>
      </c>
      <c r="AB39" s="84" t="s">
        <v>4376</v>
      </c>
      <c r="AC39" s="84" t="s">
        <v>4514</v>
      </c>
      <c r="AD39" s="84"/>
      <c r="AE39" s="84" t="s">
        <v>227</v>
      </c>
      <c r="AF39" s="84" t="s">
        <v>4606</v>
      </c>
      <c r="AG39" s="120">
        <v>0</v>
      </c>
      <c r="AH39" s="123">
        <v>0</v>
      </c>
      <c r="AI39" s="120">
        <v>2</v>
      </c>
      <c r="AJ39" s="123">
        <v>3.508771929824561</v>
      </c>
      <c r="AK39" s="120">
        <v>0</v>
      </c>
      <c r="AL39" s="123">
        <v>0</v>
      </c>
      <c r="AM39" s="120">
        <v>55</v>
      </c>
      <c r="AN39" s="123">
        <v>96.49122807017544</v>
      </c>
      <c r="AO39" s="120">
        <v>57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4087</v>
      </c>
      <c r="B2" s="84" t="s">
        <v>337</v>
      </c>
      <c r="C2" s="78">
        <f>VLOOKUP(GroupVertices[[#This Row],[Vertex]],Vertices[],MATCH("ID",Vertices[[#Headers],[Vertex]:[Vertex Content Word Count]],0),FALSE)</f>
        <v>147</v>
      </c>
    </row>
    <row r="3" spans="1:3" ht="15">
      <c r="A3" s="78" t="s">
        <v>4087</v>
      </c>
      <c r="B3" s="84" t="s">
        <v>336</v>
      </c>
      <c r="C3" s="78">
        <f>VLOOKUP(GroupVertices[[#This Row],[Vertex]],Vertices[],MATCH("ID",Vertices[[#Headers],[Vertex]:[Vertex Content Word Count]],0),FALSE)</f>
        <v>32</v>
      </c>
    </row>
    <row r="4" spans="1:3" ht="15">
      <c r="A4" s="78" t="s">
        <v>4087</v>
      </c>
      <c r="B4" s="84" t="s">
        <v>305</v>
      </c>
      <c r="C4" s="78">
        <f>VLOOKUP(GroupVertices[[#This Row],[Vertex]],Vertices[],MATCH("ID",Vertices[[#Headers],[Vertex]:[Vertex Content Word Count]],0),FALSE)</f>
        <v>111</v>
      </c>
    </row>
    <row r="5" spans="1:3" ht="15">
      <c r="A5" s="78" t="s">
        <v>4087</v>
      </c>
      <c r="B5" s="84" t="s">
        <v>304</v>
      </c>
      <c r="C5" s="78">
        <f>VLOOKUP(GroupVertices[[#This Row],[Vertex]],Vertices[],MATCH("ID",Vertices[[#Headers],[Vertex]:[Vertex Content Word Count]],0),FALSE)</f>
        <v>110</v>
      </c>
    </row>
    <row r="6" spans="1:3" ht="15">
      <c r="A6" s="78" t="s">
        <v>4087</v>
      </c>
      <c r="B6" s="84" t="s">
        <v>303</v>
      </c>
      <c r="C6" s="78">
        <f>VLOOKUP(GroupVertices[[#This Row],[Vertex]],Vertices[],MATCH("ID",Vertices[[#Headers],[Vertex]:[Vertex Content Word Count]],0),FALSE)</f>
        <v>109</v>
      </c>
    </row>
    <row r="7" spans="1:3" ht="15">
      <c r="A7" s="78" t="s">
        <v>4087</v>
      </c>
      <c r="B7" s="84" t="s">
        <v>302</v>
      </c>
      <c r="C7" s="78">
        <f>VLOOKUP(GroupVertices[[#This Row],[Vertex]],Vertices[],MATCH("ID",Vertices[[#Headers],[Vertex]:[Vertex Content Word Count]],0),FALSE)</f>
        <v>108</v>
      </c>
    </row>
    <row r="8" spans="1:3" ht="15">
      <c r="A8" s="78" t="s">
        <v>4087</v>
      </c>
      <c r="B8" s="84" t="s">
        <v>300</v>
      </c>
      <c r="C8" s="78">
        <f>VLOOKUP(GroupVertices[[#This Row],[Vertex]],Vertices[],MATCH("ID",Vertices[[#Headers],[Vertex]:[Vertex Content Word Count]],0),FALSE)</f>
        <v>106</v>
      </c>
    </row>
    <row r="9" spans="1:3" ht="15">
      <c r="A9" s="78" t="s">
        <v>4087</v>
      </c>
      <c r="B9" s="84" t="s">
        <v>299</v>
      </c>
      <c r="C9" s="78">
        <f>VLOOKUP(GroupVertices[[#This Row],[Vertex]],Vertices[],MATCH("ID",Vertices[[#Headers],[Vertex]:[Vertex Content Word Count]],0),FALSE)</f>
        <v>105</v>
      </c>
    </row>
    <row r="10" spans="1:3" ht="15">
      <c r="A10" s="78" t="s">
        <v>4087</v>
      </c>
      <c r="B10" s="84" t="s">
        <v>298</v>
      </c>
      <c r="C10" s="78">
        <f>VLOOKUP(GroupVertices[[#This Row],[Vertex]],Vertices[],MATCH("ID",Vertices[[#Headers],[Vertex]:[Vertex Content Word Count]],0),FALSE)</f>
        <v>104</v>
      </c>
    </row>
    <row r="11" spans="1:3" ht="15">
      <c r="A11" s="78" t="s">
        <v>4087</v>
      </c>
      <c r="B11" s="84" t="s">
        <v>295</v>
      </c>
      <c r="C11" s="78">
        <f>VLOOKUP(GroupVertices[[#This Row],[Vertex]],Vertices[],MATCH("ID",Vertices[[#Headers],[Vertex]:[Vertex Content Word Count]],0),FALSE)</f>
        <v>98</v>
      </c>
    </row>
    <row r="12" spans="1:3" ht="15">
      <c r="A12" s="78" t="s">
        <v>4087</v>
      </c>
      <c r="B12" s="84" t="s">
        <v>294</v>
      </c>
      <c r="C12" s="78">
        <f>VLOOKUP(GroupVertices[[#This Row],[Vertex]],Vertices[],MATCH("ID",Vertices[[#Headers],[Vertex]:[Vertex Content Word Count]],0),FALSE)</f>
        <v>97</v>
      </c>
    </row>
    <row r="13" spans="1:3" ht="15">
      <c r="A13" s="78" t="s">
        <v>4087</v>
      </c>
      <c r="B13" s="84" t="s">
        <v>293</v>
      </c>
      <c r="C13" s="78">
        <f>VLOOKUP(GroupVertices[[#This Row],[Vertex]],Vertices[],MATCH("ID",Vertices[[#Headers],[Vertex]:[Vertex Content Word Count]],0),FALSE)</f>
        <v>96</v>
      </c>
    </row>
    <row r="14" spans="1:3" ht="15">
      <c r="A14" s="78" t="s">
        <v>4087</v>
      </c>
      <c r="B14" s="84" t="s">
        <v>292</v>
      </c>
      <c r="C14" s="78">
        <f>VLOOKUP(GroupVertices[[#This Row],[Vertex]],Vertices[],MATCH("ID",Vertices[[#Headers],[Vertex]:[Vertex Content Word Count]],0),FALSE)</f>
        <v>95</v>
      </c>
    </row>
    <row r="15" spans="1:3" ht="15">
      <c r="A15" s="78" t="s">
        <v>4087</v>
      </c>
      <c r="B15" s="84" t="s">
        <v>291</v>
      </c>
      <c r="C15" s="78">
        <f>VLOOKUP(GroupVertices[[#This Row],[Vertex]],Vertices[],MATCH("ID",Vertices[[#Headers],[Vertex]:[Vertex Content Word Count]],0),FALSE)</f>
        <v>94</v>
      </c>
    </row>
    <row r="16" spans="1:3" ht="15">
      <c r="A16" s="78" t="s">
        <v>4087</v>
      </c>
      <c r="B16" s="84" t="s">
        <v>289</v>
      </c>
      <c r="C16" s="78">
        <f>VLOOKUP(GroupVertices[[#This Row],[Vertex]],Vertices[],MATCH("ID",Vertices[[#Headers],[Vertex]:[Vertex Content Word Count]],0),FALSE)</f>
        <v>90</v>
      </c>
    </row>
    <row r="17" spans="1:3" ht="15">
      <c r="A17" s="78" t="s">
        <v>4087</v>
      </c>
      <c r="B17" s="84" t="s">
        <v>288</v>
      </c>
      <c r="C17" s="78">
        <f>VLOOKUP(GroupVertices[[#This Row],[Vertex]],Vertices[],MATCH("ID",Vertices[[#Headers],[Vertex]:[Vertex Content Word Count]],0),FALSE)</f>
        <v>89</v>
      </c>
    </row>
    <row r="18" spans="1:3" ht="15">
      <c r="A18" s="78" t="s">
        <v>4087</v>
      </c>
      <c r="B18" s="84" t="s">
        <v>285</v>
      </c>
      <c r="C18" s="78">
        <f>VLOOKUP(GroupVertices[[#This Row],[Vertex]],Vertices[],MATCH("ID",Vertices[[#Headers],[Vertex]:[Vertex Content Word Count]],0),FALSE)</f>
        <v>86</v>
      </c>
    </row>
    <row r="19" spans="1:3" ht="15">
      <c r="A19" s="78" t="s">
        <v>4087</v>
      </c>
      <c r="B19" s="84" t="s">
        <v>284</v>
      </c>
      <c r="C19" s="78">
        <f>VLOOKUP(GroupVertices[[#This Row],[Vertex]],Vertices[],MATCH("ID",Vertices[[#Headers],[Vertex]:[Vertex Content Word Count]],0),FALSE)</f>
        <v>85</v>
      </c>
    </row>
    <row r="20" spans="1:3" ht="15">
      <c r="A20" s="78" t="s">
        <v>4087</v>
      </c>
      <c r="B20" s="84" t="s">
        <v>283</v>
      </c>
      <c r="C20" s="78">
        <f>VLOOKUP(GroupVertices[[#This Row],[Vertex]],Vertices[],MATCH("ID",Vertices[[#Headers],[Vertex]:[Vertex Content Word Count]],0),FALSE)</f>
        <v>84</v>
      </c>
    </row>
    <row r="21" spans="1:3" ht="15">
      <c r="A21" s="78" t="s">
        <v>4087</v>
      </c>
      <c r="B21" s="84" t="s">
        <v>282</v>
      </c>
      <c r="C21" s="78">
        <f>VLOOKUP(GroupVertices[[#This Row],[Vertex]],Vertices[],MATCH("ID",Vertices[[#Headers],[Vertex]:[Vertex Content Word Count]],0),FALSE)</f>
        <v>83</v>
      </c>
    </row>
    <row r="22" spans="1:3" ht="15">
      <c r="A22" s="78" t="s">
        <v>4087</v>
      </c>
      <c r="B22" s="84" t="s">
        <v>279</v>
      </c>
      <c r="C22" s="78">
        <f>VLOOKUP(GroupVertices[[#This Row],[Vertex]],Vertices[],MATCH("ID",Vertices[[#Headers],[Vertex]:[Vertex Content Word Count]],0),FALSE)</f>
        <v>79</v>
      </c>
    </row>
    <row r="23" spans="1:3" ht="15">
      <c r="A23" s="78" t="s">
        <v>4087</v>
      </c>
      <c r="B23" s="84" t="s">
        <v>278</v>
      </c>
      <c r="C23" s="78">
        <f>VLOOKUP(GroupVertices[[#This Row],[Vertex]],Vertices[],MATCH("ID",Vertices[[#Headers],[Vertex]:[Vertex Content Word Count]],0),FALSE)</f>
        <v>78</v>
      </c>
    </row>
    <row r="24" spans="1:3" ht="15">
      <c r="A24" s="78" t="s">
        <v>4087</v>
      </c>
      <c r="B24" s="84" t="s">
        <v>277</v>
      </c>
      <c r="C24" s="78">
        <f>VLOOKUP(GroupVertices[[#This Row],[Vertex]],Vertices[],MATCH("ID",Vertices[[#Headers],[Vertex]:[Vertex Content Word Count]],0),FALSE)</f>
        <v>77</v>
      </c>
    </row>
    <row r="25" spans="1:3" ht="15">
      <c r="A25" s="78" t="s">
        <v>4087</v>
      </c>
      <c r="B25" s="84" t="s">
        <v>276</v>
      </c>
      <c r="C25" s="78">
        <f>VLOOKUP(GroupVertices[[#This Row],[Vertex]],Vertices[],MATCH("ID",Vertices[[#Headers],[Vertex]:[Vertex Content Word Count]],0),FALSE)</f>
        <v>76</v>
      </c>
    </row>
    <row r="26" spans="1:3" ht="15">
      <c r="A26" s="78" t="s">
        <v>4087</v>
      </c>
      <c r="B26" s="84" t="s">
        <v>275</v>
      </c>
      <c r="C26" s="78">
        <f>VLOOKUP(GroupVertices[[#This Row],[Vertex]],Vertices[],MATCH("ID",Vertices[[#Headers],[Vertex]:[Vertex Content Word Count]],0),FALSE)</f>
        <v>75</v>
      </c>
    </row>
    <row r="27" spans="1:3" ht="15">
      <c r="A27" s="78" t="s">
        <v>4087</v>
      </c>
      <c r="B27" s="84" t="s">
        <v>274</v>
      </c>
      <c r="C27" s="78">
        <f>VLOOKUP(GroupVertices[[#This Row],[Vertex]],Vertices[],MATCH("ID",Vertices[[#Headers],[Vertex]:[Vertex Content Word Count]],0),FALSE)</f>
        <v>74</v>
      </c>
    </row>
    <row r="28" spans="1:3" ht="15">
      <c r="A28" s="78" t="s">
        <v>4087</v>
      </c>
      <c r="B28" s="84" t="s">
        <v>273</v>
      </c>
      <c r="C28" s="78">
        <f>VLOOKUP(GroupVertices[[#This Row],[Vertex]],Vertices[],MATCH("ID",Vertices[[#Headers],[Vertex]:[Vertex Content Word Count]],0),FALSE)</f>
        <v>73</v>
      </c>
    </row>
    <row r="29" spans="1:3" ht="15">
      <c r="A29" s="78" t="s">
        <v>4087</v>
      </c>
      <c r="B29" s="84" t="s">
        <v>272</v>
      </c>
      <c r="C29" s="78">
        <f>VLOOKUP(GroupVertices[[#This Row],[Vertex]],Vertices[],MATCH("ID",Vertices[[#Headers],[Vertex]:[Vertex Content Word Count]],0),FALSE)</f>
        <v>72</v>
      </c>
    </row>
    <row r="30" spans="1:3" ht="15">
      <c r="A30" s="78" t="s">
        <v>4087</v>
      </c>
      <c r="B30" s="84" t="s">
        <v>271</v>
      </c>
      <c r="C30" s="78">
        <f>VLOOKUP(GroupVertices[[#This Row],[Vertex]],Vertices[],MATCH("ID",Vertices[[#Headers],[Vertex]:[Vertex Content Word Count]],0),FALSE)</f>
        <v>71</v>
      </c>
    </row>
    <row r="31" spans="1:3" ht="15">
      <c r="A31" s="78" t="s">
        <v>4087</v>
      </c>
      <c r="B31" s="84" t="s">
        <v>270</v>
      </c>
      <c r="C31" s="78">
        <f>VLOOKUP(GroupVertices[[#This Row],[Vertex]],Vertices[],MATCH("ID",Vertices[[#Headers],[Vertex]:[Vertex Content Word Count]],0),FALSE)</f>
        <v>70</v>
      </c>
    </row>
    <row r="32" spans="1:3" ht="15">
      <c r="A32" s="78" t="s">
        <v>4087</v>
      </c>
      <c r="B32" s="84" t="s">
        <v>269</v>
      </c>
      <c r="C32" s="78">
        <f>VLOOKUP(GroupVertices[[#This Row],[Vertex]],Vertices[],MATCH("ID",Vertices[[#Headers],[Vertex]:[Vertex Content Word Count]],0),FALSE)</f>
        <v>69</v>
      </c>
    </row>
    <row r="33" spans="1:3" ht="15">
      <c r="A33" s="78" t="s">
        <v>4087</v>
      </c>
      <c r="B33" s="84" t="s">
        <v>268</v>
      </c>
      <c r="C33" s="78">
        <f>VLOOKUP(GroupVertices[[#This Row],[Vertex]],Vertices[],MATCH("ID",Vertices[[#Headers],[Vertex]:[Vertex Content Word Count]],0),FALSE)</f>
        <v>68</v>
      </c>
    </row>
    <row r="34" spans="1:3" ht="15">
      <c r="A34" s="78" t="s">
        <v>4087</v>
      </c>
      <c r="B34" s="84" t="s">
        <v>267</v>
      </c>
      <c r="C34" s="78">
        <f>VLOOKUP(GroupVertices[[#This Row],[Vertex]],Vertices[],MATCH("ID",Vertices[[#Headers],[Vertex]:[Vertex Content Word Count]],0),FALSE)</f>
        <v>67</v>
      </c>
    </row>
    <row r="35" spans="1:3" ht="15">
      <c r="A35" s="78" t="s">
        <v>4087</v>
      </c>
      <c r="B35" s="84" t="s">
        <v>266</v>
      </c>
      <c r="C35" s="78">
        <f>VLOOKUP(GroupVertices[[#This Row],[Vertex]],Vertices[],MATCH("ID",Vertices[[#Headers],[Vertex]:[Vertex Content Word Count]],0),FALSE)</f>
        <v>66</v>
      </c>
    </row>
    <row r="36" spans="1:3" ht="15">
      <c r="A36" s="78" t="s">
        <v>4087</v>
      </c>
      <c r="B36" s="84" t="s">
        <v>265</v>
      </c>
      <c r="C36" s="78">
        <f>VLOOKUP(GroupVertices[[#This Row],[Vertex]],Vertices[],MATCH("ID",Vertices[[#Headers],[Vertex]:[Vertex Content Word Count]],0),FALSE)</f>
        <v>65</v>
      </c>
    </row>
    <row r="37" spans="1:3" ht="15">
      <c r="A37" s="78" t="s">
        <v>4087</v>
      </c>
      <c r="B37" s="84" t="s">
        <v>264</v>
      </c>
      <c r="C37" s="78">
        <f>VLOOKUP(GroupVertices[[#This Row],[Vertex]],Vertices[],MATCH("ID",Vertices[[#Headers],[Vertex]:[Vertex Content Word Count]],0),FALSE)</f>
        <v>64</v>
      </c>
    </row>
    <row r="38" spans="1:3" ht="15">
      <c r="A38" s="78" t="s">
        <v>4087</v>
      </c>
      <c r="B38" s="84" t="s">
        <v>263</v>
      </c>
      <c r="C38" s="78">
        <f>VLOOKUP(GroupVertices[[#This Row],[Vertex]],Vertices[],MATCH("ID",Vertices[[#Headers],[Vertex]:[Vertex Content Word Count]],0),FALSE)</f>
        <v>63</v>
      </c>
    </row>
    <row r="39" spans="1:3" ht="15">
      <c r="A39" s="78" t="s">
        <v>4087</v>
      </c>
      <c r="B39" s="84" t="s">
        <v>262</v>
      </c>
      <c r="C39" s="78">
        <f>VLOOKUP(GroupVertices[[#This Row],[Vertex]],Vertices[],MATCH("ID",Vertices[[#Headers],[Vertex]:[Vertex Content Word Count]],0),FALSE)</f>
        <v>62</v>
      </c>
    </row>
    <row r="40" spans="1:3" ht="15">
      <c r="A40" s="78" t="s">
        <v>4087</v>
      </c>
      <c r="B40" s="84" t="s">
        <v>261</v>
      </c>
      <c r="C40" s="78">
        <f>VLOOKUP(GroupVertices[[#This Row],[Vertex]],Vertices[],MATCH("ID",Vertices[[#Headers],[Vertex]:[Vertex Content Word Count]],0),FALSE)</f>
        <v>61</v>
      </c>
    </row>
    <row r="41" spans="1:3" ht="15">
      <c r="A41" s="78" t="s">
        <v>4087</v>
      </c>
      <c r="B41" s="84" t="s">
        <v>260</v>
      </c>
      <c r="C41" s="78">
        <f>VLOOKUP(GroupVertices[[#This Row],[Vertex]],Vertices[],MATCH("ID",Vertices[[#Headers],[Vertex]:[Vertex Content Word Count]],0),FALSE)</f>
        <v>60</v>
      </c>
    </row>
    <row r="42" spans="1:3" ht="15">
      <c r="A42" s="78" t="s">
        <v>4087</v>
      </c>
      <c r="B42" s="84" t="s">
        <v>259</v>
      </c>
      <c r="C42" s="78">
        <f>VLOOKUP(GroupVertices[[#This Row],[Vertex]],Vertices[],MATCH("ID",Vertices[[#Headers],[Vertex]:[Vertex Content Word Count]],0),FALSE)</f>
        <v>59</v>
      </c>
    </row>
    <row r="43" spans="1:3" ht="15">
      <c r="A43" s="78" t="s">
        <v>4087</v>
      </c>
      <c r="B43" s="84" t="s">
        <v>258</v>
      </c>
      <c r="C43" s="78">
        <f>VLOOKUP(GroupVertices[[#This Row],[Vertex]],Vertices[],MATCH("ID",Vertices[[#Headers],[Vertex]:[Vertex Content Word Count]],0),FALSE)</f>
        <v>58</v>
      </c>
    </row>
    <row r="44" spans="1:3" ht="15">
      <c r="A44" s="78" t="s">
        <v>4087</v>
      </c>
      <c r="B44" s="84" t="s">
        <v>257</v>
      </c>
      <c r="C44" s="78">
        <f>VLOOKUP(GroupVertices[[#This Row],[Vertex]],Vertices[],MATCH("ID",Vertices[[#Headers],[Vertex]:[Vertex Content Word Count]],0),FALSE)</f>
        <v>57</v>
      </c>
    </row>
    <row r="45" spans="1:3" ht="15">
      <c r="A45" s="78" t="s">
        <v>4087</v>
      </c>
      <c r="B45" s="84" t="s">
        <v>256</v>
      </c>
      <c r="C45" s="78">
        <f>VLOOKUP(GroupVertices[[#This Row],[Vertex]],Vertices[],MATCH("ID",Vertices[[#Headers],[Vertex]:[Vertex Content Word Count]],0),FALSE)</f>
        <v>56</v>
      </c>
    </row>
    <row r="46" spans="1:3" ht="15">
      <c r="A46" s="78" t="s">
        <v>4087</v>
      </c>
      <c r="B46" s="84" t="s">
        <v>255</v>
      </c>
      <c r="C46" s="78">
        <f>VLOOKUP(GroupVertices[[#This Row],[Vertex]],Vertices[],MATCH("ID",Vertices[[#Headers],[Vertex]:[Vertex Content Word Count]],0),FALSE)</f>
        <v>55</v>
      </c>
    </row>
    <row r="47" spans="1:3" ht="15">
      <c r="A47" s="78" t="s">
        <v>4087</v>
      </c>
      <c r="B47" s="84" t="s">
        <v>254</v>
      </c>
      <c r="C47" s="78">
        <f>VLOOKUP(GroupVertices[[#This Row],[Vertex]],Vertices[],MATCH("ID",Vertices[[#Headers],[Vertex]:[Vertex Content Word Count]],0),FALSE)</f>
        <v>54</v>
      </c>
    </row>
    <row r="48" spans="1:3" ht="15">
      <c r="A48" s="78" t="s">
        <v>4087</v>
      </c>
      <c r="B48" s="84" t="s">
        <v>253</v>
      </c>
      <c r="C48" s="78">
        <f>VLOOKUP(GroupVertices[[#This Row],[Vertex]],Vertices[],MATCH("ID",Vertices[[#Headers],[Vertex]:[Vertex Content Word Count]],0),FALSE)</f>
        <v>53</v>
      </c>
    </row>
    <row r="49" spans="1:3" ht="15">
      <c r="A49" s="78" t="s">
        <v>4087</v>
      </c>
      <c r="B49" s="84" t="s">
        <v>252</v>
      </c>
      <c r="C49" s="78">
        <f>VLOOKUP(GroupVertices[[#This Row],[Vertex]],Vertices[],MATCH("ID",Vertices[[#Headers],[Vertex]:[Vertex Content Word Count]],0),FALSE)</f>
        <v>52</v>
      </c>
    </row>
    <row r="50" spans="1:3" ht="15">
      <c r="A50" s="78" t="s">
        <v>4087</v>
      </c>
      <c r="B50" s="84" t="s">
        <v>251</v>
      </c>
      <c r="C50" s="78">
        <f>VLOOKUP(GroupVertices[[#This Row],[Vertex]],Vertices[],MATCH("ID",Vertices[[#Headers],[Vertex]:[Vertex Content Word Count]],0),FALSE)</f>
        <v>51</v>
      </c>
    </row>
    <row r="51" spans="1:3" ht="15">
      <c r="A51" s="78" t="s">
        <v>4087</v>
      </c>
      <c r="B51" s="84" t="s">
        <v>250</v>
      </c>
      <c r="C51" s="78">
        <f>VLOOKUP(GroupVertices[[#This Row],[Vertex]],Vertices[],MATCH("ID",Vertices[[#Headers],[Vertex]:[Vertex Content Word Count]],0),FALSE)</f>
        <v>50</v>
      </c>
    </row>
    <row r="52" spans="1:3" ht="15">
      <c r="A52" s="78" t="s">
        <v>4087</v>
      </c>
      <c r="B52" s="84" t="s">
        <v>249</v>
      </c>
      <c r="C52" s="78">
        <f>VLOOKUP(GroupVertices[[#This Row],[Vertex]],Vertices[],MATCH("ID",Vertices[[#Headers],[Vertex]:[Vertex Content Word Count]],0),FALSE)</f>
        <v>49</v>
      </c>
    </row>
    <row r="53" spans="1:3" ht="15">
      <c r="A53" s="78" t="s">
        <v>4087</v>
      </c>
      <c r="B53" s="84" t="s">
        <v>248</v>
      </c>
      <c r="C53" s="78">
        <f>VLOOKUP(GroupVertices[[#This Row],[Vertex]],Vertices[],MATCH("ID",Vertices[[#Headers],[Vertex]:[Vertex Content Word Count]],0),FALSE)</f>
        <v>48</v>
      </c>
    </row>
    <row r="54" spans="1:3" ht="15">
      <c r="A54" s="78" t="s">
        <v>4087</v>
      </c>
      <c r="B54" s="84" t="s">
        <v>246</v>
      </c>
      <c r="C54" s="78">
        <f>VLOOKUP(GroupVertices[[#This Row],[Vertex]],Vertices[],MATCH("ID",Vertices[[#Headers],[Vertex]:[Vertex Content Word Count]],0),FALSE)</f>
        <v>45</v>
      </c>
    </row>
    <row r="55" spans="1:3" ht="15">
      <c r="A55" s="78" t="s">
        <v>4087</v>
      </c>
      <c r="B55" s="84" t="s">
        <v>245</v>
      </c>
      <c r="C55" s="78">
        <f>VLOOKUP(GroupVertices[[#This Row],[Vertex]],Vertices[],MATCH("ID",Vertices[[#Headers],[Vertex]:[Vertex Content Word Count]],0),FALSE)</f>
        <v>44</v>
      </c>
    </row>
    <row r="56" spans="1:3" ht="15">
      <c r="A56" s="78" t="s">
        <v>4087</v>
      </c>
      <c r="B56" s="84" t="s">
        <v>244</v>
      </c>
      <c r="C56" s="78">
        <f>VLOOKUP(GroupVertices[[#This Row],[Vertex]],Vertices[],MATCH("ID",Vertices[[#Headers],[Vertex]:[Vertex Content Word Count]],0),FALSE)</f>
        <v>43</v>
      </c>
    </row>
    <row r="57" spans="1:3" ht="15">
      <c r="A57" s="78" t="s">
        <v>4087</v>
      </c>
      <c r="B57" s="84" t="s">
        <v>243</v>
      </c>
      <c r="C57" s="78">
        <f>VLOOKUP(GroupVertices[[#This Row],[Vertex]],Vertices[],MATCH("ID",Vertices[[#Headers],[Vertex]:[Vertex Content Word Count]],0),FALSE)</f>
        <v>42</v>
      </c>
    </row>
    <row r="58" spans="1:3" ht="15">
      <c r="A58" s="78" t="s">
        <v>4087</v>
      </c>
      <c r="B58" s="84" t="s">
        <v>242</v>
      </c>
      <c r="C58" s="78">
        <f>VLOOKUP(GroupVertices[[#This Row],[Vertex]],Vertices[],MATCH("ID",Vertices[[#Headers],[Vertex]:[Vertex Content Word Count]],0),FALSE)</f>
        <v>41</v>
      </c>
    </row>
    <row r="59" spans="1:3" ht="15">
      <c r="A59" s="78" t="s">
        <v>4087</v>
      </c>
      <c r="B59" s="84" t="s">
        <v>241</v>
      </c>
      <c r="C59" s="78">
        <f>VLOOKUP(GroupVertices[[#This Row],[Vertex]],Vertices[],MATCH("ID",Vertices[[#Headers],[Vertex]:[Vertex Content Word Count]],0),FALSE)</f>
        <v>40</v>
      </c>
    </row>
    <row r="60" spans="1:3" ht="15">
      <c r="A60" s="78" t="s">
        <v>4087</v>
      </c>
      <c r="B60" s="84" t="s">
        <v>240</v>
      </c>
      <c r="C60" s="78">
        <f>VLOOKUP(GroupVertices[[#This Row],[Vertex]],Vertices[],MATCH("ID",Vertices[[#Headers],[Vertex]:[Vertex Content Word Count]],0),FALSE)</f>
        <v>39</v>
      </c>
    </row>
    <row r="61" spans="1:3" ht="15">
      <c r="A61" s="78" t="s">
        <v>4087</v>
      </c>
      <c r="B61" s="84" t="s">
        <v>239</v>
      </c>
      <c r="C61" s="78">
        <f>VLOOKUP(GroupVertices[[#This Row],[Vertex]],Vertices[],MATCH("ID",Vertices[[#Headers],[Vertex]:[Vertex Content Word Count]],0),FALSE)</f>
        <v>38</v>
      </c>
    </row>
    <row r="62" spans="1:3" ht="15">
      <c r="A62" s="78" t="s">
        <v>4087</v>
      </c>
      <c r="B62" s="84" t="s">
        <v>238</v>
      </c>
      <c r="C62" s="78">
        <f>VLOOKUP(GroupVertices[[#This Row],[Vertex]],Vertices[],MATCH("ID",Vertices[[#Headers],[Vertex]:[Vertex Content Word Count]],0),FALSE)</f>
        <v>37</v>
      </c>
    </row>
    <row r="63" spans="1:3" ht="15">
      <c r="A63" s="78" t="s">
        <v>4087</v>
      </c>
      <c r="B63" s="84" t="s">
        <v>237</v>
      </c>
      <c r="C63" s="78">
        <f>VLOOKUP(GroupVertices[[#This Row],[Vertex]],Vertices[],MATCH("ID",Vertices[[#Headers],[Vertex]:[Vertex Content Word Count]],0),FALSE)</f>
        <v>36</v>
      </c>
    </row>
    <row r="64" spans="1:3" ht="15">
      <c r="A64" s="78" t="s">
        <v>4087</v>
      </c>
      <c r="B64" s="84" t="s">
        <v>236</v>
      </c>
      <c r="C64" s="78">
        <f>VLOOKUP(GroupVertices[[#This Row],[Vertex]],Vertices[],MATCH("ID",Vertices[[#Headers],[Vertex]:[Vertex Content Word Count]],0),FALSE)</f>
        <v>35</v>
      </c>
    </row>
    <row r="65" spans="1:3" ht="15">
      <c r="A65" s="78" t="s">
        <v>4087</v>
      </c>
      <c r="B65" s="84" t="s">
        <v>235</v>
      </c>
      <c r="C65" s="78">
        <f>VLOOKUP(GroupVertices[[#This Row],[Vertex]],Vertices[],MATCH("ID",Vertices[[#Headers],[Vertex]:[Vertex Content Word Count]],0),FALSE)</f>
        <v>34</v>
      </c>
    </row>
    <row r="66" spans="1:3" ht="15">
      <c r="A66" s="78" t="s">
        <v>4087</v>
      </c>
      <c r="B66" s="84" t="s">
        <v>234</v>
      </c>
      <c r="C66" s="78">
        <f>VLOOKUP(GroupVertices[[#This Row],[Vertex]],Vertices[],MATCH("ID",Vertices[[#Headers],[Vertex]:[Vertex Content Word Count]],0),FALSE)</f>
        <v>33</v>
      </c>
    </row>
    <row r="67" spans="1:3" ht="15">
      <c r="A67" s="78" t="s">
        <v>4087</v>
      </c>
      <c r="B67" s="84" t="s">
        <v>233</v>
      </c>
      <c r="C67" s="78">
        <f>VLOOKUP(GroupVertices[[#This Row],[Vertex]],Vertices[],MATCH("ID",Vertices[[#Headers],[Vertex]:[Vertex Content Word Count]],0),FALSE)</f>
        <v>31</v>
      </c>
    </row>
    <row r="68" spans="1:3" ht="15">
      <c r="A68" s="78" t="s">
        <v>4088</v>
      </c>
      <c r="B68" s="84" t="s">
        <v>384</v>
      </c>
      <c r="C68" s="78">
        <f>VLOOKUP(GroupVertices[[#This Row],[Vertex]],Vertices[],MATCH("ID",Vertices[[#Headers],[Vertex]:[Vertex Content Word Count]],0),FALSE)</f>
        <v>198</v>
      </c>
    </row>
    <row r="69" spans="1:3" ht="15">
      <c r="A69" s="78" t="s">
        <v>4088</v>
      </c>
      <c r="B69" s="84" t="s">
        <v>383</v>
      </c>
      <c r="C69" s="78">
        <f>VLOOKUP(GroupVertices[[#This Row],[Vertex]],Vertices[],MATCH("ID",Vertices[[#Headers],[Vertex]:[Vertex Content Word Count]],0),FALSE)</f>
        <v>162</v>
      </c>
    </row>
    <row r="70" spans="1:3" ht="15">
      <c r="A70" s="78" t="s">
        <v>4088</v>
      </c>
      <c r="B70" s="84" t="s">
        <v>380</v>
      </c>
      <c r="C70" s="78">
        <f>VLOOKUP(GroupVertices[[#This Row],[Vertex]],Vertices[],MATCH("ID",Vertices[[#Headers],[Vertex]:[Vertex Content Word Count]],0),FALSE)</f>
        <v>195</v>
      </c>
    </row>
    <row r="71" spans="1:3" ht="15">
      <c r="A71" s="78" t="s">
        <v>4088</v>
      </c>
      <c r="B71" s="84" t="s">
        <v>379</v>
      </c>
      <c r="C71" s="78">
        <f>VLOOKUP(GroupVertices[[#This Row],[Vertex]],Vertices[],MATCH("ID",Vertices[[#Headers],[Vertex]:[Vertex Content Word Count]],0),FALSE)</f>
        <v>194</v>
      </c>
    </row>
    <row r="72" spans="1:3" ht="15">
      <c r="A72" s="78" t="s">
        <v>4088</v>
      </c>
      <c r="B72" s="84" t="s">
        <v>378</v>
      </c>
      <c r="C72" s="78">
        <f>VLOOKUP(GroupVertices[[#This Row],[Vertex]],Vertices[],MATCH("ID",Vertices[[#Headers],[Vertex]:[Vertex Content Word Count]],0),FALSE)</f>
        <v>193</v>
      </c>
    </row>
    <row r="73" spans="1:3" ht="15">
      <c r="A73" s="78" t="s">
        <v>4088</v>
      </c>
      <c r="B73" s="84" t="s">
        <v>377</v>
      </c>
      <c r="C73" s="78">
        <f>VLOOKUP(GroupVertices[[#This Row],[Vertex]],Vertices[],MATCH("ID",Vertices[[#Headers],[Vertex]:[Vertex Content Word Count]],0),FALSE)</f>
        <v>192</v>
      </c>
    </row>
    <row r="74" spans="1:3" ht="15">
      <c r="A74" s="78" t="s">
        <v>4088</v>
      </c>
      <c r="B74" s="84" t="s">
        <v>376</v>
      </c>
      <c r="C74" s="78">
        <f>VLOOKUP(GroupVertices[[#This Row],[Vertex]],Vertices[],MATCH("ID",Vertices[[#Headers],[Vertex]:[Vertex Content Word Count]],0),FALSE)</f>
        <v>191</v>
      </c>
    </row>
    <row r="75" spans="1:3" ht="15">
      <c r="A75" s="78" t="s">
        <v>4088</v>
      </c>
      <c r="B75" s="84" t="s">
        <v>375</v>
      </c>
      <c r="C75" s="78">
        <f>VLOOKUP(GroupVertices[[#This Row],[Vertex]],Vertices[],MATCH("ID",Vertices[[#Headers],[Vertex]:[Vertex Content Word Count]],0),FALSE)</f>
        <v>190</v>
      </c>
    </row>
    <row r="76" spans="1:3" ht="15">
      <c r="A76" s="78" t="s">
        <v>4088</v>
      </c>
      <c r="B76" s="84" t="s">
        <v>374</v>
      </c>
      <c r="C76" s="78">
        <f>VLOOKUP(GroupVertices[[#This Row],[Vertex]],Vertices[],MATCH("ID",Vertices[[#Headers],[Vertex]:[Vertex Content Word Count]],0),FALSE)</f>
        <v>189</v>
      </c>
    </row>
    <row r="77" spans="1:3" ht="15">
      <c r="A77" s="78" t="s">
        <v>4088</v>
      </c>
      <c r="B77" s="84" t="s">
        <v>373</v>
      </c>
      <c r="C77" s="78">
        <f>VLOOKUP(GroupVertices[[#This Row],[Vertex]],Vertices[],MATCH("ID",Vertices[[#Headers],[Vertex]:[Vertex Content Word Count]],0),FALSE)</f>
        <v>188</v>
      </c>
    </row>
    <row r="78" spans="1:3" ht="15">
      <c r="A78" s="78" t="s">
        <v>4088</v>
      </c>
      <c r="B78" s="84" t="s">
        <v>372</v>
      </c>
      <c r="C78" s="78">
        <f>VLOOKUP(GroupVertices[[#This Row],[Vertex]],Vertices[],MATCH("ID",Vertices[[#Headers],[Vertex]:[Vertex Content Word Count]],0),FALSE)</f>
        <v>187</v>
      </c>
    </row>
    <row r="79" spans="1:3" ht="15">
      <c r="A79" s="78" t="s">
        <v>4088</v>
      </c>
      <c r="B79" s="84" t="s">
        <v>371</v>
      </c>
      <c r="C79" s="78">
        <f>VLOOKUP(GroupVertices[[#This Row],[Vertex]],Vertices[],MATCH("ID",Vertices[[#Headers],[Vertex]:[Vertex Content Word Count]],0),FALSE)</f>
        <v>186</v>
      </c>
    </row>
    <row r="80" spans="1:3" ht="15">
      <c r="A80" s="78" t="s">
        <v>4088</v>
      </c>
      <c r="B80" s="84" t="s">
        <v>370</v>
      </c>
      <c r="C80" s="78">
        <f>VLOOKUP(GroupVertices[[#This Row],[Vertex]],Vertices[],MATCH("ID",Vertices[[#Headers],[Vertex]:[Vertex Content Word Count]],0),FALSE)</f>
        <v>185</v>
      </c>
    </row>
    <row r="81" spans="1:3" ht="15">
      <c r="A81" s="78" t="s">
        <v>4088</v>
      </c>
      <c r="B81" s="84" t="s">
        <v>369</v>
      </c>
      <c r="C81" s="78">
        <f>VLOOKUP(GroupVertices[[#This Row],[Vertex]],Vertices[],MATCH("ID",Vertices[[#Headers],[Vertex]:[Vertex Content Word Count]],0),FALSE)</f>
        <v>184</v>
      </c>
    </row>
    <row r="82" spans="1:3" ht="15">
      <c r="A82" s="78" t="s">
        <v>4088</v>
      </c>
      <c r="B82" s="84" t="s">
        <v>368</v>
      </c>
      <c r="C82" s="78">
        <f>VLOOKUP(GroupVertices[[#This Row],[Vertex]],Vertices[],MATCH("ID",Vertices[[#Headers],[Vertex]:[Vertex Content Word Count]],0),FALSE)</f>
        <v>183</v>
      </c>
    </row>
    <row r="83" spans="1:3" ht="15">
      <c r="A83" s="78" t="s">
        <v>4088</v>
      </c>
      <c r="B83" s="84" t="s">
        <v>367</v>
      </c>
      <c r="C83" s="78">
        <f>VLOOKUP(GroupVertices[[#This Row],[Vertex]],Vertices[],MATCH("ID",Vertices[[#Headers],[Vertex]:[Vertex Content Word Count]],0),FALSE)</f>
        <v>182</v>
      </c>
    </row>
    <row r="84" spans="1:3" ht="15">
      <c r="A84" s="78" t="s">
        <v>4088</v>
      </c>
      <c r="B84" s="84" t="s">
        <v>366</v>
      </c>
      <c r="C84" s="78">
        <f>VLOOKUP(GroupVertices[[#This Row],[Vertex]],Vertices[],MATCH("ID",Vertices[[#Headers],[Vertex]:[Vertex Content Word Count]],0),FALSE)</f>
        <v>181</v>
      </c>
    </row>
    <row r="85" spans="1:3" ht="15">
      <c r="A85" s="78" t="s">
        <v>4088</v>
      </c>
      <c r="B85" s="84" t="s">
        <v>365</v>
      </c>
      <c r="C85" s="78">
        <f>VLOOKUP(GroupVertices[[#This Row],[Vertex]],Vertices[],MATCH("ID",Vertices[[#Headers],[Vertex]:[Vertex Content Word Count]],0),FALSE)</f>
        <v>180</v>
      </c>
    </row>
    <row r="86" spans="1:3" ht="15">
      <c r="A86" s="78" t="s">
        <v>4088</v>
      </c>
      <c r="B86" s="84" t="s">
        <v>364</v>
      </c>
      <c r="C86" s="78">
        <f>VLOOKUP(GroupVertices[[#This Row],[Vertex]],Vertices[],MATCH("ID",Vertices[[#Headers],[Vertex]:[Vertex Content Word Count]],0),FALSE)</f>
        <v>179</v>
      </c>
    </row>
    <row r="87" spans="1:3" ht="15">
      <c r="A87" s="78" t="s">
        <v>4088</v>
      </c>
      <c r="B87" s="84" t="s">
        <v>363</v>
      </c>
      <c r="C87" s="78">
        <f>VLOOKUP(GroupVertices[[#This Row],[Vertex]],Vertices[],MATCH("ID",Vertices[[#Headers],[Vertex]:[Vertex Content Word Count]],0),FALSE)</f>
        <v>178</v>
      </c>
    </row>
    <row r="88" spans="1:3" ht="15">
      <c r="A88" s="78" t="s">
        <v>4088</v>
      </c>
      <c r="B88" s="84" t="s">
        <v>362</v>
      </c>
      <c r="C88" s="78">
        <f>VLOOKUP(GroupVertices[[#This Row],[Vertex]],Vertices[],MATCH("ID",Vertices[[#Headers],[Vertex]:[Vertex Content Word Count]],0),FALSE)</f>
        <v>177</v>
      </c>
    </row>
    <row r="89" spans="1:3" ht="15">
      <c r="A89" s="78" t="s">
        <v>4088</v>
      </c>
      <c r="B89" s="84" t="s">
        <v>360</v>
      </c>
      <c r="C89" s="78">
        <f>VLOOKUP(GroupVertices[[#This Row],[Vertex]],Vertices[],MATCH("ID",Vertices[[#Headers],[Vertex]:[Vertex Content Word Count]],0),FALSE)</f>
        <v>175</v>
      </c>
    </row>
    <row r="90" spans="1:3" ht="15">
      <c r="A90" s="78" t="s">
        <v>4088</v>
      </c>
      <c r="B90" s="84" t="s">
        <v>359</v>
      </c>
      <c r="C90" s="78">
        <f>VLOOKUP(GroupVertices[[#This Row],[Vertex]],Vertices[],MATCH("ID",Vertices[[#Headers],[Vertex]:[Vertex Content Word Count]],0),FALSE)</f>
        <v>174</v>
      </c>
    </row>
    <row r="91" spans="1:3" ht="15">
      <c r="A91" s="78" t="s">
        <v>4088</v>
      </c>
      <c r="B91" s="84" t="s">
        <v>358</v>
      </c>
      <c r="C91" s="78">
        <f>VLOOKUP(GroupVertices[[#This Row],[Vertex]],Vertices[],MATCH("ID",Vertices[[#Headers],[Vertex]:[Vertex Content Word Count]],0),FALSE)</f>
        <v>173</v>
      </c>
    </row>
    <row r="92" spans="1:3" ht="15">
      <c r="A92" s="78" t="s">
        <v>4088</v>
      </c>
      <c r="B92" s="84" t="s">
        <v>357</v>
      </c>
      <c r="C92" s="78">
        <f>VLOOKUP(GroupVertices[[#This Row],[Vertex]],Vertices[],MATCH("ID",Vertices[[#Headers],[Vertex]:[Vertex Content Word Count]],0),FALSE)</f>
        <v>172</v>
      </c>
    </row>
    <row r="93" spans="1:3" ht="15">
      <c r="A93" s="78" t="s">
        <v>4088</v>
      </c>
      <c r="B93" s="84" t="s">
        <v>356</v>
      </c>
      <c r="C93" s="78">
        <f>VLOOKUP(GroupVertices[[#This Row],[Vertex]],Vertices[],MATCH("ID",Vertices[[#Headers],[Vertex]:[Vertex Content Word Count]],0),FALSE)</f>
        <v>171</v>
      </c>
    </row>
    <row r="94" spans="1:3" ht="15">
      <c r="A94" s="78" t="s">
        <v>4088</v>
      </c>
      <c r="B94" s="84" t="s">
        <v>355</v>
      </c>
      <c r="C94" s="78">
        <f>VLOOKUP(GroupVertices[[#This Row],[Vertex]],Vertices[],MATCH("ID",Vertices[[#Headers],[Vertex]:[Vertex Content Word Count]],0),FALSE)</f>
        <v>170</v>
      </c>
    </row>
    <row r="95" spans="1:3" ht="15">
      <c r="A95" s="78" t="s">
        <v>4088</v>
      </c>
      <c r="B95" s="84" t="s">
        <v>354</v>
      </c>
      <c r="C95" s="78">
        <f>VLOOKUP(GroupVertices[[#This Row],[Vertex]],Vertices[],MATCH("ID",Vertices[[#Headers],[Vertex]:[Vertex Content Word Count]],0),FALSE)</f>
        <v>169</v>
      </c>
    </row>
    <row r="96" spans="1:3" ht="15">
      <c r="A96" s="78" t="s">
        <v>4088</v>
      </c>
      <c r="B96" s="84" t="s">
        <v>353</v>
      </c>
      <c r="C96" s="78">
        <f>VLOOKUP(GroupVertices[[#This Row],[Vertex]],Vertices[],MATCH("ID",Vertices[[#Headers],[Vertex]:[Vertex Content Word Count]],0),FALSE)</f>
        <v>168</v>
      </c>
    </row>
    <row r="97" spans="1:3" ht="15">
      <c r="A97" s="78" t="s">
        <v>4088</v>
      </c>
      <c r="B97" s="84" t="s">
        <v>352</v>
      </c>
      <c r="C97" s="78">
        <f>VLOOKUP(GroupVertices[[#This Row],[Vertex]],Vertices[],MATCH("ID",Vertices[[#Headers],[Vertex]:[Vertex Content Word Count]],0),FALSE)</f>
        <v>167</v>
      </c>
    </row>
    <row r="98" spans="1:3" ht="15">
      <c r="A98" s="78" t="s">
        <v>4088</v>
      </c>
      <c r="B98" s="84" t="s">
        <v>351</v>
      </c>
      <c r="C98" s="78">
        <f>VLOOKUP(GroupVertices[[#This Row],[Vertex]],Vertices[],MATCH("ID",Vertices[[#Headers],[Vertex]:[Vertex Content Word Count]],0),FALSE)</f>
        <v>166</v>
      </c>
    </row>
    <row r="99" spans="1:3" ht="15">
      <c r="A99" s="78" t="s">
        <v>4088</v>
      </c>
      <c r="B99" s="84" t="s">
        <v>350</v>
      </c>
      <c r="C99" s="78">
        <f>VLOOKUP(GroupVertices[[#This Row],[Vertex]],Vertices[],MATCH("ID",Vertices[[#Headers],[Vertex]:[Vertex Content Word Count]],0),FALSE)</f>
        <v>165</v>
      </c>
    </row>
    <row r="100" spans="1:3" ht="15">
      <c r="A100" s="78" t="s">
        <v>4088</v>
      </c>
      <c r="B100" s="84" t="s">
        <v>349</v>
      </c>
      <c r="C100" s="78">
        <f>VLOOKUP(GroupVertices[[#This Row],[Vertex]],Vertices[],MATCH("ID",Vertices[[#Headers],[Vertex]:[Vertex Content Word Count]],0),FALSE)</f>
        <v>164</v>
      </c>
    </row>
    <row r="101" spans="1:3" ht="15">
      <c r="A101" s="78" t="s">
        <v>4088</v>
      </c>
      <c r="B101" s="84" t="s">
        <v>348</v>
      </c>
      <c r="C101" s="78">
        <f>VLOOKUP(GroupVertices[[#This Row],[Vertex]],Vertices[],MATCH("ID",Vertices[[#Headers],[Vertex]:[Vertex Content Word Count]],0),FALSE)</f>
        <v>163</v>
      </c>
    </row>
    <row r="102" spans="1:3" ht="15">
      <c r="A102" s="78" t="s">
        <v>4088</v>
      </c>
      <c r="B102" s="84" t="s">
        <v>347</v>
      </c>
      <c r="C102" s="78">
        <f>VLOOKUP(GroupVertices[[#This Row],[Vertex]],Vertices[],MATCH("ID",Vertices[[#Headers],[Vertex]:[Vertex Content Word Count]],0),FALSE)</f>
        <v>161</v>
      </c>
    </row>
    <row r="103" spans="1:3" ht="15">
      <c r="A103" s="78" t="s">
        <v>4089</v>
      </c>
      <c r="B103" s="84" t="s">
        <v>230</v>
      </c>
      <c r="C103" s="78">
        <f>VLOOKUP(GroupVertices[[#This Row],[Vertex]],Vertices[],MATCH("ID",Vertices[[#Headers],[Vertex]:[Vertex Content Word Count]],0),FALSE)</f>
        <v>26</v>
      </c>
    </row>
    <row r="104" spans="1:3" ht="15">
      <c r="A104" s="78" t="s">
        <v>4089</v>
      </c>
      <c r="B104" s="84" t="s">
        <v>307</v>
      </c>
      <c r="C104" s="78">
        <f>VLOOKUP(GroupVertices[[#This Row],[Vertex]],Vertices[],MATCH("ID",Vertices[[#Headers],[Vertex]:[Vertex Content Word Count]],0),FALSE)</f>
        <v>113</v>
      </c>
    </row>
    <row r="105" spans="1:3" ht="15">
      <c r="A105" s="78" t="s">
        <v>4089</v>
      </c>
      <c r="B105" s="84" t="s">
        <v>313</v>
      </c>
      <c r="C105" s="78">
        <f>VLOOKUP(GroupVertices[[#This Row],[Vertex]],Vertices[],MATCH("ID",Vertices[[#Headers],[Vertex]:[Vertex Content Word Count]],0),FALSE)</f>
        <v>120</v>
      </c>
    </row>
    <row r="106" spans="1:3" ht="15">
      <c r="A106" s="78" t="s">
        <v>4089</v>
      </c>
      <c r="B106" s="84" t="s">
        <v>318</v>
      </c>
      <c r="C106" s="78">
        <f>VLOOKUP(GroupVertices[[#This Row],[Vertex]],Vertices[],MATCH("ID",Vertices[[#Headers],[Vertex]:[Vertex Content Word Count]],0),FALSE)</f>
        <v>126</v>
      </c>
    </row>
    <row r="107" spans="1:3" ht="15">
      <c r="A107" s="78" t="s">
        <v>4089</v>
      </c>
      <c r="B107" s="84" t="s">
        <v>324</v>
      </c>
      <c r="C107" s="78">
        <f>VLOOKUP(GroupVertices[[#This Row],[Vertex]],Vertices[],MATCH("ID",Vertices[[#Headers],[Vertex]:[Vertex Content Word Count]],0),FALSE)</f>
        <v>132</v>
      </c>
    </row>
    <row r="108" spans="1:3" ht="15">
      <c r="A108" s="78" t="s">
        <v>4089</v>
      </c>
      <c r="B108" s="84" t="s">
        <v>329</v>
      </c>
      <c r="C108" s="78">
        <f>VLOOKUP(GroupVertices[[#This Row],[Vertex]],Vertices[],MATCH("ID",Vertices[[#Headers],[Vertex]:[Vertex Content Word Count]],0),FALSE)</f>
        <v>140</v>
      </c>
    </row>
    <row r="109" spans="1:3" ht="15">
      <c r="A109" s="78" t="s">
        <v>4089</v>
      </c>
      <c r="B109" s="84" t="s">
        <v>338</v>
      </c>
      <c r="C109" s="78">
        <f>VLOOKUP(GroupVertices[[#This Row],[Vertex]],Vertices[],MATCH("ID",Vertices[[#Headers],[Vertex]:[Vertex Content Word Count]],0),FALSE)</f>
        <v>148</v>
      </c>
    </row>
    <row r="110" spans="1:3" ht="15">
      <c r="A110" s="78" t="s">
        <v>4089</v>
      </c>
      <c r="B110" s="84" t="s">
        <v>385</v>
      </c>
      <c r="C110" s="78">
        <f>VLOOKUP(GroupVertices[[#This Row],[Vertex]],Vertices[],MATCH("ID",Vertices[[#Headers],[Vertex]:[Vertex Content Word Count]],0),FALSE)</f>
        <v>199</v>
      </c>
    </row>
    <row r="111" spans="1:3" ht="15">
      <c r="A111" s="78" t="s">
        <v>4089</v>
      </c>
      <c r="B111" s="84" t="s">
        <v>392</v>
      </c>
      <c r="C111" s="78">
        <f>VLOOKUP(GroupVertices[[#This Row],[Vertex]],Vertices[],MATCH("ID",Vertices[[#Headers],[Vertex]:[Vertex Content Word Count]],0),FALSE)</f>
        <v>210</v>
      </c>
    </row>
    <row r="112" spans="1:3" ht="15">
      <c r="A112" s="78" t="s">
        <v>4089</v>
      </c>
      <c r="B112" s="84" t="s">
        <v>393</v>
      </c>
      <c r="C112" s="78">
        <f>VLOOKUP(GroupVertices[[#This Row],[Vertex]],Vertices[],MATCH("ID",Vertices[[#Headers],[Vertex]:[Vertex Content Word Count]],0),FALSE)</f>
        <v>211</v>
      </c>
    </row>
    <row r="113" spans="1:3" ht="15">
      <c r="A113" s="78" t="s">
        <v>4089</v>
      </c>
      <c r="B113" s="84" t="s">
        <v>401</v>
      </c>
      <c r="C113" s="78">
        <f>VLOOKUP(GroupVertices[[#This Row],[Vertex]],Vertices[],MATCH("ID",Vertices[[#Headers],[Vertex]:[Vertex Content Word Count]],0),FALSE)</f>
        <v>219</v>
      </c>
    </row>
    <row r="114" spans="1:3" ht="15">
      <c r="A114" s="78" t="s">
        <v>4089</v>
      </c>
      <c r="B114" s="84" t="s">
        <v>412</v>
      </c>
      <c r="C114" s="78">
        <f>VLOOKUP(GroupVertices[[#This Row],[Vertex]],Vertices[],MATCH("ID",Vertices[[#Headers],[Vertex]:[Vertex Content Word Count]],0),FALSE)</f>
        <v>230</v>
      </c>
    </row>
    <row r="115" spans="1:3" ht="15">
      <c r="A115" s="78" t="s">
        <v>4089</v>
      </c>
      <c r="B115" s="84" t="s">
        <v>429</v>
      </c>
      <c r="C115" s="78">
        <f>VLOOKUP(GroupVertices[[#This Row],[Vertex]],Vertices[],MATCH("ID",Vertices[[#Headers],[Vertex]:[Vertex Content Word Count]],0),FALSE)</f>
        <v>263</v>
      </c>
    </row>
    <row r="116" spans="1:3" ht="15">
      <c r="A116" s="78" t="s">
        <v>4089</v>
      </c>
      <c r="B116" s="84" t="s">
        <v>430</v>
      </c>
      <c r="C116" s="78">
        <f>VLOOKUP(GroupVertices[[#This Row],[Vertex]],Vertices[],MATCH("ID",Vertices[[#Headers],[Vertex]:[Vertex Content Word Count]],0),FALSE)</f>
        <v>264</v>
      </c>
    </row>
    <row r="117" spans="1:3" ht="15">
      <c r="A117" s="78" t="s">
        <v>4089</v>
      </c>
      <c r="B117" s="84" t="s">
        <v>433</v>
      </c>
      <c r="C117" s="78">
        <f>VLOOKUP(GroupVertices[[#This Row],[Vertex]],Vertices[],MATCH("ID",Vertices[[#Headers],[Vertex]:[Vertex Content Word Count]],0),FALSE)</f>
        <v>268</v>
      </c>
    </row>
    <row r="118" spans="1:3" ht="15">
      <c r="A118" s="78" t="s">
        <v>4089</v>
      </c>
      <c r="B118" s="84" t="s">
        <v>434</v>
      </c>
      <c r="C118" s="78">
        <f>VLOOKUP(GroupVertices[[#This Row],[Vertex]],Vertices[],MATCH("ID",Vertices[[#Headers],[Vertex]:[Vertex Content Word Count]],0),FALSE)</f>
        <v>269</v>
      </c>
    </row>
    <row r="119" spans="1:3" ht="15">
      <c r="A119" s="78" t="s">
        <v>4089</v>
      </c>
      <c r="B119" s="84" t="s">
        <v>441</v>
      </c>
      <c r="C119" s="78">
        <f>VLOOKUP(GroupVertices[[#This Row],[Vertex]],Vertices[],MATCH("ID",Vertices[[#Headers],[Vertex]:[Vertex Content Word Count]],0),FALSE)</f>
        <v>281</v>
      </c>
    </row>
    <row r="120" spans="1:3" ht="15">
      <c r="A120" s="78" t="s">
        <v>4089</v>
      </c>
      <c r="B120" s="84" t="s">
        <v>445</v>
      </c>
      <c r="C120" s="78">
        <f>VLOOKUP(GroupVertices[[#This Row],[Vertex]],Vertices[],MATCH("ID",Vertices[[#Headers],[Vertex]:[Vertex Content Word Count]],0),FALSE)</f>
        <v>288</v>
      </c>
    </row>
    <row r="121" spans="1:3" ht="15">
      <c r="A121" s="78" t="s">
        <v>4089</v>
      </c>
      <c r="B121" s="84" t="s">
        <v>447</v>
      </c>
      <c r="C121" s="78">
        <f>VLOOKUP(GroupVertices[[#This Row],[Vertex]],Vertices[],MATCH("ID",Vertices[[#Headers],[Vertex]:[Vertex Content Word Count]],0),FALSE)</f>
        <v>291</v>
      </c>
    </row>
    <row r="122" spans="1:3" ht="15">
      <c r="A122" s="78" t="s">
        <v>4089</v>
      </c>
      <c r="B122" s="84" t="s">
        <v>482</v>
      </c>
      <c r="C122" s="78">
        <f>VLOOKUP(GroupVertices[[#This Row],[Vertex]],Vertices[],MATCH("ID",Vertices[[#Headers],[Vertex]:[Vertex Content Word Count]],0),FALSE)</f>
        <v>330</v>
      </c>
    </row>
    <row r="123" spans="1:3" ht="15">
      <c r="A123" s="78" t="s">
        <v>4089</v>
      </c>
      <c r="B123" s="84" t="s">
        <v>483</v>
      </c>
      <c r="C123" s="78">
        <f>VLOOKUP(GroupVertices[[#This Row],[Vertex]],Vertices[],MATCH("ID",Vertices[[#Headers],[Vertex]:[Vertex Content Word Count]],0),FALSE)</f>
        <v>331</v>
      </c>
    </row>
    <row r="124" spans="1:3" ht="15">
      <c r="A124" s="78" t="s">
        <v>4089</v>
      </c>
      <c r="B124" s="84" t="s">
        <v>484</v>
      </c>
      <c r="C124" s="78">
        <f>VLOOKUP(GroupVertices[[#This Row],[Vertex]],Vertices[],MATCH("ID",Vertices[[#Headers],[Vertex]:[Vertex Content Word Count]],0),FALSE)</f>
        <v>332</v>
      </c>
    </row>
    <row r="125" spans="1:3" ht="15">
      <c r="A125" s="78" t="s">
        <v>4090</v>
      </c>
      <c r="B125" s="84" t="s">
        <v>476</v>
      </c>
      <c r="C125" s="78">
        <f>VLOOKUP(GroupVertices[[#This Row],[Vertex]],Vertices[],MATCH("ID",Vertices[[#Headers],[Vertex]:[Vertex Content Word Count]],0),FALSE)</f>
        <v>315</v>
      </c>
    </row>
    <row r="126" spans="1:3" ht="15">
      <c r="A126" s="78" t="s">
        <v>4090</v>
      </c>
      <c r="B126" s="84" t="s">
        <v>475</v>
      </c>
      <c r="C126" s="78">
        <f>VLOOKUP(GroupVertices[[#This Row],[Vertex]],Vertices[],MATCH("ID",Vertices[[#Headers],[Vertex]:[Vertex Content Word Count]],0),FALSE)</f>
        <v>314</v>
      </c>
    </row>
    <row r="127" spans="1:3" ht="15">
      <c r="A127" s="78" t="s">
        <v>4090</v>
      </c>
      <c r="B127" s="84" t="s">
        <v>474</v>
      </c>
      <c r="C127" s="78">
        <f>VLOOKUP(GroupVertices[[#This Row],[Vertex]],Vertices[],MATCH("ID",Vertices[[#Headers],[Vertex]:[Vertex Content Word Count]],0),FALSE)</f>
        <v>313</v>
      </c>
    </row>
    <row r="128" spans="1:3" ht="15">
      <c r="A128" s="78" t="s">
        <v>4090</v>
      </c>
      <c r="B128" s="84" t="s">
        <v>473</v>
      </c>
      <c r="C128" s="78">
        <f>VLOOKUP(GroupVertices[[#This Row],[Vertex]],Vertices[],MATCH("ID",Vertices[[#Headers],[Vertex]:[Vertex Content Word Count]],0),FALSE)</f>
        <v>299</v>
      </c>
    </row>
    <row r="129" spans="1:3" ht="15">
      <c r="A129" s="78" t="s">
        <v>4090</v>
      </c>
      <c r="B129" s="84" t="s">
        <v>466</v>
      </c>
      <c r="C129" s="78">
        <f>VLOOKUP(GroupVertices[[#This Row],[Vertex]],Vertices[],MATCH("ID",Vertices[[#Headers],[Vertex]:[Vertex Content Word Count]],0),FALSE)</f>
        <v>306</v>
      </c>
    </row>
    <row r="130" spans="1:3" ht="15">
      <c r="A130" s="78" t="s">
        <v>4090</v>
      </c>
      <c r="B130" s="84" t="s">
        <v>464</v>
      </c>
      <c r="C130" s="78">
        <f>VLOOKUP(GroupVertices[[#This Row],[Vertex]],Vertices[],MATCH("ID",Vertices[[#Headers],[Vertex]:[Vertex Content Word Count]],0),FALSE)</f>
        <v>304</v>
      </c>
    </row>
    <row r="131" spans="1:3" ht="15">
      <c r="A131" s="78" t="s">
        <v>4090</v>
      </c>
      <c r="B131" s="84" t="s">
        <v>463</v>
      </c>
      <c r="C131" s="78">
        <f>VLOOKUP(GroupVertices[[#This Row],[Vertex]],Vertices[],MATCH("ID",Vertices[[#Headers],[Vertex]:[Vertex Content Word Count]],0),FALSE)</f>
        <v>303</v>
      </c>
    </row>
    <row r="132" spans="1:3" ht="15">
      <c r="A132" s="78" t="s">
        <v>4090</v>
      </c>
      <c r="B132" s="84" t="s">
        <v>462</v>
      </c>
      <c r="C132" s="78">
        <f>VLOOKUP(GroupVertices[[#This Row],[Vertex]],Vertices[],MATCH("ID",Vertices[[#Headers],[Vertex]:[Vertex Content Word Count]],0),FALSE)</f>
        <v>302</v>
      </c>
    </row>
    <row r="133" spans="1:3" ht="15">
      <c r="A133" s="78" t="s">
        <v>4090</v>
      </c>
      <c r="B133" s="84" t="s">
        <v>461</v>
      </c>
      <c r="C133" s="78">
        <f>VLOOKUP(GroupVertices[[#This Row],[Vertex]],Vertices[],MATCH("ID",Vertices[[#Headers],[Vertex]:[Vertex Content Word Count]],0),FALSE)</f>
        <v>301</v>
      </c>
    </row>
    <row r="134" spans="1:3" ht="15">
      <c r="A134" s="78" t="s">
        <v>4090</v>
      </c>
      <c r="B134" s="84" t="s">
        <v>439</v>
      </c>
      <c r="C134" s="78">
        <f>VLOOKUP(GroupVertices[[#This Row],[Vertex]],Vertices[],MATCH("ID",Vertices[[#Headers],[Vertex]:[Vertex Content Word Count]],0),FALSE)</f>
        <v>274</v>
      </c>
    </row>
    <row r="135" spans="1:3" ht="15">
      <c r="A135" s="78" t="s">
        <v>4090</v>
      </c>
      <c r="B135" s="84" t="s">
        <v>460</v>
      </c>
      <c r="C135" s="78">
        <f>VLOOKUP(GroupVertices[[#This Row],[Vertex]],Vertices[],MATCH("ID",Vertices[[#Headers],[Vertex]:[Vertex Content Word Count]],0),FALSE)</f>
        <v>300</v>
      </c>
    </row>
    <row r="136" spans="1:3" ht="15">
      <c r="A136" s="78" t="s">
        <v>4090</v>
      </c>
      <c r="B136" s="84" t="s">
        <v>459</v>
      </c>
      <c r="C136" s="78">
        <f>VLOOKUP(GroupVertices[[#This Row],[Vertex]],Vertices[],MATCH("ID",Vertices[[#Headers],[Vertex]:[Vertex Content Word Count]],0),FALSE)</f>
        <v>298</v>
      </c>
    </row>
    <row r="137" spans="1:3" ht="15">
      <c r="A137" s="78" t="s">
        <v>4090</v>
      </c>
      <c r="B137" s="84" t="s">
        <v>530</v>
      </c>
      <c r="C137" s="78">
        <f>VLOOKUP(GroupVertices[[#This Row],[Vertex]],Vertices[],MATCH("ID",Vertices[[#Headers],[Vertex]:[Vertex Content Word Count]],0),FALSE)</f>
        <v>280</v>
      </c>
    </row>
    <row r="138" spans="1:3" ht="15">
      <c r="A138" s="78" t="s">
        <v>4090</v>
      </c>
      <c r="B138" s="84" t="s">
        <v>529</v>
      </c>
      <c r="C138" s="78">
        <f>VLOOKUP(GroupVertices[[#This Row],[Vertex]],Vertices[],MATCH("ID",Vertices[[#Headers],[Vertex]:[Vertex Content Word Count]],0),FALSE)</f>
        <v>279</v>
      </c>
    </row>
    <row r="139" spans="1:3" ht="15">
      <c r="A139" s="78" t="s">
        <v>4090</v>
      </c>
      <c r="B139" s="84" t="s">
        <v>528</v>
      </c>
      <c r="C139" s="78">
        <f>VLOOKUP(GroupVertices[[#This Row],[Vertex]],Vertices[],MATCH("ID",Vertices[[#Headers],[Vertex]:[Vertex Content Word Count]],0),FALSE)</f>
        <v>278</v>
      </c>
    </row>
    <row r="140" spans="1:3" ht="15">
      <c r="A140" s="78" t="s">
        <v>4090</v>
      </c>
      <c r="B140" s="84" t="s">
        <v>527</v>
      </c>
      <c r="C140" s="78">
        <f>VLOOKUP(GroupVertices[[#This Row],[Vertex]],Vertices[],MATCH("ID",Vertices[[#Headers],[Vertex]:[Vertex Content Word Count]],0),FALSE)</f>
        <v>277</v>
      </c>
    </row>
    <row r="141" spans="1:3" ht="15">
      <c r="A141" s="78" t="s">
        <v>4090</v>
      </c>
      <c r="B141" s="84" t="s">
        <v>526</v>
      </c>
      <c r="C141" s="78">
        <f>VLOOKUP(GroupVertices[[#This Row],[Vertex]],Vertices[],MATCH("ID",Vertices[[#Headers],[Vertex]:[Vertex Content Word Count]],0),FALSE)</f>
        <v>276</v>
      </c>
    </row>
    <row r="142" spans="1:3" ht="15">
      <c r="A142" s="78" t="s">
        <v>4090</v>
      </c>
      <c r="B142" s="84" t="s">
        <v>525</v>
      </c>
      <c r="C142" s="78">
        <f>VLOOKUP(GroupVertices[[#This Row],[Vertex]],Vertices[],MATCH("ID",Vertices[[#Headers],[Vertex]:[Vertex Content Word Count]],0),FALSE)</f>
        <v>275</v>
      </c>
    </row>
    <row r="143" spans="1:3" ht="15">
      <c r="A143" s="78" t="s">
        <v>4090</v>
      </c>
      <c r="B143" s="84" t="s">
        <v>440</v>
      </c>
      <c r="C143" s="78">
        <f>VLOOKUP(GroupVertices[[#This Row],[Vertex]],Vertices[],MATCH("ID",Vertices[[#Headers],[Vertex]:[Vertex Content Word Count]],0),FALSE)</f>
        <v>207</v>
      </c>
    </row>
    <row r="144" spans="1:3" ht="15">
      <c r="A144" s="78" t="s">
        <v>4090</v>
      </c>
      <c r="B144" s="84" t="s">
        <v>411</v>
      </c>
      <c r="C144" s="78">
        <f>VLOOKUP(GroupVertices[[#This Row],[Vertex]],Vertices[],MATCH("ID",Vertices[[#Headers],[Vertex]:[Vertex Content Word Count]],0),FALSE)</f>
        <v>229</v>
      </c>
    </row>
    <row r="145" spans="1:3" ht="15">
      <c r="A145" s="78" t="s">
        <v>4090</v>
      </c>
      <c r="B145" s="84" t="s">
        <v>389</v>
      </c>
      <c r="C145" s="78">
        <f>VLOOKUP(GroupVertices[[#This Row],[Vertex]],Vertices[],MATCH("ID",Vertices[[#Headers],[Vertex]:[Vertex Content Word Count]],0),FALSE)</f>
        <v>206</v>
      </c>
    </row>
    <row r="146" spans="1:3" ht="15">
      <c r="A146" s="78" t="s">
        <v>4091</v>
      </c>
      <c r="B146" s="84" t="s">
        <v>488</v>
      </c>
      <c r="C146" s="78">
        <f>VLOOKUP(GroupVertices[[#This Row],[Vertex]],Vertices[],MATCH("ID",Vertices[[#Headers],[Vertex]:[Vertex Content Word Count]],0),FALSE)</f>
        <v>334</v>
      </c>
    </row>
    <row r="147" spans="1:3" ht="15">
      <c r="A147" s="78" t="s">
        <v>4091</v>
      </c>
      <c r="B147" s="84" t="s">
        <v>487</v>
      </c>
      <c r="C147" s="78">
        <f>VLOOKUP(GroupVertices[[#This Row],[Vertex]],Vertices[],MATCH("ID",Vertices[[#Headers],[Vertex]:[Vertex Content Word Count]],0),FALSE)</f>
        <v>6</v>
      </c>
    </row>
    <row r="148" spans="1:3" ht="15">
      <c r="A148" s="78" t="s">
        <v>4091</v>
      </c>
      <c r="B148" s="84" t="s">
        <v>505</v>
      </c>
      <c r="C148" s="78">
        <f>VLOOKUP(GroupVertices[[#This Row],[Vertex]],Vertices[],MATCH("ID",Vertices[[#Headers],[Vertex]:[Vertex Content Word Count]],0),FALSE)</f>
        <v>197</v>
      </c>
    </row>
    <row r="149" spans="1:3" ht="15">
      <c r="A149" s="78" t="s">
        <v>4091</v>
      </c>
      <c r="B149" s="84" t="s">
        <v>468</v>
      </c>
      <c r="C149" s="78">
        <f>VLOOKUP(GroupVertices[[#This Row],[Vertex]],Vertices[],MATCH("ID",Vertices[[#Headers],[Vertex]:[Vertex Content Word Count]],0),FALSE)</f>
        <v>308</v>
      </c>
    </row>
    <row r="150" spans="1:3" ht="15">
      <c r="A150" s="78" t="s">
        <v>4091</v>
      </c>
      <c r="B150" s="84" t="s">
        <v>465</v>
      </c>
      <c r="C150" s="78">
        <f>VLOOKUP(GroupVertices[[#This Row],[Vertex]],Vertices[],MATCH("ID",Vertices[[#Headers],[Vertex]:[Vertex Content Word Count]],0),FALSE)</f>
        <v>305</v>
      </c>
    </row>
    <row r="151" spans="1:3" ht="15">
      <c r="A151" s="78" t="s">
        <v>4091</v>
      </c>
      <c r="B151" s="84" t="s">
        <v>448</v>
      </c>
      <c r="C151" s="78">
        <f>VLOOKUP(GroupVertices[[#This Row],[Vertex]],Vertices[],MATCH("ID",Vertices[[#Headers],[Vertex]:[Vertex Content Word Count]],0),FALSE)</f>
        <v>292</v>
      </c>
    </row>
    <row r="152" spans="1:3" ht="15">
      <c r="A152" s="78" t="s">
        <v>4091</v>
      </c>
      <c r="B152" s="84" t="s">
        <v>437</v>
      </c>
      <c r="C152" s="78">
        <f>VLOOKUP(GroupVertices[[#This Row],[Vertex]],Vertices[],MATCH("ID",Vertices[[#Headers],[Vertex]:[Vertex Content Word Count]],0),FALSE)</f>
        <v>272</v>
      </c>
    </row>
    <row r="153" spans="1:3" ht="15">
      <c r="A153" s="78" t="s">
        <v>4091</v>
      </c>
      <c r="B153" s="84" t="s">
        <v>436</v>
      </c>
      <c r="C153" s="78">
        <f>VLOOKUP(GroupVertices[[#This Row],[Vertex]],Vertices[],MATCH("ID",Vertices[[#Headers],[Vertex]:[Vertex Content Word Count]],0),FALSE)</f>
        <v>271</v>
      </c>
    </row>
    <row r="154" spans="1:3" ht="15">
      <c r="A154" s="78" t="s">
        <v>4091</v>
      </c>
      <c r="B154" s="84" t="s">
        <v>431</v>
      </c>
      <c r="C154" s="78">
        <f>VLOOKUP(GroupVertices[[#This Row],[Vertex]],Vertices[],MATCH("ID",Vertices[[#Headers],[Vertex]:[Vertex Content Word Count]],0),FALSE)</f>
        <v>265</v>
      </c>
    </row>
    <row r="155" spans="1:3" ht="15">
      <c r="A155" s="78" t="s">
        <v>4091</v>
      </c>
      <c r="B155" s="84" t="s">
        <v>432</v>
      </c>
      <c r="C155" s="78">
        <f>VLOOKUP(GroupVertices[[#This Row],[Vertex]],Vertices[],MATCH("ID",Vertices[[#Headers],[Vertex]:[Vertex Content Word Count]],0),FALSE)</f>
        <v>267</v>
      </c>
    </row>
    <row r="156" spans="1:3" ht="15">
      <c r="A156" s="78" t="s">
        <v>4091</v>
      </c>
      <c r="B156" s="84" t="s">
        <v>524</v>
      </c>
      <c r="C156" s="78">
        <f>VLOOKUP(GroupVertices[[#This Row],[Vertex]],Vertices[],MATCH("ID",Vertices[[#Headers],[Vertex]:[Vertex Content Word Count]],0),FALSE)</f>
        <v>266</v>
      </c>
    </row>
    <row r="157" spans="1:3" ht="15">
      <c r="A157" s="78" t="s">
        <v>4091</v>
      </c>
      <c r="B157" s="84" t="s">
        <v>426</v>
      </c>
      <c r="C157" s="78">
        <f>VLOOKUP(GroupVertices[[#This Row],[Vertex]],Vertices[],MATCH("ID",Vertices[[#Headers],[Vertex]:[Vertex Content Word Count]],0),FALSE)</f>
        <v>257</v>
      </c>
    </row>
    <row r="158" spans="1:3" ht="15">
      <c r="A158" s="78" t="s">
        <v>4091</v>
      </c>
      <c r="B158" s="84" t="s">
        <v>424</v>
      </c>
      <c r="C158" s="78">
        <f>VLOOKUP(GroupVertices[[#This Row],[Vertex]],Vertices[],MATCH("ID",Vertices[[#Headers],[Vertex]:[Vertex Content Word Count]],0),FALSE)</f>
        <v>254</v>
      </c>
    </row>
    <row r="159" spans="1:3" ht="15">
      <c r="A159" s="78" t="s">
        <v>4091</v>
      </c>
      <c r="B159" s="84" t="s">
        <v>420</v>
      </c>
      <c r="C159" s="78">
        <f>VLOOKUP(GroupVertices[[#This Row],[Vertex]],Vertices[],MATCH("ID",Vertices[[#Headers],[Vertex]:[Vertex Content Word Count]],0),FALSE)</f>
        <v>247</v>
      </c>
    </row>
    <row r="160" spans="1:3" ht="15">
      <c r="A160" s="78" t="s">
        <v>4091</v>
      </c>
      <c r="B160" s="84" t="s">
        <v>414</v>
      </c>
      <c r="C160" s="78">
        <f>VLOOKUP(GroupVertices[[#This Row],[Vertex]],Vertices[],MATCH("ID",Vertices[[#Headers],[Vertex]:[Vertex Content Word Count]],0),FALSE)</f>
        <v>232</v>
      </c>
    </row>
    <row r="161" spans="1:3" ht="15">
      <c r="A161" s="78" t="s">
        <v>4091</v>
      </c>
      <c r="B161" s="84" t="s">
        <v>509</v>
      </c>
      <c r="C161" s="78">
        <f>VLOOKUP(GroupVertices[[#This Row],[Vertex]],Vertices[],MATCH("ID",Vertices[[#Headers],[Vertex]:[Vertex Content Word Count]],0),FALSE)</f>
        <v>234</v>
      </c>
    </row>
    <row r="162" spans="1:3" ht="15">
      <c r="A162" s="78" t="s">
        <v>4091</v>
      </c>
      <c r="B162" s="84" t="s">
        <v>508</v>
      </c>
      <c r="C162" s="78">
        <f>VLOOKUP(GroupVertices[[#This Row],[Vertex]],Vertices[],MATCH("ID",Vertices[[#Headers],[Vertex]:[Vertex Content Word Count]],0),FALSE)</f>
        <v>233</v>
      </c>
    </row>
    <row r="163" spans="1:3" ht="15">
      <c r="A163" s="78" t="s">
        <v>4091</v>
      </c>
      <c r="B163" s="84" t="s">
        <v>413</v>
      </c>
      <c r="C163" s="78">
        <f>VLOOKUP(GroupVertices[[#This Row],[Vertex]],Vertices[],MATCH("ID",Vertices[[#Headers],[Vertex]:[Vertex Content Word Count]],0),FALSE)</f>
        <v>231</v>
      </c>
    </row>
    <row r="164" spans="1:3" ht="15">
      <c r="A164" s="78" t="s">
        <v>4091</v>
      </c>
      <c r="B164" s="84" t="s">
        <v>410</v>
      </c>
      <c r="C164" s="78">
        <f>VLOOKUP(GroupVertices[[#This Row],[Vertex]],Vertices[],MATCH("ID",Vertices[[#Headers],[Vertex]:[Vertex Content Word Count]],0),FALSE)</f>
        <v>228</v>
      </c>
    </row>
    <row r="165" spans="1:3" ht="15">
      <c r="A165" s="78" t="s">
        <v>4091</v>
      </c>
      <c r="B165" s="84" t="s">
        <v>213</v>
      </c>
      <c r="C165" s="78">
        <f>VLOOKUP(GroupVertices[[#This Row],[Vertex]],Vertices[],MATCH("ID",Vertices[[#Headers],[Vertex]:[Vertex Content Word Count]],0),FALSE)</f>
        <v>5</v>
      </c>
    </row>
    <row r="166" spans="1:3" ht="15">
      <c r="A166" s="78" t="s">
        <v>4092</v>
      </c>
      <c r="B166" s="84" t="s">
        <v>481</v>
      </c>
      <c r="C166" s="78">
        <f>VLOOKUP(GroupVertices[[#This Row],[Vertex]],Vertices[],MATCH("ID",Vertices[[#Headers],[Vertex]:[Vertex Content Word Count]],0),FALSE)</f>
        <v>47</v>
      </c>
    </row>
    <row r="167" spans="1:3" ht="15">
      <c r="A167" s="78" t="s">
        <v>4092</v>
      </c>
      <c r="B167" s="84" t="s">
        <v>543</v>
      </c>
      <c r="C167" s="78">
        <f>VLOOKUP(GroupVertices[[#This Row],[Vertex]],Vertices[],MATCH("ID",Vertices[[#Headers],[Vertex]:[Vertex Content Word Count]],0),FALSE)</f>
        <v>329</v>
      </c>
    </row>
    <row r="168" spans="1:3" ht="15">
      <c r="A168" s="78" t="s">
        <v>4092</v>
      </c>
      <c r="B168" s="84" t="s">
        <v>542</v>
      </c>
      <c r="C168" s="78">
        <f>VLOOKUP(GroupVertices[[#This Row],[Vertex]],Vertices[],MATCH("ID",Vertices[[#Headers],[Vertex]:[Vertex Content Word Count]],0),FALSE)</f>
        <v>328</v>
      </c>
    </row>
    <row r="169" spans="1:3" ht="15">
      <c r="A169" s="78" t="s">
        <v>4092</v>
      </c>
      <c r="B169" s="84" t="s">
        <v>541</v>
      </c>
      <c r="C169" s="78">
        <f>VLOOKUP(GroupVertices[[#This Row],[Vertex]],Vertices[],MATCH("ID",Vertices[[#Headers],[Vertex]:[Vertex Content Word Count]],0),FALSE)</f>
        <v>327</v>
      </c>
    </row>
    <row r="170" spans="1:3" ht="15">
      <c r="A170" s="78" t="s">
        <v>4092</v>
      </c>
      <c r="B170" s="84" t="s">
        <v>540</v>
      </c>
      <c r="C170" s="78">
        <f>VLOOKUP(GroupVertices[[#This Row],[Vertex]],Vertices[],MATCH("ID",Vertices[[#Headers],[Vertex]:[Vertex Content Word Count]],0),FALSE)</f>
        <v>326</v>
      </c>
    </row>
    <row r="171" spans="1:3" ht="15">
      <c r="A171" s="78" t="s">
        <v>4092</v>
      </c>
      <c r="B171" s="84" t="s">
        <v>539</v>
      </c>
      <c r="C171" s="78">
        <f>VLOOKUP(GroupVertices[[#This Row],[Vertex]],Vertices[],MATCH("ID",Vertices[[#Headers],[Vertex]:[Vertex Content Word Count]],0),FALSE)</f>
        <v>325</v>
      </c>
    </row>
    <row r="172" spans="1:3" ht="15">
      <c r="A172" s="78" t="s">
        <v>4092</v>
      </c>
      <c r="B172" s="84" t="s">
        <v>538</v>
      </c>
      <c r="C172" s="78">
        <f>VLOOKUP(GroupVertices[[#This Row],[Vertex]],Vertices[],MATCH("ID",Vertices[[#Headers],[Vertex]:[Vertex Content Word Count]],0),FALSE)</f>
        <v>324</v>
      </c>
    </row>
    <row r="173" spans="1:3" ht="15">
      <c r="A173" s="78" t="s">
        <v>4092</v>
      </c>
      <c r="B173" s="84" t="s">
        <v>537</v>
      </c>
      <c r="C173" s="78">
        <f>VLOOKUP(GroupVertices[[#This Row],[Vertex]],Vertices[],MATCH("ID",Vertices[[#Headers],[Vertex]:[Vertex Content Word Count]],0),FALSE)</f>
        <v>323</v>
      </c>
    </row>
    <row r="174" spans="1:3" ht="15">
      <c r="A174" s="78" t="s">
        <v>4092</v>
      </c>
      <c r="B174" s="84" t="s">
        <v>536</v>
      </c>
      <c r="C174" s="78">
        <f>VLOOKUP(GroupVertices[[#This Row],[Vertex]],Vertices[],MATCH("ID",Vertices[[#Headers],[Vertex]:[Vertex Content Word Count]],0),FALSE)</f>
        <v>322</v>
      </c>
    </row>
    <row r="175" spans="1:3" ht="15">
      <c r="A175" s="78" t="s">
        <v>4092</v>
      </c>
      <c r="B175" s="84" t="s">
        <v>535</v>
      </c>
      <c r="C175" s="78">
        <f>VLOOKUP(GroupVertices[[#This Row],[Vertex]],Vertices[],MATCH("ID",Vertices[[#Headers],[Vertex]:[Vertex Content Word Count]],0),FALSE)</f>
        <v>321</v>
      </c>
    </row>
    <row r="176" spans="1:3" ht="15">
      <c r="A176" s="78" t="s">
        <v>4092</v>
      </c>
      <c r="B176" s="84" t="s">
        <v>467</v>
      </c>
      <c r="C176" s="78">
        <f>VLOOKUP(GroupVertices[[#This Row],[Vertex]],Vertices[],MATCH("ID",Vertices[[#Headers],[Vertex]:[Vertex Content Word Count]],0),FALSE)</f>
        <v>307</v>
      </c>
    </row>
    <row r="177" spans="1:3" ht="15">
      <c r="A177" s="78" t="s">
        <v>4092</v>
      </c>
      <c r="B177" s="84" t="s">
        <v>523</v>
      </c>
      <c r="C177" s="78">
        <f>VLOOKUP(GroupVertices[[#This Row],[Vertex]],Vertices[],MATCH("ID",Vertices[[#Headers],[Vertex]:[Vertex Content Word Count]],0),FALSE)</f>
        <v>262</v>
      </c>
    </row>
    <row r="178" spans="1:3" ht="15">
      <c r="A178" s="78" t="s">
        <v>4092</v>
      </c>
      <c r="B178" s="84" t="s">
        <v>428</v>
      </c>
      <c r="C178" s="78">
        <f>VLOOKUP(GroupVertices[[#This Row],[Vertex]],Vertices[],MATCH("ID",Vertices[[#Headers],[Vertex]:[Vertex Content Word Count]],0),FALSE)</f>
        <v>261</v>
      </c>
    </row>
    <row r="179" spans="1:3" ht="15">
      <c r="A179" s="78" t="s">
        <v>4092</v>
      </c>
      <c r="B179" s="84" t="s">
        <v>415</v>
      </c>
      <c r="C179" s="78">
        <f>VLOOKUP(GroupVertices[[#This Row],[Vertex]],Vertices[],MATCH("ID",Vertices[[#Headers],[Vertex]:[Vertex Content Word Count]],0),FALSE)</f>
        <v>235</v>
      </c>
    </row>
    <row r="180" spans="1:3" ht="15">
      <c r="A180" s="78" t="s">
        <v>4092</v>
      </c>
      <c r="B180" s="84" t="s">
        <v>333</v>
      </c>
      <c r="C180" s="78">
        <f>VLOOKUP(GroupVertices[[#This Row],[Vertex]],Vertices[],MATCH("ID",Vertices[[#Headers],[Vertex]:[Vertex Content Word Count]],0),FALSE)</f>
        <v>145</v>
      </c>
    </row>
    <row r="181" spans="1:3" ht="15">
      <c r="A181" s="78" t="s">
        <v>4092</v>
      </c>
      <c r="B181" s="84" t="s">
        <v>327</v>
      </c>
      <c r="C181" s="78">
        <f>VLOOKUP(GroupVertices[[#This Row],[Vertex]],Vertices[],MATCH("ID",Vertices[[#Headers],[Vertex]:[Vertex Content Word Count]],0),FALSE)</f>
        <v>138</v>
      </c>
    </row>
    <row r="182" spans="1:3" ht="15">
      <c r="A182" s="78" t="s">
        <v>4092</v>
      </c>
      <c r="B182" s="84" t="s">
        <v>322</v>
      </c>
      <c r="C182" s="78">
        <f>VLOOKUP(GroupVertices[[#This Row],[Vertex]],Vertices[],MATCH("ID",Vertices[[#Headers],[Vertex]:[Vertex Content Word Count]],0),FALSE)</f>
        <v>130</v>
      </c>
    </row>
    <row r="183" spans="1:3" ht="15">
      <c r="A183" s="78" t="s">
        <v>4092</v>
      </c>
      <c r="B183" s="84" t="s">
        <v>321</v>
      </c>
      <c r="C183" s="78">
        <f>VLOOKUP(GroupVertices[[#This Row],[Vertex]],Vertices[],MATCH("ID",Vertices[[#Headers],[Vertex]:[Vertex Content Word Count]],0),FALSE)</f>
        <v>129</v>
      </c>
    </row>
    <row r="184" spans="1:3" ht="15">
      <c r="A184" s="78" t="s">
        <v>4092</v>
      </c>
      <c r="B184" s="84" t="s">
        <v>247</v>
      </c>
      <c r="C184" s="78">
        <f>VLOOKUP(GroupVertices[[#This Row],[Vertex]],Vertices[],MATCH("ID",Vertices[[#Headers],[Vertex]:[Vertex Content Word Count]],0),FALSE)</f>
        <v>46</v>
      </c>
    </row>
    <row r="185" spans="1:3" ht="15">
      <c r="A185" s="78" t="s">
        <v>4093</v>
      </c>
      <c r="B185" s="84" t="s">
        <v>450</v>
      </c>
      <c r="C185" s="78">
        <f>VLOOKUP(GroupVertices[[#This Row],[Vertex]],Vertices[],MATCH("ID",Vertices[[#Headers],[Vertex]:[Vertex Content Word Count]],0),FALSE)</f>
        <v>293</v>
      </c>
    </row>
    <row r="186" spans="1:3" ht="15">
      <c r="A186" s="78" t="s">
        <v>4093</v>
      </c>
      <c r="B186" s="84" t="s">
        <v>449</v>
      </c>
      <c r="C186" s="78">
        <f>VLOOKUP(GroupVertices[[#This Row],[Vertex]],Vertices[],MATCH("ID",Vertices[[#Headers],[Vertex]:[Vertex Content Word Count]],0),FALSE)</f>
        <v>13</v>
      </c>
    </row>
    <row r="187" spans="1:3" ht="15">
      <c r="A187" s="78" t="s">
        <v>4093</v>
      </c>
      <c r="B187" s="84" t="s">
        <v>443</v>
      </c>
      <c r="C187" s="78">
        <f>VLOOKUP(GroupVertices[[#This Row],[Vertex]],Vertices[],MATCH("ID",Vertices[[#Headers],[Vertex]:[Vertex Content Word Count]],0),FALSE)</f>
        <v>283</v>
      </c>
    </row>
    <row r="188" spans="1:3" ht="15">
      <c r="A188" s="78" t="s">
        <v>4093</v>
      </c>
      <c r="B188" s="84" t="s">
        <v>442</v>
      </c>
      <c r="C188" s="78">
        <f>VLOOKUP(GroupVertices[[#This Row],[Vertex]],Vertices[],MATCH("ID",Vertices[[#Headers],[Vertex]:[Vertex Content Word Count]],0),FALSE)</f>
        <v>282</v>
      </c>
    </row>
    <row r="189" spans="1:3" ht="15">
      <c r="A189" s="78" t="s">
        <v>4093</v>
      </c>
      <c r="B189" s="84" t="s">
        <v>229</v>
      </c>
      <c r="C189" s="78">
        <f>VLOOKUP(GroupVertices[[#This Row],[Vertex]],Vertices[],MATCH("ID",Vertices[[#Headers],[Vertex]:[Vertex Content Word Count]],0),FALSE)</f>
        <v>25</v>
      </c>
    </row>
    <row r="190" spans="1:3" ht="15">
      <c r="A190" s="78" t="s">
        <v>4093</v>
      </c>
      <c r="B190" s="84" t="s">
        <v>226</v>
      </c>
      <c r="C190" s="78">
        <f>VLOOKUP(GroupVertices[[#This Row],[Vertex]],Vertices[],MATCH("ID",Vertices[[#Headers],[Vertex]:[Vertex Content Word Count]],0),FALSE)</f>
        <v>22</v>
      </c>
    </row>
    <row r="191" spans="1:3" ht="15">
      <c r="A191" s="78" t="s">
        <v>4093</v>
      </c>
      <c r="B191" s="84" t="s">
        <v>225</v>
      </c>
      <c r="C191" s="78">
        <f>VLOOKUP(GroupVertices[[#This Row],[Vertex]],Vertices[],MATCH("ID",Vertices[[#Headers],[Vertex]:[Vertex Content Word Count]],0),FALSE)</f>
        <v>21</v>
      </c>
    </row>
    <row r="192" spans="1:3" ht="15">
      <c r="A192" s="78" t="s">
        <v>4093</v>
      </c>
      <c r="B192" s="84" t="s">
        <v>224</v>
      </c>
      <c r="C192" s="78">
        <f>VLOOKUP(GroupVertices[[#This Row],[Vertex]],Vertices[],MATCH("ID",Vertices[[#Headers],[Vertex]:[Vertex Content Word Count]],0),FALSE)</f>
        <v>20</v>
      </c>
    </row>
    <row r="193" spans="1:3" ht="15">
      <c r="A193" s="78" t="s">
        <v>4093</v>
      </c>
      <c r="B193" s="84" t="s">
        <v>223</v>
      </c>
      <c r="C193" s="78">
        <f>VLOOKUP(GroupVertices[[#This Row],[Vertex]],Vertices[],MATCH("ID",Vertices[[#Headers],[Vertex]:[Vertex Content Word Count]],0),FALSE)</f>
        <v>19</v>
      </c>
    </row>
    <row r="194" spans="1:3" ht="15">
      <c r="A194" s="78" t="s">
        <v>4093</v>
      </c>
      <c r="B194" s="84" t="s">
        <v>222</v>
      </c>
      <c r="C194" s="78">
        <f>VLOOKUP(GroupVertices[[#This Row],[Vertex]],Vertices[],MATCH("ID",Vertices[[#Headers],[Vertex]:[Vertex Content Word Count]],0),FALSE)</f>
        <v>18</v>
      </c>
    </row>
    <row r="195" spans="1:3" ht="15">
      <c r="A195" s="78" t="s">
        <v>4093</v>
      </c>
      <c r="B195" s="84" t="s">
        <v>221</v>
      </c>
      <c r="C195" s="78">
        <f>VLOOKUP(GroupVertices[[#This Row],[Vertex]],Vertices[],MATCH("ID",Vertices[[#Headers],[Vertex]:[Vertex Content Word Count]],0),FALSE)</f>
        <v>17</v>
      </c>
    </row>
    <row r="196" spans="1:3" ht="15">
      <c r="A196" s="78" t="s">
        <v>4093</v>
      </c>
      <c r="B196" s="84" t="s">
        <v>220</v>
      </c>
      <c r="C196" s="78">
        <f>VLOOKUP(GroupVertices[[#This Row],[Vertex]],Vertices[],MATCH("ID",Vertices[[#Headers],[Vertex]:[Vertex Content Word Count]],0),FALSE)</f>
        <v>16</v>
      </c>
    </row>
    <row r="197" spans="1:3" ht="15">
      <c r="A197" s="78" t="s">
        <v>4093</v>
      </c>
      <c r="B197" s="84" t="s">
        <v>219</v>
      </c>
      <c r="C197" s="78">
        <f>VLOOKUP(GroupVertices[[#This Row],[Vertex]],Vertices[],MATCH("ID",Vertices[[#Headers],[Vertex]:[Vertex Content Word Count]],0),FALSE)</f>
        <v>15</v>
      </c>
    </row>
    <row r="198" spans="1:3" ht="15">
      <c r="A198" s="78" t="s">
        <v>4093</v>
      </c>
      <c r="B198" s="84" t="s">
        <v>218</v>
      </c>
      <c r="C198" s="78">
        <f>VLOOKUP(GroupVertices[[#This Row],[Vertex]],Vertices[],MATCH("ID",Vertices[[#Headers],[Vertex]:[Vertex Content Word Count]],0),FALSE)</f>
        <v>14</v>
      </c>
    </row>
    <row r="199" spans="1:3" ht="15">
      <c r="A199" s="78" t="s">
        <v>4093</v>
      </c>
      <c r="B199" s="84" t="s">
        <v>217</v>
      </c>
      <c r="C199" s="78">
        <f>VLOOKUP(GroupVertices[[#This Row],[Vertex]],Vertices[],MATCH("ID",Vertices[[#Headers],[Vertex]:[Vertex Content Word Count]],0),FALSE)</f>
        <v>12</v>
      </c>
    </row>
    <row r="200" spans="1:3" ht="15">
      <c r="A200" s="78" t="s">
        <v>4094</v>
      </c>
      <c r="B200" s="84" t="s">
        <v>458</v>
      </c>
      <c r="C200" s="78">
        <f>VLOOKUP(GroupVertices[[#This Row],[Vertex]],Vertices[],MATCH("ID",Vertices[[#Headers],[Vertex]:[Vertex Content Word Count]],0),FALSE)</f>
        <v>297</v>
      </c>
    </row>
    <row r="201" spans="1:3" ht="15">
      <c r="A201" s="78" t="s">
        <v>4094</v>
      </c>
      <c r="B201" s="84" t="s">
        <v>457</v>
      </c>
      <c r="C201" s="78">
        <f>VLOOKUP(GroupVertices[[#This Row],[Vertex]],Vertices[],MATCH("ID",Vertices[[#Headers],[Vertex]:[Vertex Content Word Count]],0),FALSE)</f>
        <v>10</v>
      </c>
    </row>
    <row r="202" spans="1:3" ht="15">
      <c r="A202" s="78" t="s">
        <v>4094</v>
      </c>
      <c r="B202" s="84" t="s">
        <v>438</v>
      </c>
      <c r="C202" s="78">
        <f>VLOOKUP(GroupVertices[[#This Row],[Vertex]],Vertices[],MATCH("ID",Vertices[[#Headers],[Vertex]:[Vertex Content Word Count]],0),FALSE)</f>
        <v>273</v>
      </c>
    </row>
    <row r="203" spans="1:3" ht="15">
      <c r="A203" s="78" t="s">
        <v>4094</v>
      </c>
      <c r="B203" s="84" t="s">
        <v>435</v>
      </c>
      <c r="C203" s="78">
        <f>VLOOKUP(GroupVertices[[#This Row],[Vertex]],Vertices[],MATCH("ID",Vertices[[#Headers],[Vertex]:[Vertex Content Word Count]],0),FALSE)</f>
        <v>270</v>
      </c>
    </row>
    <row r="204" spans="1:3" ht="15">
      <c r="A204" s="78" t="s">
        <v>4094</v>
      </c>
      <c r="B204" s="84" t="s">
        <v>519</v>
      </c>
      <c r="C204" s="78">
        <f>VLOOKUP(GroupVertices[[#This Row],[Vertex]],Vertices[],MATCH("ID",Vertices[[#Headers],[Vertex]:[Vertex Content Word Count]],0),FALSE)</f>
        <v>252</v>
      </c>
    </row>
    <row r="205" spans="1:3" ht="15">
      <c r="A205" s="78" t="s">
        <v>4094</v>
      </c>
      <c r="B205" s="84" t="s">
        <v>422</v>
      </c>
      <c r="C205" s="78">
        <f>VLOOKUP(GroupVertices[[#This Row],[Vertex]],Vertices[],MATCH("ID",Vertices[[#Headers],[Vertex]:[Vertex Content Word Count]],0),FALSE)</f>
        <v>250</v>
      </c>
    </row>
    <row r="206" spans="1:3" ht="15">
      <c r="A206" s="78" t="s">
        <v>4094</v>
      </c>
      <c r="B206" s="84" t="s">
        <v>518</v>
      </c>
      <c r="C206" s="78">
        <f>VLOOKUP(GroupVertices[[#This Row],[Vertex]],Vertices[],MATCH("ID",Vertices[[#Headers],[Vertex]:[Vertex Content Word Count]],0),FALSE)</f>
        <v>251</v>
      </c>
    </row>
    <row r="207" spans="1:3" ht="15">
      <c r="A207" s="78" t="s">
        <v>4094</v>
      </c>
      <c r="B207" s="84" t="s">
        <v>409</v>
      </c>
      <c r="C207" s="78">
        <f>VLOOKUP(GroupVertices[[#This Row],[Vertex]],Vertices[],MATCH("ID",Vertices[[#Headers],[Vertex]:[Vertex Content Word Count]],0),FALSE)</f>
        <v>227</v>
      </c>
    </row>
    <row r="208" spans="1:3" ht="15">
      <c r="A208" s="78" t="s">
        <v>4094</v>
      </c>
      <c r="B208" s="84" t="s">
        <v>345</v>
      </c>
      <c r="C208" s="78">
        <f>VLOOKUP(GroupVertices[[#This Row],[Vertex]],Vertices[],MATCH("ID",Vertices[[#Headers],[Vertex]:[Vertex Content Word Count]],0),FALSE)</f>
        <v>159</v>
      </c>
    </row>
    <row r="209" spans="1:3" ht="15">
      <c r="A209" s="78" t="s">
        <v>4094</v>
      </c>
      <c r="B209" s="84" t="s">
        <v>301</v>
      </c>
      <c r="C209" s="78">
        <f>VLOOKUP(GroupVertices[[#This Row],[Vertex]],Vertices[],MATCH("ID",Vertices[[#Headers],[Vertex]:[Vertex Content Word Count]],0),FALSE)</f>
        <v>107</v>
      </c>
    </row>
    <row r="210" spans="1:3" ht="15">
      <c r="A210" s="78" t="s">
        <v>4094</v>
      </c>
      <c r="B210" s="84" t="s">
        <v>297</v>
      </c>
      <c r="C210" s="78">
        <f>VLOOKUP(GroupVertices[[#This Row],[Vertex]],Vertices[],MATCH("ID",Vertices[[#Headers],[Vertex]:[Vertex Content Word Count]],0),FALSE)</f>
        <v>103</v>
      </c>
    </row>
    <row r="211" spans="1:3" ht="15">
      <c r="A211" s="78" t="s">
        <v>4094</v>
      </c>
      <c r="B211" s="84" t="s">
        <v>216</v>
      </c>
      <c r="C211" s="78">
        <f>VLOOKUP(GroupVertices[[#This Row],[Vertex]],Vertices[],MATCH("ID",Vertices[[#Headers],[Vertex]:[Vertex Content Word Count]],0),FALSE)</f>
        <v>11</v>
      </c>
    </row>
    <row r="212" spans="1:3" ht="15">
      <c r="A212" s="78" t="s">
        <v>4094</v>
      </c>
      <c r="B212" s="84" t="s">
        <v>490</v>
      </c>
      <c r="C212" s="78">
        <f>VLOOKUP(GroupVertices[[#This Row],[Vertex]],Vertices[],MATCH("ID",Vertices[[#Headers],[Vertex]:[Vertex Content Word Count]],0),FALSE)</f>
        <v>9</v>
      </c>
    </row>
    <row r="213" spans="1:3" ht="15">
      <c r="A213" s="78" t="s">
        <v>4094</v>
      </c>
      <c r="B213" s="84" t="s">
        <v>215</v>
      </c>
      <c r="C213" s="78">
        <f>VLOOKUP(GroupVertices[[#This Row],[Vertex]],Vertices[],MATCH("ID",Vertices[[#Headers],[Vertex]:[Vertex Content Word Count]],0),FALSE)</f>
        <v>8</v>
      </c>
    </row>
    <row r="214" spans="1:3" ht="15">
      <c r="A214" s="78" t="s">
        <v>4095</v>
      </c>
      <c r="B214" s="84" t="s">
        <v>453</v>
      </c>
      <c r="C214" s="78">
        <f>VLOOKUP(GroupVertices[[#This Row],[Vertex]],Vertices[],MATCH("ID",Vertices[[#Headers],[Vertex]:[Vertex Content Word Count]],0),FALSE)</f>
        <v>295</v>
      </c>
    </row>
    <row r="215" spans="1:3" ht="15">
      <c r="A215" s="78" t="s">
        <v>4095</v>
      </c>
      <c r="B215" s="84" t="s">
        <v>454</v>
      </c>
      <c r="C215" s="78">
        <f>VLOOKUP(GroupVertices[[#This Row],[Vertex]],Vertices[],MATCH("ID",Vertices[[#Headers],[Vertex]:[Vertex Content Word Count]],0),FALSE)</f>
        <v>157</v>
      </c>
    </row>
    <row r="216" spans="1:3" ht="15">
      <c r="A216" s="78" t="s">
        <v>4095</v>
      </c>
      <c r="B216" s="84" t="s">
        <v>452</v>
      </c>
      <c r="C216" s="78">
        <f>VLOOKUP(GroupVertices[[#This Row],[Vertex]],Vertices[],MATCH("ID",Vertices[[#Headers],[Vertex]:[Vertex Content Word Count]],0),FALSE)</f>
        <v>294</v>
      </c>
    </row>
    <row r="217" spans="1:3" ht="15">
      <c r="A217" s="78" t="s">
        <v>4095</v>
      </c>
      <c r="B217" s="84" t="s">
        <v>451</v>
      </c>
      <c r="C217" s="78">
        <f>VLOOKUP(GroupVertices[[#This Row],[Vertex]],Vertices[],MATCH("ID",Vertices[[#Headers],[Vertex]:[Vertex Content Word Count]],0),FALSE)</f>
        <v>202</v>
      </c>
    </row>
    <row r="218" spans="1:3" ht="15">
      <c r="A218" s="78" t="s">
        <v>4095</v>
      </c>
      <c r="B218" s="84" t="s">
        <v>506</v>
      </c>
      <c r="C218" s="78">
        <f>VLOOKUP(GroupVertices[[#This Row],[Vertex]],Vertices[],MATCH("ID",Vertices[[#Headers],[Vertex]:[Vertex Content Word Count]],0),FALSE)</f>
        <v>201</v>
      </c>
    </row>
    <row r="219" spans="1:3" ht="15">
      <c r="A219" s="78" t="s">
        <v>4095</v>
      </c>
      <c r="B219" s="84" t="s">
        <v>423</v>
      </c>
      <c r="C219" s="78">
        <f>VLOOKUP(GroupVertices[[#This Row],[Vertex]],Vertices[],MATCH("ID",Vertices[[#Headers],[Vertex]:[Vertex Content Word Count]],0),FALSE)</f>
        <v>253</v>
      </c>
    </row>
    <row r="220" spans="1:3" ht="15">
      <c r="A220" s="78" t="s">
        <v>4095</v>
      </c>
      <c r="B220" s="84" t="s">
        <v>408</v>
      </c>
      <c r="C220" s="78">
        <f>VLOOKUP(GroupVertices[[#This Row],[Vertex]],Vertices[],MATCH("ID",Vertices[[#Headers],[Vertex]:[Vertex Content Word Count]],0),FALSE)</f>
        <v>226</v>
      </c>
    </row>
    <row r="221" spans="1:3" ht="15">
      <c r="A221" s="78" t="s">
        <v>4095</v>
      </c>
      <c r="B221" s="84" t="s">
        <v>407</v>
      </c>
      <c r="C221" s="78">
        <f>VLOOKUP(GroupVertices[[#This Row],[Vertex]],Vertices[],MATCH("ID",Vertices[[#Headers],[Vertex]:[Vertex Content Word Count]],0),FALSE)</f>
        <v>225</v>
      </c>
    </row>
    <row r="222" spans="1:3" ht="15">
      <c r="A222" s="78" t="s">
        <v>4095</v>
      </c>
      <c r="B222" s="84" t="s">
        <v>391</v>
      </c>
      <c r="C222" s="78">
        <f>VLOOKUP(GroupVertices[[#This Row],[Vertex]],Vertices[],MATCH("ID",Vertices[[#Headers],[Vertex]:[Vertex Content Word Count]],0),FALSE)</f>
        <v>209</v>
      </c>
    </row>
    <row r="223" spans="1:3" ht="15">
      <c r="A223" s="78" t="s">
        <v>4095</v>
      </c>
      <c r="B223" s="84" t="s">
        <v>390</v>
      </c>
      <c r="C223" s="78">
        <f>VLOOKUP(GroupVertices[[#This Row],[Vertex]],Vertices[],MATCH("ID",Vertices[[#Headers],[Vertex]:[Vertex Content Word Count]],0),FALSE)</f>
        <v>208</v>
      </c>
    </row>
    <row r="224" spans="1:3" ht="15">
      <c r="A224" s="78" t="s">
        <v>4095</v>
      </c>
      <c r="B224" s="84" t="s">
        <v>386</v>
      </c>
      <c r="C224" s="78">
        <f>VLOOKUP(GroupVertices[[#This Row],[Vertex]],Vertices[],MATCH("ID",Vertices[[#Headers],[Vertex]:[Vertex Content Word Count]],0),FALSE)</f>
        <v>200</v>
      </c>
    </row>
    <row r="225" spans="1:3" ht="15">
      <c r="A225" s="78" t="s">
        <v>4095</v>
      </c>
      <c r="B225" s="84" t="s">
        <v>346</v>
      </c>
      <c r="C225" s="78">
        <f>VLOOKUP(GroupVertices[[#This Row],[Vertex]],Vertices[],MATCH("ID",Vertices[[#Headers],[Vertex]:[Vertex Content Word Count]],0),FALSE)</f>
        <v>160</v>
      </c>
    </row>
    <row r="226" spans="1:3" ht="15">
      <c r="A226" s="78" t="s">
        <v>4095</v>
      </c>
      <c r="B226" s="84" t="s">
        <v>343</v>
      </c>
      <c r="C226" s="78">
        <f>VLOOKUP(GroupVertices[[#This Row],[Vertex]],Vertices[],MATCH("ID",Vertices[[#Headers],[Vertex]:[Vertex Content Word Count]],0),FALSE)</f>
        <v>156</v>
      </c>
    </row>
    <row r="227" spans="1:3" ht="15">
      <c r="A227" s="78" t="s">
        <v>4096</v>
      </c>
      <c r="B227" s="84" t="s">
        <v>296</v>
      </c>
      <c r="C227" s="78">
        <f>VLOOKUP(GroupVertices[[#This Row],[Vertex]],Vertices[],MATCH("ID",Vertices[[#Headers],[Vertex]:[Vertex Content Word Count]],0),FALSE)</f>
        <v>99</v>
      </c>
    </row>
    <row r="228" spans="1:3" ht="15">
      <c r="A228" s="78" t="s">
        <v>4096</v>
      </c>
      <c r="B228" s="84" t="s">
        <v>381</v>
      </c>
      <c r="C228" s="78">
        <f>VLOOKUP(GroupVertices[[#This Row],[Vertex]],Vertices[],MATCH("ID",Vertices[[#Headers],[Vertex]:[Vertex Content Word Count]],0),FALSE)</f>
        <v>155</v>
      </c>
    </row>
    <row r="229" spans="1:3" ht="15">
      <c r="A229" s="78" t="s">
        <v>4096</v>
      </c>
      <c r="B229" s="84" t="s">
        <v>382</v>
      </c>
      <c r="C229" s="78">
        <f>VLOOKUP(GroupVertices[[#This Row],[Vertex]],Vertices[],MATCH("ID",Vertices[[#Headers],[Vertex]:[Vertex Content Word Count]],0),FALSE)</f>
        <v>196</v>
      </c>
    </row>
    <row r="230" spans="1:3" ht="15">
      <c r="A230" s="78" t="s">
        <v>4096</v>
      </c>
      <c r="B230" s="84" t="s">
        <v>504</v>
      </c>
      <c r="C230" s="78">
        <f>VLOOKUP(GroupVertices[[#This Row],[Vertex]],Vertices[],MATCH("ID",Vertices[[#Headers],[Vertex]:[Vertex Content Word Count]],0),FALSE)</f>
        <v>154</v>
      </c>
    </row>
    <row r="231" spans="1:3" ht="15">
      <c r="A231" s="78" t="s">
        <v>4096</v>
      </c>
      <c r="B231" s="84" t="s">
        <v>342</v>
      </c>
      <c r="C231" s="78">
        <f>VLOOKUP(GroupVertices[[#This Row],[Vertex]],Vertices[],MATCH("ID",Vertices[[#Headers],[Vertex]:[Vertex Content Word Count]],0),FALSE)</f>
        <v>153</v>
      </c>
    </row>
    <row r="232" spans="1:3" ht="15">
      <c r="A232" s="78" t="s">
        <v>4096</v>
      </c>
      <c r="B232" s="84" t="s">
        <v>325</v>
      </c>
      <c r="C232" s="78">
        <f>VLOOKUP(GroupVertices[[#This Row],[Vertex]],Vertices[],MATCH("ID",Vertices[[#Headers],[Vertex]:[Vertex Content Word Count]],0),FALSE)</f>
        <v>133</v>
      </c>
    </row>
    <row r="233" spans="1:3" ht="15">
      <c r="A233" s="78" t="s">
        <v>4096</v>
      </c>
      <c r="B233" s="84" t="s">
        <v>323</v>
      </c>
      <c r="C233" s="78">
        <f>VLOOKUP(GroupVertices[[#This Row],[Vertex]],Vertices[],MATCH("ID",Vertices[[#Headers],[Vertex]:[Vertex Content Word Count]],0),FALSE)</f>
        <v>131</v>
      </c>
    </row>
    <row r="234" spans="1:3" ht="15">
      <c r="A234" s="78" t="s">
        <v>4096</v>
      </c>
      <c r="B234" s="84" t="s">
        <v>306</v>
      </c>
      <c r="C234" s="78">
        <f>VLOOKUP(GroupVertices[[#This Row],[Vertex]],Vertices[],MATCH("ID",Vertices[[#Headers],[Vertex]:[Vertex Content Word Count]],0),FALSE)</f>
        <v>112</v>
      </c>
    </row>
    <row r="235" spans="1:3" ht="15">
      <c r="A235" s="78" t="s">
        <v>4096</v>
      </c>
      <c r="B235" s="84" t="s">
        <v>498</v>
      </c>
      <c r="C235" s="78">
        <f>VLOOKUP(GroupVertices[[#This Row],[Vertex]],Vertices[],MATCH("ID",Vertices[[#Headers],[Vertex]:[Vertex Content Word Count]],0),FALSE)</f>
        <v>102</v>
      </c>
    </row>
    <row r="236" spans="1:3" ht="15">
      <c r="A236" s="78" t="s">
        <v>4096</v>
      </c>
      <c r="B236" s="84" t="s">
        <v>497</v>
      </c>
      <c r="C236" s="78">
        <f>VLOOKUP(GroupVertices[[#This Row],[Vertex]],Vertices[],MATCH("ID",Vertices[[#Headers],[Vertex]:[Vertex Content Word Count]],0),FALSE)</f>
        <v>101</v>
      </c>
    </row>
    <row r="237" spans="1:3" ht="15">
      <c r="A237" s="78" t="s">
        <v>4096</v>
      </c>
      <c r="B237" s="84" t="s">
        <v>496</v>
      </c>
      <c r="C237" s="78">
        <f>VLOOKUP(GroupVertices[[#This Row],[Vertex]],Vertices[],MATCH("ID",Vertices[[#Headers],[Vertex]:[Vertex Content Word Count]],0),FALSE)</f>
        <v>100</v>
      </c>
    </row>
    <row r="238" spans="1:3" ht="15">
      <c r="A238" s="78" t="s">
        <v>4097</v>
      </c>
      <c r="B238" s="84" t="s">
        <v>486</v>
      </c>
      <c r="C238" s="78">
        <f>VLOOKUP(GroupVertices[[#This Row],[Vertex]],Vertices[],MATCH("ID",Vertices[[#Headers],[Vertex]:[Vertex Content Word Count]],0),FALSE)</f>
        <v>333</v>
      </c>
    </row>
    <row r="239" spans="1:3" ht="15">
      <c r="A239" s="78" t="s">
        <v>4097</v>
      </c>
      <c r="B239" s="84" t="s">
        <v>485</v>
      </c>
      <c r="C239" s="78">
        <f>VLOOKUP(GroupVertices[[#This Row],[Vertex]],Vertices[],MATCH("ID",Vertices[[#Headers],[Vertex]:[Vertex Content Word Count]],0),FALSE)</f>
        <v>152</v>
      </c>
    </row>
    <row r="240" spans="1:3" ht="15">
      <c r="A240" s="78" t="s">
        <v>4097</v>
      </c>
      <c r="B240" s="84" t="s">
        <v>503</v>
      </c>
      <c r="C240" s="78">
        <f>VLOOKUP(GroupVertices[[#This Row],[Vertex]],Vertices[],MATCH("ID",Vertices[[#Headers],[Vertex]:[Vertex Content Word Count]],0),FALSE)</f>
        <v>151</v>
      </c>
    </row>
    <row r="241" spans="1:3" ht="15">
      <c r="A241" s="78" t="s">
        <v>4097</v>
      </c>
      <c r="B241" s="84" t="s">
        <v>480</v>
      </c>
      <c r="C241" s="78">
        <f>VLOOKUP(GroupVertices[[#This Row],[Vertex]],Vertices[],MATCH("ID",Vertices[[#Headers],[Vertex]:[Vertex Content Word Count]],0),FALSE)</f>
        <v>320</v>
      </c>
    </row>
    <row r="242" spans="1:3" ht="15">
      <c r="A242" s="78" t="s">
        <v>4097</v>
      </c>
      <c r="B242" s="84" t="s">
        <v>477</v>
      </c>
      <c r="C242" s="78">
        <f>VLOOKUP(GroupVertices[[#This Row],[Vertex]],Vertices[],MATCH("ID",Vertices[[#Headers],[Vertex]:[Vertex Content Word Count]],0),FALSE)</f>
        <v>316</v>
      </c>
    </row>
    <row r="243" spans="1:3" ht="15">
      <c r="A243" s="78" t="s">
        <v>4097</v>
      </c>
      <c r="B243" s="84" t="s">
        <v>402</v>
      </c>
      <c r="C243" s="78">
        <f>VLOOKUP(GroupVertices[[#This Row],[Vertex]],Vertices[],MATCH("ID",Vertices[[#Headers],[Vertex]:[Vertex Content Word Count]],0),FALSE)</f>
        <v>220</v>
      </c>
    </row>
    <row r="244" spans="1:3" ht="15">
      <c r="A244" s="78" t="s">
        <v>4097</v>
      </c>
      <c r="B244" s="84" t="s">
        <v>399</v>
      </c>
      <c r="C244" s="78">
        <f>VLOOKUP(GroupVertices[[#This Row],[Vertex]],Vertices[],MATCH("ID",Vertices[[#Headers],[Vertex]:[Vertex Content Word Count]],0),FALSE)</f>
        <v>217</v>
      </c>
    </row>
    <row r="245" spans="1:3" ht="15">
      <c r="A245" s="78" t="s">
        <v>4097</v>
      </c>
      <c r="B245" s="84" t="s">
        <v>361</v>
      </c>
      <c r="C245" s="78">
        <f>VLOOKUP(GroupVertices[[#This Row],[Vertex]],Vertices[],MATCH("ID",Vertices[[#Headers],[Vertex]:[Vertex Content Word Count]],0),FALSE)</f>
        <v>176</v>
      </c>
    </row>
    <row r="246" spans="1:3" ht="15">
      <c r="A246" s="78" t="s">
        <v>4097</v>
      </c>
      <c r="B246" s="84" t="s">
        <v>344</v>
      </c>
      <c r="C246" s="78">
        <f>VLOOKUP(GroupVertices[[#This Row],[Vertex]],Vertices[],MATCH("ID",Vertices[[#Headers],[Vertex]:[Vertex Content Word Count]],0),FALSE)</f>
        <v>158</v>
      </c>
    </row>
    <row r="247" spans="1:3" ht="15">
      <c r="A247" s="78" t="s">
        <v>4097</v>
      </c>
      <c r="B247" s="84" t="s">
        <v>341</v>
      </c>
      <c r="C247" s="78">
        <f>VLOOKUP(GroupVertices[[#This Row],[Vertex]],Vertices[],MATCH("ID",Vertices[[#Headers],[Vertex]:[Vertex Content Word Count]],0),FALSE)</f>
        <v>150</v>
      </c>
    </row>
    <row r="248" spans="1:3" ht="15">
      <c r="A248" s="78" t="s">
        <v>4098</v>
      </c>
      <c r="B248" s="84" t="s">
        <v>405</v>
      </c>
      <c r="C248" s="78">
        <f>VLOOKUP(GroupVertices[[#This Row],[Vertex]],Vertices[],MATCH("ID",Vertices[[#Headers],[Vertex]:[Vertex Content Word Count]],0),FALSE)</f>
        <v>223</v>
      </c>
    </row>
    <row r="249" spans="1:3" ht="15">
      <c r="A249" s="78" t="s">
        <v>4098</v>
      </c>
      <c r="B249" s="84" t="s">
        <v>406</v>
      </c>
      <c r="C249" s="78">
        <f>VLOOKUP(GroupVertices[[#This Row],[Vertex]],Vertices[],MATCH("ID",Vertices[[#Headers],[Vertex]:[Vertex Content Word Count]],0),FALSE)</f>
        <v>224</v>
      </c>
    </row>
    <row r="250" spans="1:3" ht="15">
      <c r="A250" s="78" t="s">
        <v>4098</v>
      </c>
      <c r="B250" s="84" t="s">
        <v>403</v>
      </c>
      <c r="C250" s="78">
        <f>VLOOKUP(GroupVertices[[#This Row],[Vertex]],Vertices[],MATCH("ID",Vertices[[#Headers],[Vertex]:[Vertex Content Word Count]],0),FALSE)</f>
        <v>204</v>
      </c>
    </row>
    <row r="251" spans="1:3" ht="15">
      <c r="A251" s="78" t="s">
        <v>4098</v>
      </c>
      <c r="B251" s="84" t="s">
        <v>404</v>
      </c>
      <c r="C251" s="78">
        <f>VLOOKUP(GroupVertices[[#This Row],[Vertex]],Vertices[],MATCH("ID",Vertices[[#Headers],[Vertex]:[Vertex Content Word Count]],0),FALSE)</f>
        <v>222</v>
      </c>
    </row>
    <row r="252" spans="1:3" ht="15">
      <c r="A252" s="78" t="s">
        <v>4098</v>
      </c>
      <c r="B252" s="84" t="s">
        <v>507</v>
      </c>
      <c r="C252" s="78">
        <f>VLOOKUP(GroupVertices[[#This Row],[Vertex]],Vertices[],MATCH("ID",Vertices[[#Headers],[Vertex]:[Vertex Content Word Count]],0),FALSE)</f>
        <v>221</v>
      </c>
    </row>
    <row r="253" spans="1:3" ht="15">
      <c r="A253" s="78" t="s">
        <v>4098</v>
      </c>
      <c r="B253" s="84" t="s">
        <v>400</v>
      </c>
      <c r="C253" s="78">
        <f>VLOOKUP(GroupVertices[[#This Row],[Vertex]],Vertices[],MATCH("ID",Vertices[[#Headers],[Vertex]:[Vertex Content Word Count]],0),FALSE)</f>
        <v>218</v>
      </c>
    </row>
    <row r="254" spans="1:3" ht="15">
      <c r="A254" s="78" t="s">
        <v>4098</v>
      </c>
      <c r="B254" s="84" t="s">
        <v>398</v>
      </c>
      <c r="C254" s="78">
        <f>VLOOKUP(GroupVertices[[#This Row],[Vertex]],Vertices[],MATCH("ID",Vertices[[#Headers],[Vertex]:[Vertex Content Word Count]],0),FALSE)</f>
        <v>216</v>
      </c>
    </row>
    <row r="255" spans="1:3" ht="15">
      <c r="A255" s="78" t="s">
        <v>4098</v>
      </c>
      <c r="B255" s="84" t="s">
        <v>388</v>
      </c>
      <c r="C255" s="78">
        <f>VLOOKUP(GroupVertices[[#This Row],[Vertex]],Vertices[],MATCH("ID",Vertices[[#Headers],[Vertex]:[Vertex Content Word Count]],0),FALSE)</f>
        <v>205</v>
      </c>
    </row>
    <row r="256" spans="1:3" ht="15">
      <c r="A256" s="78" t="s">
        <v>4098</v>
      </c>
      <c r="B256" s="84" t="s">
        <v>387</v>
      </c>
      <c r="C256" s="78">
        <f>VLOOKUP(GroupVertices[[#This Row],[Vertex]],Vertices[],MATCH("ID",Vertices[[#Headers],[Vertex]:[Vertex Content Word Count]],0),FALSE)</f>
        <v>203</v>
      </c>
    </row>
    <row r="257" spans="1:3" ht="15">
      <c r="A257" s="78" t="s">
        <v>4099</v>
      </c>
      <c r="B257" s="84" t="s">
        <v>335</v>
      </c>
      <c r="C257" s="78">
        <f>VLOOKUP(GroupVertices[[#This Row],[Vertex]],Vertices[],MATCH("ID",Vertices[[#Headers],[Vertex]:[Vertex Content Word Count]],0),FALSE)</f>
        <v>146</v>
      </c>
    </row>
    <row r="258" spans="1:3" ht="15">
      <c r="A258" s="78" t="s">
        <v>4099</v>
      </c>
      <c r="B258" s="84" t="s">
        <v>334</v>
      </c>
      <c r="C258" s="78">
        <f>VLOOKUP(GroupVertices[[#This Row],[Vertex]],Vertices[],MATCH("ID",Vertices[[#Headers],[Vertex]:[Vertex Content Word Count]],0),FALSE)</f>
        <v>123</v>
      </c>
    </row>
    <row r="259" spans="1:3" ht="15">
      <c r="A259" s="78" t="s">
        <v>4099</v>
      </c>
      <c r="B259" s="84" t="s">
        <v>328</v>
      </c>
      <c r="C259" s="78">
        <f>VLOOKUP(GroupVertices[[#This Row],[Vertex]],Vertices[],MATCH("ID",Vertices[[#Headers],[Vertex]:[Vertex Content Word Count]],0),FALSE)</f>
        <v>139</v>
      </c>
    </row>
    <row r="260" spans="1:3" ht="15">
      <c r="A260" s="78" t="s">
        <v>4099</v>
      </c>
      <c r="B260" s="84" t="s">
        <v>320</v>
      </c>
      <c r="C260" s="78">
        <f>VLOOKUP(GroupVertices[[#This Row],[Vertex]],Vertices[],MATCH("ID",Vertices[[#Headers],[Vertex]:[Vertex Content Word Count]],0),FALSE)</f>
        <v>128</v>
      </c>
    </row>
    <row r="261" spans="1:3" ht="15">
      <c r="A261" s="78" t="s">
        <v>4099</v>
      </c>
      <c r="B261" s="84" t="s">
        <v>319</v>
      </c>
      <c r="C261" s="78">
        <f>VLOOKUP(GroupVertices[[#This Row],[Vertex]],Vertices[],MATCH("ID",Vertices[[#Headers],[Vertex]:[Vertex Content Word Count]],0),FALSE)</f>
        <v>127</v>
      </c>
    </row>
    <row r="262" spans="1:3" ht="15">
      <c r="A262" s="78" t="s">
        <v>4099</v>
      </c>
      <c r="B262" s="84" t="s">
        <v>317</v>
      </c>
      <c r="C262" s="78">
        <f>VLOOKUP(GroupVertices[[#This Row],[Vertex]],Vertices[],MATCH("ID",Vertices[[#Headers],[Vertex]:[Vertex Content Word Count]],0),FALSE)</f>
        <v>125</v>
      </c>
    </row>
    <row r="263" spans="1:3" ht="15">
      <c r="A263" s="78" t="s">
        <v>4099</v>
      </c>
      <c r="B263" s="84" t="s">
        <v>316</v>
      </c>
      <c r="C263" s="78">
        <f>VLOOKUP(GroupVertices[[#This Row],[Vertex]],Vertices[],MATCH("ID",Vertices[[#Headers],[Vertex]:[Vertex Content Word Count]],0),FALSE)</f>
        <v>124</v>
      </c>
    </row>
    <row r="264" spans="1:3" ht="15">
      <c r="A264" s="78" t="s">
        <v>4099</v>
      </c>
      <c r="B264" s="84" t="s">
        <v>315</v>
      </c>
      <c r="C264" s="78">
        <f>VLOOKUP(GroupVertices[[#This Row],[Vertex]],Vertices[],MATCH("ID",Vertices[[#Headers],[Vertex]:[Vertex Content Word Count]],0),FALSE)</f>
        <v>122</v>
      </c>
    </row>
    <row r="265" spans="1:3" ht="15">
      <c r="A265" s="78" t="s">
        <v>4100</v>
      </c>
      <c r="B265" s="84" t="s">
        <v>472</v>
      </c>
      <c r="C265" s="78">
        <f>VLOOKUP(GroupVertices[[#This Row],[Vertex]],Vertices[],MATCH("ID",Vertices[[#Headers],[Vertex]:[Vertex Content Word Count]],0),FALSE)</f>
        <v>312</v>
      </c>
    </row>
    <row r="266" spans="1:3" ht="15">
      <c r="A266" s="78" t="s">
        <v>4100</v>
      </c>
      <c r="B266" s="84" t="s">
        <v>471</v>
      </c>
      <c r="C266" s="78">
        <f>VLOOKUP(GroupVertices[[#This Row],[Vertex]],Vertices[],MATCH("ID",Vertices[[#Headers],[Vertex]:[Vertex Content Word Count]],0),FALSE)</f>
        <v>311</v>
      </c>
    </row>
    <row r="267" spans="1:3" ht="15">
      <c r="A267" s="78" t="s">
        <v>4100</v>
      </c>
      <c r="B267" s="84" t="s">
        <v>493</v>
      </c>
      <c r="C267" s="78">
        <f>VLOOKUP(GroupVertices[[#This Row],[Vertex]],Vertices[],MATCH("ID",Vertices[[#Headers],[Vertex]:[Vertex Content Word Count]],0),FALSE)</f>
        <v>81</v>
      </c>
    </row>
    <row r="268" spans="1:3" ht="15">
      <c r="A268" s="78" t="s">
        <v>4100</v>
      </c>
      <c r="B268" s="84" t="s">
        <v>308</v>
      </c>
      <c r="C268" s="78">
        <f>VLOOKUP(GroupVertices[[#This Row],[Vertex]],Vertices[],MATCH("ID",Vertices[[#Headers],[Vertex]:[Vertex Content Word Count]],0),FALSE)</f>
        <v>114</v>
      </c>
    </row>
    <row r="269" spans="1:3" ht="15">
      <c r="A269" s="78" t="s">
        <v>4100</v>
      </c>
      <c r="B269" s="84" t="s">
        <v>281</v>
      </c>
      <c r="C269" s="78">
        <f>VLOOKUP(GroupVertices[[#This Row],[Vertex]],Vertices[],MATCH("ID",Vertices[[#Headers],[Vertex]:[Vertex Content Word Count]],0),FALSE)</f>
        <v>82</v>
      </c>
    </row>
    <row r="270" spans="1:3" ht="15">
      <c r="A270" s="78" t="s">
        <v>4100</v>
      </c>
      <c r="B270" s="84" t="s">
        <v>280</v>
      </c>
      <c r="C270" s="78">
        <f>VLOOKUP(GroupVertices[[#This Row],[Vertex]],Vertices[],MATCH("ID",Vertices[[#Headers],[Vertex]:[Vertex Content Word Count]],0),FALSE)</f>
        <v>80</v>
      </c>
    </row>
    <row r="271" spans="1:3" ht="15">
      <c r="A271" s="78" t="s">
        <v>4101</v>
      </c>
      <c r="B271" s="84" t="s">
        <v>418</v>
      </c>
      <c r="C271" s="78">
        <f>VLOOKUP(GroupVertices[[#This Row],[Vertex]],Vertices[],MATCH("ID",Vertices[[#Headers],[Vertex]:[Vertex Content Word Count]],0),FALSE)</f>
        <v>238</v>
      </c>
    </row>
    <row r="272" spans="1:3" ht="15">
      <c r="A272" s="78" t="s">
        <v>4101</v>
      </c>
      <c r="B272" s="84" t="s">
        <v>514</v>
      </c>
      <c r="C272" s="78">
        <f>VLOOKUP(GroupVertices[[#This Row],[Vertex]],Vertices[],MATCH("ID",Vertices[[#Headers],[Vertex]:[Vertex Content Word Count]],0),FALSE)</f>
        <v>243</v>
      </c>
    </row>
    <row r="273" spans="1:3" ht="15">
      <c r="A273" s="78" t="s">
        <v>4101</v>
      </c>
      <c r="B273" s="84" t="s">
        <v>513</v>
      </c>
      <c r="C273" s="78">
        <f>VLOOKUP(GroupVertices[[#This Row],[Vertex]],Vertices[],MATCH("ID",Vertices[[#Headers],[Vertex]:[Vertex Content Word Count]],0),FALSE)</f>
        <v>242</v>
      </c>
    </row>
    <row r="274" spans="1:3" ht="15">
      <c r="A274" s="78" t="s">
        <v>4101</v>
      </c>
      <c r="B274" s="84" t="s">
        <v>512</v>
      </c>
      <c r="C274" s="78">
        <f>VLOOKUP(GroupVertices[[#This Row],[Vertex]],Vertices[],MATCH("ID",Vertices[[#Headers],[Vertex]:[Vertex Content Word Count]],0),FALSE)</f>
        <v>241</v>
      </c>
    </row>
    <row r="275" spans="1:3" ht="15">
      <c r="A275" s="78" t="s">
        <v>4101</v>
      </c>
      <c r="B275" s="84" t="s">
        <v>511</v>
      </c>
      <c r="C275" s="78">
        <f>VLOOKUP(GroupVertices[[#This Row],[Vertex]],Vertices[],MATCH("ID",Vertices[[#Headers],[Vertex]:[Vertex Content Word Count]],0),FALSE)</f>
        <v>240</v>
      </c>
    </row>
    <row r="276" spans="1:3" ht="15">
      <c r="A276" s="78" t="s">
        <v>4101</v>
      </c>
      <c r="B276" s="84" t="s">
        <v>510</v>
      </c>
      <c r="C276" s="78">
        <f>VLOOKUP(GroupVertices[[#This Row],[Vertex]],Vertices[],MATCH("ID",Vertices[[#Headers],[Vertex]:[Vertex Content Word Count]],0),FALSE)</f>
        <v>239</v>
      </c>
    </row>
    <row r="277" spans="1:3" ht="15">
      <c r="A277" s="78" t="s">
        <v>4102</v>
      </c>
      <c r="B277" s="84" t="s">
        <v>340</v>
      </c>
      <c r="C277" s="78">
        <f>VLOOKUP(GroupVertices[[#This Row],[Vertex]],Vertices[],MATCH("ID",Vertices[[#Headers],[Vertex]:[Vertex Content Word Count]],0),FALSE)</f>
        <v>149</v>
      </c>
    </row>
    <row r="278" spans="1:3" ht="15">
      <c r="A278" s="78" t="s">
        <v>4102</v>
      </c>
      <c r="B278" s="84" t="s">
        <v>339</v>
      </c>
      <c r="C278" s="78">
        <f>VLOOKUP(GroupVertices[[#This Row],[Vertex]],Vertices[],MATCH("ID",Vertices[[#Headers],[Vertex]:[Vertex Content Word Count]],0),FALSE)</f>
        <v>119</v>
      </c>
    </row>
    <row r="279" spans="1:3" ht="15">
      <c r="A279" s="78" t="s">
        <v>4102</v>
      </c>
      <c r="B279" s="84" t="s">
        <v>314</v>
      </c>
      <c r="C279" s="78">
        <f>VLOOKUP(GroupVertices[[#This Row],[Vertex]],Vertices[],MATCH("ID",Vertices[[#Headers],[Vertex]:[Vertex Content Word Count]],0),FALSE)</f>
        <v>121</v>
      </c>
    </row>
    <row r="280" spans="1:3" ht="15">
      <c r="A280" s="78" t="s">
        <v>4102</v>
      </c>
      <c r="B280" s="84" t="s">
        <v>312</v>
      </c>
      <c r="C280" s="78">
        <f>VLOOKUP(GroupVertices[[#This Row],[Vertex]],Vertices[],MATCH("ID",Vertices[[#Headers],[Vertex]:[Vertex Content Word Count]],0),FALSE)</f>
        <v>118</v>
      </c>
    </row>
    <row r="281" spans="1:3" ht="15">
      <c r="A281" s="78" t="s">
        <v>4102</v>
      </c>
      <c r="B281" s="84" t="s">
        <v>311</v>
      </c>
      <c r="C281" s="78">
        <f>VLOOKUP(GroupVertices[[#This Row],[Vertex]],Vertices[],MATCH("ID",Vertices[[#Headers],[Vertex]:[Vertex Content Word Count]],0),FALSE)</f>
        <v>117</v>
      </c>
    </row>
    <row r="282" spans="1:3" ht="15">
      <c r="A282" s="78" t="s">
        <v>4103</v>
      </c>
      <c r="B282" s="84" t="s">
        <v>444</v>
      </c>
      <c r="C282" s="78">
        <f>VLOOKUP(GroupVertices[[#This Row],[Vertex]],Vertices[],MATCH("ID",Vertices[[#Headers],[Vertex]:[Vertex Content Word Count]],0),FALSE)</f>
        <v>284</v>
      </c>
    </row>
    <row r="283" spans="1:3" ht="15">
      <c r="A283" s="78" t="s">
        <v>4103</v>
      </c>
      <c r="B283" s="84" t="s">
        <v>533</v>
      </c>
      <c r="C283" s="78">
        <f>VLOOKUP(GroupVertices[[#This Row],[Vertex]],Vertices[],MATCH("ID",Vertices[[#Headers],[Vertex]:[Vertex Content Word Count]],0),FALSE)</f>
        <v>287</v>
      </c>
    </row>
    <row r="284" spans="1:3" ht="15">
      <c r="A284" s="78" t="s">
        <v>4103</v>
      </c>
      <c r="B284" s="84" t="s">
        <v>532</v>
      </c>
      <c r="C284" s="78">
        <f>VLOOKUP(GroupVertices[[#This Row],[Vertex]],Vertices[],MATCH("ID",Vertices[[#Headers],[Vertex]:[Vertex Content Word Count]],0),FALSE)</f>
        <v>286</v>
      </c>
    </row>
    <row r="285" spans="1:3" ht="15">
      <c r="A285" s="78" t="s">
        <v>4103</v>
      </c>
      <c r="B285" s="84" t="s">
        <v>531</v>
      </c>
      <c r="C285" s="78">
        <f>VLOOKUP(GroupVertices[[#This Row],[Vertex]],Vertices[],MATCH("ID",Vertices[[#Headers],[Vertex]:[Vertex Content Word Count]],0),FALSE)</f>
        <v>285</v>
      </c>
    </row>
    <row r="286" spans="1:3" ht="15">
      <c r="A286" s="78" t="s">
        <v>4104</v>
      </c>
      <c r="B286" s="84" t="s">
        <v>326</v>
      </c>
      <c r="C286" s="78">
        <f>VLOOKUP(GroupVertices[[#This Row],[Vertex]],Vertices[],MATCH("ID",Vertices[[#Headers],[Vertex]:[Vertex Content Word Count]],0),FALSE)</f>
        <v>134</v>
      </c>
    </row>
    <row r="287" spans="1:3" ht="15">
      <c r="A287" s="78" t="s">
        <v>4104</v>
      </c>
      <c r="B287" s="84" t="s">
        <v>501</v>
      </c>
      <c r="C287" s="78">
        <f>VLOOKUP(GroupVertices[[#This Row],[Vertex]],Vertices[],MATCH("ID",Vertices[[#Headers],[Vertex]:[Vertex Content Word Count]],0),FALSE)</f>
        <v>137</v>
      </c>
    </row>
    <row r="288" spans="1:3" ht="15">
      <c r="A288" s="78" t="s">
        <v>4104</v>
      </c>
      <c r="B288" s="84" t="s">
        <v>500</v>
      </c>
      <c r="C288" s="78">
        <f>VLOOKUP(GroupVertices[[#This Row],[Vertex]],Vertices[],MATCH("ID",Vertices[[#Headers],[Vertex]:[Vertex Content Word Count]],0),FALSE)</f>
        <v>136</v>
      </c>
    </row>
    <row r="289" spans="1:3" ht="15">
      <c r="A289" s="78" t="s">
        <v>4104</v>
      </c>
      <c r="B289" s="84" t="s">
        <v>499</v>
      </c>
      <c r="C289" s="78">
        <f>VLOOKUP(GroupVertices[[#This Row],[Vertex]],Vertices[],MATCH("ID",Vertices[[#Headers],[Vertex]:[Vertex Content Word Count]],0),FALSE)</f>
        <v>135</v>
      </c>
    </row>
    <row r="290" spans="1:3" ht="15">
      <c r="A290" s="78" t="s">
        <v>4105</v>
      </c>
      <c r="B290" s="84" t="s">
        <v>479</v>
      </c>
      <c r="C290" s="78">
        <f>VLOOKUP(GroupVertices[[#This Row],[Vertex]],Vertices[],MATCH("ID",Vertices[[#Headers],[Vertex]:[Vertex Content Word Count]],0),FALSE)</f>
        <v>319</v>
      </c>
    </row>
    <row r="291" spans="1:3" ht="15">
      <c r="A291" s="78" t="s">
        <v>4105</v>
      </c>
      <c r="B291" s="84" t="s">
        <v>478</v>
      </c>
      <c r="C291" s="78">
        <f>VLOOKUP(GroupVertices[[#This Row],[Vertex]],Vertices[],MATCH("ID",Vertices[[#Headers],[Vertex]:[Vertex Content Word Count]],0),FALSE)</f>
        <v>317</v>
      </c>
    </row>
    <row r="292" spans="1:3" ht="15">
      <c r="A292" s="78" t="s">
        <v>4105</v>
      </c>
      <c r="B292" s="84" t="s">
        <v>534</v>
      </c>
      <c r="C292" s="78">
        <f>VLOOKUP(GroupVertices[[#This Row],[Vertex]],Vertices[],MATCH("ID",Vertices[[#Headers],[Vertex]:[Vertex Content Word Count]],0),FALSE)</f>
        <v>318</v>
      </c>
    </row>
    <row r="293" spans="1:3" ht="15">
      <c r="A293" s="78" t="s">
        <v>4106</v>
      </c>
      <c r="B293" s="84" t="s">
        <v>456</v>
      </c>
      <c r="C293" s="78">
        <f>VLOOKUP(GroupVertices[[#This Row],[Vertex]],Vertices[],MATCH("ID",Vertices[[#Headers],[Vertex]:[Vertex Content Word Count]],0),FALSE)</f>
        <v>296</v>
      </c>
    </row>
    <row r="294" spans="1:3" ht="15">
      <c r="A294" s="78" t="s">
        <v>4106</v>
      </c>
      <c r="B294" s="84" t="s">
        <v>455</v>
      </c>
      <c r="C294" s="78">
        <f>VLOOKUP(GroupVertices[[#This Row],[Vertex]],Vertices[],MATCH("ID",Vertices[[#Headers],[Vertex]:[Vertex Content Word Count]],0),FALSE)</f>
        <v>290</v>
      </c>
    </row>
    <row r="295" spans="1:3" ht="15">
      <c r="A295" s="78" t="s">
        <v>4106</v>
      </c>
      <c r="B295" s="84" t="s">
        <v>446</v>
      </c>
      <c r="C295" s="78">
        <f>VLOOKUP(GroupVertices[[#This Row],[Vertex]],Vertices[],MATCH("ID",Vertices[[#Headers],[Vertex]:[Vertex Content Word Count]],0),FALSE)</f>
        <v>289</v>
      </c>
    </row>
    <row r="296" spans="1:3" ht="15">
      <c r="A296" s="78" t="s">
        <v>4107</v>
      </c>
      <c r="B296" s="84" t="s">
        <v>427</v>
      </c>
      <c r="C296" s="78">
        <f>VLOOKUP(GroupVertices[[#This Row],[Vertex]],Vertices[],MATCH("ID",Vertices[[#Headers],[Vertex]:[Vertex Content Word Count]],0),FALSE)</f>
        <v>258</v>
      </c>
    </row>
    <row r="297" spans="1:3" ht="15">
      <c r="A297" s="78" t="s">
        <v>4107</v>
      </c>
      <c r="B297" s="84" t="s">
        <v>522</v>
      </c>
      <c r="C297" s="78">
        <f>VLOOKUP(GroupVertices[[#This Row],[Vertex]],Vertices[],MATCH("ID",Vertices[[#Headers],[Vertex]:[Vertex Content Word Count]],0),FALSE)</f>
        <v>260</v>
      </c>
    </row>
    <row r="298" spans="1:3" ht="15">
      <c r="A298" s="78" t="s">
        <v>4107</v>
      </c>
      <c r="B298" s="84" t="s">
        <v>521</v>
      </c>
      <c r="C298" s="78">
        <f>VLOOKUP(GroupVertices[[#This Row],[Vertex]],Vertices[],MATCH("ID",Vertices[[#Headers],[Vertex]:[Vertex Content Word Count]],0),FALSE)</f>
        <v>259</v>
      </c>
    </row>
    <row r="299" spans="1:3" ht="15">
      <c r="A299" s="78" t="s">
        <v>4108</v>
      </c>
      <c r="B299" s="84" t="s">
        <v>419</v>
      </c>
      <c r="C299" s="78">
        <f>VLOOKUP(GroupVertices[[#This Row],[Vertex]],Vertices[],MATCH("ID",Vertices[[#Headers],[Vertex]:[Vertex Content Word Count]],0),FALSE)</f>
        <v>244</v>
      </c>
    </row>
    <row r="300" spans="1:3" ht="15">
      <c r="A300" s="78" t="s">
        <v>4108</v>
      </c>
      <c r="B300" s="84" t="s">
        <v>516</v>
      </c>
      <c r="C300" s="78">
        <f>VLOOKUP(GroupVertices[[#This Row],[Vertex]],Vertices[],MATCH("ID",Vertices[[#Headers],[Vertex]:[Vertex Content Word Count]],0),FALSE)</f>
        <v>246</v>
      </c>
    </row>
    <row r="301" spans="1:3" ht="15">
      <c r="A301" s="78" t="s">
        <v>4108</v>
      </c>
      <c r="B301" s="84" t="s">
        <v>515</v>
      </c>
      <c r="C301" s="78">
        <f>VLOOKUP(GroupVertices[[#This Row],[Vertex]],Vertices[],MATCH("ID",Vertices[[#Headers],[Vertex]:[Vertex Content Word Count]],0),FALSE)</f>
        <v>245</v>
      </c>
    </row>
    <row r="302" spans="1:3" ht="15">
      <c r="A302" s="78" t="s">
        <v>4109</v>
      </c>
      <c r="B302" s="84" t="s">
        <v>290</v>
      </c>
      <c r="C302" s="78">
        <f>VLOOKUP(GroupVertices[[#This Row],[Vertex]],Vertices[],MATCH("ID",Vertices[[#Headers],[Vertex]:[Vertex Content Word Count]],0),FALSE)</f>
        <v>91</v>
      </c>
    </row>
    <row r="303" spans="1:3" ht="15">
      <c r="A303" s="78" t="s">
        <v>4109</v>
      </c>
      <c r="B303" s="84" t="s">
        <v>495</v>
      </c>
      <c r="C303" s="78">
        <f>VLOOKUP(GroupVertices[[#This Row],[Vertex]],Vertices[],MATCH("ID",Vertices[[#Headers],[Vertex]:[Vertex Content Word Count]],0),FALSE)</f>
        <v>93</v>
      </c>
    </row>
    <row r="304" spans="1:3" ht="15">
      <c r="A304" s="78" t="s">
        <v>4109</v>
      </c>
      <c r="B304" s="84" t="s">
        <v>494</v>
      </c>
      <c r="C304" s="78">
        <f>VLOOKUP(GroupVertices[[#This Row],[Vertex]],Vertices[],MATCH("ID",Vertices[[#Headers],[Vertex]:[Vertex Content Word Count]],0),FALSE)</f>
        <v>92</v>
      </c>
    </row>
    <row r="305" spans="1:3" ht="15">
      <c r="A305" s="78" t="s">
        <v>4110</v>
      </c>
      <c r="B305" s="84" t="s">
        <v>214</v>
      </c>
      <c r="C305" s="78">
        <f>VLOOKUP(GroupVertices[[#This Row],[Vertex]],Vertices[],MATCH("ID",Vertices[[#Headers],[Vertex]:[Vertex Content Word Count]],0),FALSE)</f>
        <v>7</v>
      </c>
    </row>
    <row r="306" spans="1:3" ht="15">
      <c r="A306" s="78" t="s">
        <v>4110</v>
      </c>
      <c r="B306" s="84" t="s">
        <v>212</v>
      </c>
      <c r="C306" s="78">
        <f>VLOOKUP(GroupVertices[[#This Row],[Vertex]],Vertices[],MATCH("ID",Vertices[[#Headers],[Vertex]:[Vertex Content Word Count]],0),FALSE)</f>
        <v>3</v>
      </c>
    </row>
    <row r="307" spans="1:3" ht="15">
      <c r="A307" s="78" t="s">
        <v>4110</v>
      </c>
      <c r="B307" s="84" t="s">
        <v>489</v>
      </c>
      <c r="C307" s="78">
        <f>VLOOKUP(GroupVertices[[#This Row],[Vertex]],Vertices[],MATCH("ID",Vertices[[#Headers],[Vertex]:[Vertex Content Word Count]],0),FALSE)</f>
        <v>4</v>
      </c>
    </row>
    <row r="308" spans="1:3" ht="15">
      <c r="A308" s="78" t="s">
        <v>4111</v>
      </c>
      <c r="B308" s="84" t="s">
        <v>470</v>
      </c>
      <c r="C308" s="78">
        <f>VLOOKUP(GroupVertices[[#This Row],[Vertex]],Vertices[],MATCH("ID",Vertices[[#Headers],[Vertex]:[Vertex Content Word Count]],0),FALSE)</f>
        <v>310</v>
      </c>
    </row>
    <row r="309" spans="1:3" ht="15">
      <c r="A309" s="78" t="s">
        <v>4111</v>
      </c>
      <c r="B309" s="84" t="s">
        <v>469</v>
      </c>
      <c r="C309" s="78">
        <f>VLOOKUP(GroupVertices[[#This Row],[Vertex]],Vertices[],MATCH("ID",Vertices[[#Headers],[Vertex]:[Vertex Content Word Count]],0),FALSE)</f>
        <v>309</v>
      </c>
    </row>
    <row r="310" spans="1:3" ht="15">
      <c r="A310" s="78" t="s">
        <v>4112</v>
      </c>
      <c r="B310" s="84" t="s">
        <v>425</v>
      </c>
      <c r="C310" s="78">
        <f>VLOOKUP(GroupVertices[[#This Row],[Vertex]],Vertices[],MATCH("ID",Vertices[[#Headers],[Vertex]:[Vertex Content Word Count]],0),FALSE)</f>
        <v>255</v>
      </c>
    </row>
    <row r="311" spans="1:3" ht="15">
      <c r="A311" s="78" t="s">
        <v>4112</v>
      </c>
      <c r="B311" s="84" t="s">
        <v>520</v>
      </c>
      <c r="C311" s="78">
        <f>VLOOKUP(GroupVertices[[#This Row],[Vertex]],Vertices[],MATCH("ID",Vertices[[#Headers],[Vertex]:[Vertex Content Word Count]],0),FALSE)</f>
        <v>256</v>
      </c>
    </row>
    <row r="312" spans="1:3" ht="15">
      <c r="A312" s="78" t="s">
        <v>4113</v>
      </c>
      <c r="B312" s="84" t="s">
        <v>421</v>
      </c>
      <c r="C312" s="78">
        <f>VLOOKUP(GroupVertices[[#This Row],[Vertex]],Vertices[],MATCH("ID",Vertices[[#Headers],[Vertex]:[Vertex Content Word Count]],0),FALSE)</f>
        <v>248</v>
      </c>
    </row>
    <row r="313" spans="1:3" ht="15">
      <c r="A313" s="78" t="s">
        <v>4113</v>
      </c>
      <c r="B313" s="84" t="s">
        <v>517</v>
      </c>
      <c r="C313" s="78">
        <f>VLOOKUP(GroupVertices[[#This Row],[Vertex]],Vertices[],MATCH("ID",Vertices[[#Headers],[Vertex]:[Vertex Content Word Count]],0),FALSE)</f>
        <v>249</v>
      </c>
    </row>
    <row r="314" spans="1:3" ht="15">
      <c r="A314" s="78" t="s">
        <v>4114</v>
      </c>
      <c r="B314" s="84" t="s">
        <v>417</v>
      </c>
      <c r="C314" s="78">
        <f>VLOOKUP(GroupVertices[[#This Row],[Vertex]],Vertices[],MATCH("ID",Vertices[[#Headers],[Vertex]:[Vertex Content Word Count]],0),FALSE)</f>
        <v>237</v>
      </c>
    </row>
    <row r="315" spans="1:3" ht="15">
      <c r="A315" s="78" t="s">
        <v>4114</v>
      </c>
      <c r="B315" s="84" t="s">
        <v>416</v>
      </c>
      <c r="C315" s="78">
        <f>VLOOKUP(GroupVertices[[#This Row],[Vertex]],Vertices[],MATCH("ID",Vertices[[#Headers],[Vertex]:[Vertex Content Word Count]],0),FALSE)</f>
        <v>236</v>
      </c>
    </row>
    <row r="316" spans="1:3" ht="15">
      <c r="A316" s="78" t="s">
        <v>4115</v>
      </c>
      <c r="B316" s="84" t="s">
        <v>397</v>
      </c>
      <c r="C316" s="78">
        <f>VLOOKUP(GroupVertices[[#This Row],[Vertex]],Vertices[],MATCH("ID",Vertices[[#Headers],[Vertex]:[Vertex Content Word Count]],0),FALSE)</f>
        <v>215</v>
      </c>
    </row>
    <row r="317" spans="1:3" ht="15">
      <c r="A317" s="78" t="s">
        <v>4115</v>
      </c>
      <c r="B317" s="84" t="s">
        <v>396</v>
      </c>
      <c r="C317" s="78">
        <f>VLOOKUP(GroupVertices[[#This Row],[Vertex]],Vertices[],MATCH("ID",Vertices[[#Headers],[Vertex]:[Vertex Content Word Count]],0),FALSE)</f>
        <v>214</v>
      </c>
    </row>
    <row r="318" spans="1:3" ht="15">
      <c r="A318" s="78" t="s">
        <v>4116</v>
      </c>
      <c r="B318" s="84" t="s">
        <v>395</v>
      </c>
      <c r="C318" s="78">
        <f>VLOOKUP(GroupVertices[[#This Row],[Vertex]],Vertices[],MATCH("ID",Vertices[[#Headers],[Vertex]:[Vertex Content Word Count]],0),FALSE)</f>
        <v>213</v>
      </c>
    </row>
    <row r="319" spans="1:3" ht="15">
      <c r="A319" s="78" t="s">
        <v>4116</v>
      </c>
      <c r="B319" s="84" t="s">
        <v>394</v>
      </c>
      <c r="C319" s="78">
        <f>VLOOKUP(GroupVertices[[#This Row],[Vertex]],Vertices[],MATCH("ID",Vertices[[#Headers],[Vertex]:[Vertex Content Word Count]],0),FALSE)</f>
        <v>212</v>
      </c>
    </row>
    <row r="320" spans="1:3" ht="15">
      <c r="A320" s="78" t="s">
        <v>4117</v>
      </c>
      <c r="B320" s="84" t="s">
        <v>332</v>
      </c>
      <c r="C320" s="78">
        <f>VLOOKUP(GroupVertices[[#This Row],[Vertex]],Vertices[],MATCH("ID",Vertices[[#Headers],[Vertex]:[Vertex Content Word Count]],0),FALSE)</f>
        <v>144</v>
      </c>
    </row>
    <row r="321" spans="1:3" ht="15">
      <c r="A321" s="78" t="s">
        <v>4117</v>
      </c>
      <c r="B321" s="84" t="s">
        <v>331</v>
      </c>
      <c r="C321" s="78">
        <f>VLOOKUP(GroupVertices[[#This Row],[Vertex]],Vertices[],MATCH("ID",Vertices[[#Headers],[Vertex]:[Vertex Content Word Count]],0),FALSE)</f>
        <v>143</v>
      </c>
    </row>
    <row r="322" spans="1:3" ht="15">
      <c r="A322" s="78" t="s">
        <v>4118</v>
      </c>
      <c r="B322" s="84" t="s">
        <v>330</v>
      </c>
      <c r="C322" s="78">
        <f>VLOOKUP(GroupVertices[[#This Row],[Vertex]],Vertices[],MATCH("ID",Vertices[[#Headers],[Vertex]:[Vertex Content Word Count]],0),FALSE)</f>
        <v>141</v>
      </c>
    </row>
    <row r="323" spans="1:3" ht="15">
      <c r="A323" s="78" t="s">
        <v>4118</v>
      </c>
      <c r="B323" s="84" t="s">
        <v>502</v>
      </c>
      <c r="C323" s="78">
        <f>VLOOKUP(GroupVertices[[#This Row],[Vertex]],Vertices[],MATCH("ID",Vertices[[#Headers],[Vertex]:[Vertex Content Word Count]],0),FALSE)</f>
        <v>142</v>
      </c>
    </row>
    <row r="324" spans="1:3" ht="15">
      <c r="A324" s="78" t="s">
        <v>4119</v>
      </c>
      <c r="B324" s="84" t="s">
        <v>310</v>
      </c>
      <c r="C324" s="78">
        <f>VLOOKUP(GroupVertices[[#This Row],[Vertex]],Vertices[],MATCH("ID",Vertices[[#Headers],[Vertex]:[Vertex Content Word Count]],0),FALSE)</f>
        <v>116</v>
      </c>
    </row>
    <row r="325" spans="1:3" ht="15">
      <c r="A325" s="78" t="s">
        <v>4119</v>
      </c>
      <c r="B325" s="84" t="s">
        <v>309</v>
      </c>
      <c r="C325" s="78">
        <f>VLOOKUP(GroupVertices[[#This Row],[Vertex]],Vertices[],MATCH("ID",Vertices[[#Headers],[Vertex]:[Vertex Content Word Count]],0),FALSE)</f>
        <v>115</v>
      </c>
    </row>
    <row r="326" spans="1:3" ht="15">
      <c r="A326" s="78" t="s">
        <v>4120</v>
      </c>
      <c r="B326" s="84" t="s">
        <v>287</v>
      </c>
      <c r="C326" s="78">
        <f>VLOOKUP(GroupVertices[[#This Row],[Vertex]],Vertices[],MATCH("ID",Vertices[[#Headers],[Vertex]:[Vertex Content Word Count]],0),FALSE)</f>
        <v>88</v>
      </c>
    </row>
    <row r="327" spans="1:3" ht="15">
      <c r="A327" s="78" t="s">
        <v>4120</v>
      </c>
      <c r="B327" s="84" t="s">
        <v>286</v>
      </c>
      <c r="C327" s="78">
        <f>VLOOKUP(GroupVertices[[#This Row],[Vertex]],Vertices[],MATCH("ID",Vertices[[#Headers],[Vertex]:[Vertex Content Word Count]],0),FALSE)</f>
        <v>87</v>
      </c>
    </row>
    <row r="328" spans="1:3" ht="15">
      <c r="A328" s="78" t="s">
        <v>4121</v>
      </c>
      <c r="B328" s="84" t="s">
        <v>232</v>
      </c>
      <c r="C328" s="78">
        <f>VLOOKUP(GroupVertices[[#This Row],[Vertex]],Vertices[],MATCH("ID",Vertices[[#Headers],[Vertex]:[Vertex Content Word Count]],0),FALSE)</f>
        <v>29</v>
      </c>
    </row>
    <row r="329" spans="1:3" ht="15">
      <c r="A329" s="78" t="s">
        <v>4121</v>
      </c>
      <c r="B329" s="84" t="s">
        <v>492</v>
      </c>
      <c r="C329" s="78">
        <f>VLOOKUP(GroupVertices[[#This Row],[Vertex]],Vertices[],MATCH("ID",Vertices[[#Headers],[Vertex]:[Vertex Content Word Count]],0),FALSE)</f>
        <v>30</v>
      </c>
    </row>
    <row r="330" spans="1:3" ht="15">
      <c r="A330" s="78" t="s">
        <v>4122</v>
      </c>
      <c r="B330" s="84" t="s">
        <v>231</v>
      </c>
      <c r="C330" s="78">
        <f>VLOOKUP(GroupVertices[[#This Row],[Vertex]],Vertices[],MATCH("ID",Vertices[[#Headers],[Vertex]:[Vertex Content Word Count]],0),FALSE)</f>
        <v>27</v>
      </c>
    </row>
    <row r="331" spans="1:3" ht="15">
      <c r="A331" s="78" t="s">
        <v>4122</v>
      </c>
      <c r="B331" s="84" t="s">
        <v>491</v>
      </c>
      <c r="C331" s="78">
        <f>VLOOKUP(GroupVertices[[#This Row],[Vertex]],Vertices[],MATCH("ID",Vertices[[#Headers],[Vertex]:[Vertex Content Word Count]],0),FALSE)</f>
        <v>28</v>
      </c>
    </row>
    <row r="332" spans="1:3" ht="15">
      <c r="A332" s="78" t="s">
        <v>4123</v>
      </c>
      <c r="B332" s="84" t="s">
        <v>228</v>
      </c>
      <c r="C332" s="78">
        <f>VLOOKUP(GroupVertices[[#This Row],[Vertex]],Vertices[],MATCH("ID",Vertices[[#Headers],[Vertex]:[Vertex Content Word Count]],0),FALSE)</f>
        <v>24</v>
      </c>
    </row>
    <row r="333" spans="1:3" ht="15">
      <c r="A333" s="78" t="s">
        <v>4123</v>
      </c>
      <c r="B333" s="84" t="s">
        <v>227</v>
      </c>
      <c r="C333"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4142</v>
      </c>
      <c r="B2" s="34" t="s">
        <v>4048</v>
      </c>
      <c r="D2" s="31">
        <f>MIN(Vertices[Degree])</f>
        <v>0</v>
      </c>
      <c r="E2" s="3">
        <f>COUNTIF(Vertices[Degree],"&gt;= "&amp;D2)-COUNTIF(Vertices[Degree],"&gt;="&amp;D3)</f>
        <v>0</v>
      </c>
      <c r="F2" s="37">
        <f>MIN(Vertices[In-Degree])</f>
        <v>0</v>
      </c>
      <c r="G2" s="38">
        <f>COUNTIF(Vertices[In-Degree],"&gt;= "&amp;F2)-COUNTIF(Vertices[In-Degree],"&gt;="&amp;F3)</f>
        <v>297</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310</v>
      </c>
      <c r="L2" s="37">
        <f>MIN(Vertices[Closeness Centrality])</f>
        <v>0</v>
      </c>
      <c r="M2" s="38">
        <f>COUNTIF(Vertices[Closeness Centrality],"&gt;= "&amp;L2)-COUNTIF(Vertices[Closeness Centrality],"&gt;="&amp;L3)</f>
        <v>196</v>
      </c>
      <c r="N2" s="37">
        <f>MIN(Vertices[Eigenvector Centrality])</f>
        <v>0</v>
      </c>
      <c r="O2" s="38">
        <f>COUNTIF(Vertices[Eigenvector Centrality],"&gt;= "&amp;N2)-COUNTIF(Vertices[Eigenvector Centrality],"&gt;="&amp;N3)</f>
        <v>266</v>
      </c>
      <c r="P2" s="37">
        <f>MIN(Vertices[PageRank])</f>
        <v>0.444705</v>
      </c>
      <c r="Q2" s="38">
        <f>COUNTIF(Vertices[PageRank],"&gt;= "&amp;P2)-COUNTIF(Vertices[PageRank],"&gt;="&amp;P3)</f>
        <v>252</v>
      </c>
      <c r="R2" s="37">
        <f>MIN(Vertices[Clustering Coefficient])</f>
        <v>0</v>
      </c>
      <c r="S2" s="43">
        <f>COUNTIF(Vertices[Clustering Coefficient],"&gt;= "&amp;R2)-COUNTIF(Vertices[Clustering Coefficient],"&gt;="&amp;R3)</f>
        <v>286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1.2</v>
      </c>
      <c r="G3" s="40">
        <f>COUNTIF(Vertices[In-Degree],"&gt;= "&amp;F3)-COUNTIF(Vertices[In-Degree],"&gt;="&amp;F4)</f>
        <v>12</v>
      </c>
      <c r="H3" s="39">
        <f aca="true" t="shared" si="3" ref="H3:H26">H2+($H$57-$H$2)/BinDivisor</f>
        <v>0.2</v>
      </c>
      <c r="I3" s="40">
        <f>COUNTIF(Vertices[Out-Degree],"&gt;= "&amp;H3)-COUNTIF(Vertices[Out-Degree],"&gt;="&amp;H4)</f>
        <v>0</v>
      </c>
      <c r="J3" s="39">
        <f aca="true" t="shared" si="4" ref="J3:J26">J2+($J$57-$J$2)/BinDivisor</f>
        <v>75.63636363636364</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28</v>
      </c>
      <c r="N3" s="39">
        <f aca="true" t="shared" si="6" ref="N3:N26">N2+($N$57-$N$2)/BinDivisor</f>
        <v>0.002119636363636364</v>
      </c>
      <c r="O3" s="40">
        <f>COUNTIF(Vertices[Eigenvector Centrality],"&gt;= "&amp;N3)-COUNTIF(Vertices[Eigenvector Centrality],"&gt;="&amp;N4)</f>
        <v>0</v>
      </c>
      <c r="P3" s="39">
        <f aca="true" t="shared" si="7" ref="P3:P26">P2+($P$57-$P$2)/BinDivisor</f>
        <v>0.9933195272727273</v>
      </c>
      <c r="Q3" s="40">
        <f>COUNTIF(Vertices[PageRank],"&gt;= "&amp;P3)-COUNTIF(Vertices[PageRank],"&gt;="&amp;P4)</f>
        <v>57</v>
      </c>
      <c r="R3" s="39">
        <f aca="true" t="shared" si="8" ref="R3:R26">R2+($R$57-$R$2)/BinDivisor</f>
        <v>0.00909090909090909</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332</v>
      </c>
      <c r="D4" s="32">
        <f t="shared" si="1"/>
        <v>0</v>
      </c>
      <c r="E4" s="3">
        <f>COUNTIF(Vertices[Degree],"&gt;= "&amp;D4)-COUNTIF(Vertices[Degree],"&gt;="&amp;D5)</f>
        <v>0</v>
      </c>
      <c r="F4" s="37">
        <f t="shared" si="2"/>
        <v>2.4</v>
      </c>
      <c r="G4" s="38">
        <f>COUNTIF(Vertices[In-Degree],"&gt;= "&amp;F4)-COUNTIF(Vertices[In-Degree],"&gt;="&amp;F5)</f>
        <v>4</v>
      </c>
      <c r="H4" s="37">
        <f t="shared" si="3"/>
        <v>0.4</v>
      </c>
      <c r="I4" s="38">
        <f>COUNTIF(Vertices[Out-Degree],"&gt;= "&amp;H4)-COUNTIF(Vertices[Out-Degree],"&gt;="&amp;H5)</f>
        <v>0</v>
      </c>
      <c r="J4" s="37">
        <f t="shared" si="4"/>
        <v>151.27272727272728</v>
      </c>
      <c r="K4" s="38">
        <f>COUNTIF(Vertices[Betweenness Centrality],"&gt;= "&amp;J4)-COUNTIF(Vertices[Betweenness Centrality],"&gt;="&amp;J5)</f>
        <v>3</v>
      </c>
      <c r="L4" s="37">
        <f t="shared" si="5"/>
        <v>0.03636363636363636</v>
      </c>
      <c r="M4" s="38">
        <f>COUNTIF(Vertices[Closeness Centrality],"&gt;= "&amp;L4)-COUNTIF(Vertices[Closeness Centrality],"&gt;="&amp;L5)</f>
        <v>18</v>
      </c>
      <c r="N4" s="37">
        <f t="shared" si="6"/>
        <v>0.004239272727272728</v>
      </c>
      <c r="O4" s="38">
        <f>COUNTIF(Vertices[Eigenvector Centrality],"&gt;= "&amp;N4)-COUNTIF(Vertices[Eigenvector Centrality],"&gt;="&amp;N5)</f>
        <v>0</v>
      </c>
      <c r="P4" s="37">
        <f t="shared" si="7"/>
        <v>1.5419340545454547</v>
      </c>
      <c r="Q4" s="38">
        <f>COUNTIF(Vertices[PageRank],"&gt;= "&amp;P4)-COUNTIF(Vertices[PageRank],"&gt;="&amp;P5)</f>
        <v>9</v>
      </c>
      <c r="R4" s="37">
        <f t="shared" si="8"/>
        <v>0.01818181818181818</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3.5999999999999996</v>
      </c>
      <c r="G5" s="40">
        <f>COUNTIF(Vertices[In-Degree],"&gt;= "&amp;F5)-COUNTIF(Vertices[In-Degree],"&gt;="&amp;F6)</f>
        <v>4</v>
      </c>
      <c r="H5" s="39">
        <f t="shared" si="3"/>
        <v>0.6000000000000001</v>
      </c>
      <c r="I5" s="40">
        <f>COUNTIF(Vertices[Out-Degree],"&gt;= "&amp;H5)-COUNTIF(Vertices[Out-Degree],"&gt;="&amp;H6)</f>
        <v>0</v>
      </c>
      <c r="J5" s="39">
        <f t="shared" si="4"/>
        <v>226.90909090909093</v>
      </c>
      <c r="K5" s="40">
        <f>COUNTIF(Vertices[Betweenness Centrality],"&gt;= "&amp;J5)-COUNTIF(Vertices[Betweenness Centrality],"&gt;="&amp;J6)</f>
        <v>2</v>
      </c>
      <c r="L5" s="39">
        <f t="shared" si="5"/>
        <v>0.05454545454545454</v>
      </c>
      <c r="M5" s="40">
        <f>COUNTIF(Vertices[Closeness Centrality],"&gt;= "&amp;L5)-COUNTIF(Vertices[Closeness Centrality],"&gt;="&amp;L6)</f>
        <v>11</v>
      </c>
      <c r="N5" s="39">
        <f t="shared" si="6"/>
        <v>0.006358909090909092</v>
      </c>
      <c r="O5" s="40">
        <f>COUNTIF(Vertices[Eigenvector Centrality],"&gt;= "&amp;N5)-COUNTIF(Vertices[Eigenvector Centrality],"&gt;="&amp;N6)</f>
        <v>0</v>
      </c>
      <c r="P5" s="39">
        <f t="shared" si="7"/>
        <v>2.090548581818182</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331</v>
      </c>
      <c r="D6" s="32">
        <f t="shared" si="1"/>
        <v>0</v>
      </c>
      <c r="E6" s="3">
        <f>COUNTIF(Vertices[Degree],"&gt;= "&amp;D6)-COUNTIF(Vertices[Degree],"&gt;="&amp;D7)</f>
        <v>0</v>
      </c>
      <c r="F6" s="37">
        <f t="shared" si="2"/>
        <v>4.8</v>
      </c>
      <c r="G6" s="38">
        <f>COUNTIF(Vertices[In-Degree],"&gt;= "&amp;F6)-COUNTIF(Vertices[In-Degree],"&gt;="&amp;F7)</f>
        <v>3</v>
      </c>
      <c r="H6" s="37">
        <f t="shared" si="3"/>
        <v>0.8</v>
      </c>
      <c r="I6" s="38">
        <f>COUNTIF(Vertices[Out-Degree],"&gt;= "&amp;H6)-COUNTIF(Vertices[Out-Degree],"&gt;="&amp;H7)</f>
        <v>0</v>
      </c>
      <c r="J6" s="37">
        <f t="shared" si="4"/>
        <v>302.54545454545456</v>
      </c>
      <c r="K6" s="38">
        <f>COUNTIF(Vertices[Betweenness Centrality],"&gt;= "&amp;J6)-COUNTIF(Vertices[Betweenness Centrality],"&gt;="&amp;J7)</f>
        <v>3</v>
      </c>
      <c r="L6" s="37">
        <f t="shared" si="5"/>
        <v>0.07272727272727272</v>
      </c>
      <c r="M6" s="38">
        <f>COUNTIF(Vertices[Closeness Centrality],"&gt;= "&amp;L6)-COUNTIF(Vertices[Closeness Centrality],"&gt;="&amp;L7)</f>
        <v>8</v>
      </c>
      <c r="N6" s="37">
        <f t="shared" si="6"/>
        <v>0.008478545454545456</v>
      </c>
      <c r="O6" s="38">
        <f>COUNTIF(Vertices[Eigenvector Centrality],"&gt;= "&amp;N6)-COUNTIF(Vertices[Eigenvector Centrality],"&gt;="&amp;N7)</f>
        <v>0</v>
      </c>
      <c r="P6" s="37">
        <f t="shared" si="7"/>
        <v>2.6391631090909096</v>
      </c>
      <c r="Q6" s="38">
        <f>COUNTIF(Vertices[PageRank],"&gt;= "&amp;P6)-COUNTIF(Vertices[PageRank],"&gt;="&amp;P7)</f>
        <v>2</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88</v>
      </c>
      <c r="D7" s="32">
        <f t="shared" si="1"/>
        <v>0</v>
      </c>
      <c r="E7" s="3">
        <f>COUNTIF(Vertices[Degree],"&gt;= "&amp;D7)-COUNTIF(Vertices[Degree],"&gt;="&amp;D8)</f>
        <v>0</v>
      </c>
      <c r="F7" s="39">
        <f t="shared" si="2"/>
        <v>6</v>
      </c>
      <c r="G7" s="40">
        <f>COUNTIF(Vertices[In-Degree],"&gt;= "&amp;F7)-COUNTIF(Vertices[In-Degree],"&gt;="&amp;F8)</f>
        <v>1</v>
      </c>
      <c r="H7" s="39">
        <f t="shared" si="3"/>
        <v>1</v>
      </c>
      <c r="I7" s="40">
        <f>COUNTIF(Vertices[Out-Degree],"&gt;= "&amp;H7)-COUNTIF(Vertices[Out-Degree],"&gt;="&amp;H8)</f>
        <v>232</v>
      </c>
      <c r="J7" s="39">
        <f t="shared" si="4"/>
        <v>378.1818181818182</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0.010598181818181819</v>
      </c>
      <c r="O7" s="40">
        <f>COUNTIF(Vertices[Eigenvector Centrality],"&gt;= "&amp;N7)-COUNTIF(Vertices[Eigenvector Centrality],"&gt;="&amp;N8)</f>
        <v>0</v>
      </c>
      <c r="P7" s="39">
        <f t="shared" si="7"/>
        <v>3.187777636363637</v>
      </c>
      <c r="Q7" s="40">
        <f>COUNTIF(Vertices[PageRank],"&gt;= "&amp;P7)-COUNTIF(Vertices[PageRank],"&gt;="&amp;P8)</f>
        <v>2</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419</v>
      </c>
      <c r="D8" s="32">
        <f t="shared" si="1"/>
        <v>0</v>
      </c>
      <c r="E8" s="3">
        <f>COUNTIF(Vertices[Degree],"&gt;= "&amp;D8)-COUNTIF(Vertices[Degree],"&gt;="&amp;D9)</f>
        <v>0</v>
      </c>
      <c r="F8" s="37">
        <f t="shared" si="2"/>
        <v>7.2</v>
      </c>
      <c r="G8" s="38">
        <f>COUNTIF(Vertices[In-Degree],"&gt;= "&amp;F8)-COUNTIF(Vertices[In-Degree],"&gt;="&amp;F9)</f>
        <v>3</v>
      </c>
      <c r="H8" s="37">
        <f t="shared" si="3"/>
        <v>1.2</v>
      </c>
      <c r="I8" s="38">
        <f>COUNTIF(Vertices[Out-Degree],"&gt;= "&amp;H8)-COUNTIF(Vertices[Out-Degree],"&gt;="&amp;H9)</f>
        <v>0</v>
      </c>
      <c r="J8" s="37">
        <f t="shared" si="4"/>
        <v>453.8181818181818</v>
      </c>
      <c r="K8" s="38">
        <f>COUNTIF(Vertices[Betweenness Centrality],"&gt;= "&amp;J8)-COUNTIF(Vertices[Betweenness Centrality],"&gt;="&amp;J9)</f>
        <v>0</v>
      </c>
      <c r="L8" s="37">
        <f t="shared" si="5"/>
        <v>0.1090909090909091</v>
      </c>
      <c r="M8" s="38">
        <f>COUNTIF(Vertices[Closeness Centrality],"&gt;= "&amp;L8)-COUNTIF(Vertices[Closeness Centrality],"&gt;="&amp;L9)</f>
        <v>14</v>
      </c>
      <c r="N8" s="37">
        <f t="shared" si="6"/>
        <v>0.012717818181818183</v>
      </c>
      <c r="O8" s="38">
        <f>COUNTIF(Vertices[Eigenvector Centrality],"&gt;= "&amp;N8)-COUNTIF(Vertices[Eigenvector Centrality],"&gt;="&amp;N9)</f>
        <v>65</v>
      </c>
      <c r="P8" s="37">
        <f t="shared" si="7"/>
        <v>3.7363921636363644</v>
      </c>
      <c r="Q8" s="38">
        <f>COUNTIF(Vertices[PageRank],"&gt;= "&amp;P8)-COUNTIF(Vertices[PageRank],"&gt;="&amp;P9)</f>
        <v>3</v>
      </c>
      <c r="R8" s="37">
        <f t="shared" si="8"/>
        <v>0.05454545454545455</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8.4</v>
      </c>
      <c r="G9" s="40">
        <f>COUNTIF(Vertices[In-Degree],"&gt;= "&amp;F9)-COUNTIF(Vertices[In-Degree],"&gt;="&amp;F10)</f>
        <v>2</v>
      </c>
      <c r="H9" s="39">
        <f t="shared" si="3"/>
        <v>1.4</v>
      </c>
      <c r="I9" s="40">
        <f>COUNTIF(Vertices[Out-Degree],"&gt;= "&amp;H9)-COUNTIF(Vertices[Out-Degree],"&gt;="&amp;H10)</f>
        <v>0</v>
      </c>
      <c r="J9" s="39">
        <f t="shared" si="4"/>
        <v>529.4545454545455</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0.014837454545454546</v>
      </c>
      <c r="O9" s="40">
        <f>COUNTIF(Vertices[Eigenvector Centrality],"&gt;= "&amp;N9)-COUNTIF(Vertices[Eigenvector Centrality],"&gt;="&amp;N10)</f>
        <v>0</v>
      </c>
      <c r="P9" s="39">
        <f t="shared" si="7"/>
        <v>4.285006690909092</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4143</v>
      </c>
      <c r="B10" s="34">
        <v>3</v>
      </c>
      <c r="D10" s="32">
        <f t="shared" si="1"/>
        <v>0</v>
      </c>
      <c r="E10" s="3">
        <f>COUNTIF(Vertices[Degree],"&gt;= "&amp;D10)-COUNTIF(Vertices[Degree],"&gt;="&amp;D11)</f>
        <v>0</v>
      </c>
      <c r="F10" s="37">
        <f t="shared" si="2"/>
        <v>9.6</v>
      </c>
      <c r="G10" s="38">
        <f>COUNTIF(Vertices[In-Degree],"&gt;= "&amp;F10)-COUNTIF(Vertices[In-Degree],"&gt;="&amp;F11)</f>
        <v>1</v>
      </c>
      <c r="H10" s="37">
        <f t="shared" si="3"/>
        <v>1.5999999999999999</v>
      </c>
      <c r="I10" s="38">
        <f>COUNTIF(Vertices[Out-Degree],"&gt;= "&amp;H10)-COUNTIF(Vertices[Out-Degree],"&gt;="&amp;H11)</f>
        <v>0</v>
      </c>
      <c r="J10" s="37">
        <f t="shared" si="4"/>
        <v>605.0909090909091</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0.01695709090909091</v>
      </c>
      <c r="O10" s="38">
        <f>COUNTIF(Vertices[Eigenvector Centrality],"&gt;= "&amp;N10)-COUNTIF(Vertices[Eigenvector Centrality],"&gt;="&amp;N11)</f>
        <v>0</v>
      </c>
      <c r="P10" s="37">
        <f t="shared" si="7"/>
        <v>4.833621218181819</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10.799999999999999</v>
      </c>
      <c r="G11" s="40">
        <f>COUNTIF(Vertices[In-Degree],"&gt;= "&amp;F11)-COUNTIF(Vertices[In-Degree],"&gt;="&amp;F12)</f>
        <v>1</v>
      </c>
      <c r="H11" s="39">
        <f t="shared" si="3"/>
        <v>1.7999999999999998</v>
      </c>
      <c r="I11" s="40">
        <f>COUNTIF(Vertices[Out-Degree],"&gt;= "&amp;H11)-COUNTIF(Vertices[Out-Degree],"&gt;="&amp;H12)</f>
        <v>0</v>
      </c>
      <c r="J11" s="39">
        <f t="shared" si="4"/>
        <v>680.7272727272727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0.019076727272727276</v>
      </c>
      <c r="O11" s="40">
        <f>COUNTIF(Vertices[Eigenvector Centrality],"&gt;= "&amp;N11)-COUNTIF(Vertices[Eigenvector Centrality],"&gt;="&amp;N12)</f>
        <v>0</v>
      </c>
      <c r="P11" s="39">
        <f t="shared" si="7"/>
        <v>5.382235745454547</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544</v>
      </c>
      <c r="B12" s="34">
        <v>321</v>
      </c>
      <c r="D12" s="32">
        <f t="shared" si="1"/>
        <v>0</v>
      </c>
      <c r="E12" s="3">
        <f>COUNTIF(Vertices[Degree],"&gt;= "&amp;D12)-COUNTIF(Vertices[Degree],"&gt;="&amp;D13)</f>
        <v>0</v>
      </c>
      <c r="F12" s="37">
        <f t="shared" si="2"/>
        <v>11.999999999999998</v>
      </c>
      <c r="G12" s="38">
        <f>COUNTIF(Vertices[In-Degree],"&gt;= "&amp;F12)-COUNTIF(Vertices[In-Degree],"&gt;="&amp;F13)</f>
        <v>0</v>
      </c>
      <c r="H12" s="37">
        <f t="shared" si="3"/>
        <v>1.9999999999999998</v>
      </c>
      <c r="I12" s="38">
        <f>COUNTIF(Vertices[Out-Degree],"&gt;= "&amp;H12)-COUNTIF(Vertices[Out-Degree],"&gt;="&amp;H13)</f>
        <v>33</v>
      </c>
      <c r="J12" s="37">
        <f t="shared" si="4"/>
        <v>756.3636363636364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0.02119636363636364</v>
      </c>
      <c r="O12" s="38">
        <f>COUNTIF(Vertices[Eigenvector Centrality],"&gt;= "&amp;N12)-COUNTIF(Vertices[Eigenvector Centrality],"&gt;="&amp;N13)</f>
        <v>0</v>
      </c>
      <c r="P12" s="37">
        <f t="shared" si="7"/>
        <v>5.930850272727274</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90</v>
      </c>
      <c r="D13" s="32">
        <f t="shared" si="1"/>
        <v>0</v>
      </c>
      <c r="E13" s="3">
        <f>COUNTIF(Vertices[Degree],"&gt;= "&amp;D13)-COUNTIF(Vertices[Degree],"&gt;="&amp;D14)</f>
        <v>0</v>
      </c>
      <c r="F13" s="39">
        <f t="shared" si="2"/>
        <v>13.199999999999998</v>
      </c>
      <c r="G13" s="40">
        <f>COUNTIF(Vertices[In-Degree],"&gt;= "&amp;F13)-COUNTIF(Vertices[In-Degree],"&gt;="&amp;F14)</f>
        <v>0</v>
      </c>
      <c r="H13" s="39">
        <f t="shared" si="3"/>
        <v>2.1999999999999997</v>
      </c>
      <c r="I13" s="40">
        <f>COUNTIF(Vertices[Out-Degree],"&gt;= "&amp;H13)-COUNTIF(Vertices[Out-Degree],"&gt;="&amp;H14)</f>
        <v>0</v>
      </c>
      <c r="J13" s="39">
        <f t="shared" si="4"/>
        <v>832</v>
      </c>
      <c r="K13" s="40">
        <f>COUNTIF(Vertices[Betweenness Centrality],"&gt;= "&amp;J13)-COUNTIF(Vertices[Betweenness Centrality],"&gt;="&amp;J14)</f>
        <v>0</v>
      </c>
      <c r="L13" s="39">
        <f t="shared" si="5"/>
        <v>0.20000000000000004</v>
      </c>
      <c r="M13" s="40">
        <f>COUNTIF(Vertices[Closeness Centrality],"&gt;= "&amp;L13)-COUNTIF(Vertices[Closeness Centrality],"&gt;="&amp;L14)</f>
        <v>9</v>
      </c>
      <c r="N13" s="39">
        <f t="shared" si="6"/>
        <v>0.023316000000000007</v>
      </c>
      <c r="O13" s="40">
        <f>COUNTIF(Vertices[Eigenvector Centrality],"&gt;= "&amp;N13)-COUNTIF(Vertices[Eigenvector Centrality],"&gt;="&amp;N14)</f>
        <v>0</v>
      </c>
      <c r="P13" s="39">
        <f t="shared" si="7"/>
        <v>6.4794648000000015</v>
      </c>
      <c r="Q13" s="40">
        <f>COUNTIF(Vertices[PageRank],"&gt;= "&amp;P13)-COUNTIF(Vertices[PageRank],"&gt;="&amp;P14)</f>
        <v>1</v>
      </c>
      <c r="R13" s="39">
        <f t="shared" si="8"/>
        <v>0.10000000000000002</v>
      </c>
      <c r="S13" s="44">
        <f>COUNTIF(Vertices[Clustering Coefficient],"&gt;= "&amp;R13)-COUNTIF(Vertices[Clustering Coefficient],"&gt;="&amp;R14)</f>
        <v>2</v>
      </c>
      <c r="T13" s="39" t="e">
        <f ca="1" t="shared" si="9"/>
        <v>#REF!</v>
      </c>
      <c r="U13" s="40" t="e">
        <f ca="1" t="shared" si="0"/>
        <v>#REF!</v>
      </c>
    </row>
    <row r="14" spans="1:21" ht="15">
      <c r="A14" s="34" t="s">
        <v>545</v>
      </c>
      <c r="B14" s="34">
        <v>8</v>
      </c>
      <c r="D14" s="32">
        <f t="shared" si="1"/>
        <v>0</v>
      </c>
      <c r="E14" s="3">
        <f>COUNTIF(Vertices[Degree],"&gt;= "&amp;D14)-COUNTIF(Vertices[Degree],"&gt;="&amp;D15)</f>
        <v>0</v>
      </c>
      <c r="F14" s="37">
        <f t="shared" si="2"/>
        <v>14.399999999999997</v>
      </c>
      <c r="G14" s="38">
        <f>COUNTIF(Vertices[In-Degree],"&gt;= "&amp;F14)-COUNTIF(Vertices[In-Degree],"&gt;="&amp;F15)</f>
        <v>1</v>
      </c>
      <c r="H14" s="37">
        <f t="shared" si="3"/>
        <v>2.4</v>
      </c>
      <c r="I14" s="38">
        <f>COUNTIF(Vertices[Out-Degree],"&gt;= "&amp;H14)-COUNTIF(Vertices[Out-Degree],"&gt;="&amp;H15)</f>
        <v>0</v>
      </c>
      <c r="J14" s="37">
        <f t="shared" si="4"/>
        <v>907.6363636363636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0.025435636363636372</v>
      </c>
      <c r="O14" s="38">
        <f>COUNTIF(Vertices[Eigenvector Centrality],"&gt;= "&amp;N14)-COUNTIF(Vertices[Eigenvector Centrality],"&gt;="&amp;N15)</f>
        <v>0</v>
      </c>
      <c r="P14" s="37">
        <f t="shared" si="7"/>
        <v>7.028079327272729</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15.599999999999996</v>
      </c>
      <c r="G15" s="40">
        <f>COUNTIF(Vertices[In-Degree],"&gt;= "&amp;F15)-COUNTIF(Vertices[In-Degree],"&gt;="&amp;F16)</f>
        <v>0</v>
      </c>
      <c r="H15" s="39">
        <f t="shared" si="3"/>
        <v>2.6</v>
      </c>
      <c r="I15" s="40">
        <f>COUNTIF(Vertices[Out-Degree],"&gt;= "&amp;H15)-COUNTIF(Vertices[Out-Degree],"&gt;="&amp;H16)</f>
        <v>0</v>
      </c>
      <c r="J15" s="39">
        <f t="shared" si="4"/>
        <v>983.2727272727273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0.027555272727272737</v>
      </c>
      <c r="O15" s="40">
        <f>COUNTIF(Vertices[Eigenvector Centrality],"&gt;= "&amp;N15)-COUNTIF(Vertices[Eigenvector Centrality],"&gt;="&amp;N16)</f>
        <v>0</v>
      </c>
      <c r="P15" s="39">
        <f t="shared" si="7"/>
        <v>7.576693854545456</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90</v>
      </c>
      <c r="D16" s="32">
        <f t="shared" si="1"/>
        <v>0</v>
      </c>
      <c r="E16" s="3">
        <f>COUNTIF(Vertices[Degree],"&gt;= "&amp;D16)-COUNTIF(Vertices[Degree],"&gt;="&amp;D17)</f>
        <v>0</v>
      </c>
      <c r="F16" s="37">
        <f t="shared" si="2"/>
        <v>16.799999999999997</v>
      </c>
      <c r="G16" s="38">
        <f>COUNTIF(Vertices[In-Degree],"&gt;= "&amp;F16)-COUNTIF(Vertices[In-Degree],"&gt;="&amp;F17)</f>
        <v>0</v>
      </c>
      <c r="H16" s="37">
        <f t="shared" si="3"/>
        <v>2.8000000000000003</v>
      </c>
      <c r="I16" s="38">
        <f>COUNTIF(Vertices[Out-Degree],"&gt;= "&amp;H16)-COUNTIF(Vertices[Out-Degree],"&gt;="&amp;H17)</f>
        <v>0</v>
      </c>
      <c r="J16" s="37">
        <f t="shared" si="4"/>
        <v>1058.909090909091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0.029674909090909102</v>
      </c>
      <c r="O16" s="38">
        <f>COUNTIF(Vertices[Eigenvector Centrality],"&gt;= "&amp;N16)-COUNTIF(Vertices[Eigenvector Centrality],"&gt;="&amp;N17)</f>
        <v>0</v>
      </c>
      <c r="P16" s="37">
        <f t="shared" si="7"/>
        <v>8.125308381818183</v>
      </c>
      <c r="Q16" s="38">
        <f>COUNTIF(Vertices[PageRank],"&gt;= "&amp;P16)-COUNTIF(Vertices[PageRank],"&gt;="&amp;P17)</f>
        <v>1</v>
      </c>
      <c r="R16" s="37">
        <f t="shared" si="8"/>
        <v>0.1272727272727273</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17.999999999999996</v>
      </c>
      <c r="G17" s="40">
        <f>COUNTIF(Vertices[In-Degree],"&gt;= "&amp;F17)-COUNTIF(Vertices[In-Degree],"&gt;="&amp;F18)</f>
        <v>1</v>
      </c>
      <c r="H17" s="39">
        <f t="shared" si="3"/>
        <v>3.0000000000000004</v>
      </c>
      <c r="I17" s="40">
        <f>COUNTIF(Vertices[Out-Degree],"&gt;= "&amp;H17)-COUNTIF(Vertices[Out-Degree],"&gt;="&amp;H18)</f>
        <v>8</v>
      </c>
      <c r="J17" s="39">
        <f t="shared" si="4"/>
        <v>1134.5454545454547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0.031794545454545464</v>
      </c>
      <c r="O17" s="40">
        <f>COUNTIF(Vertices[Eigenvector Centrality],"&gt;= "&amp;N17)-COUNTIF(Vertices[Eigenvector Centrality],"&gt;="&amp;N18)</f>
        <v>0</v>
      </c>
      <c r="P17" s="39">
        <f t="shared" si="7"/>
        <v>8.67392290909091</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0.006600660066006601</v>
      </c>
      <c r="D18" s="32">
        <f t="shared" si="1"/>
        <v>0</v>
      </c>
      <c r="E18" s="3">
        <f>COUNTIF(Vertices[Degree],"&gt;= "&amp;D18)-COUNTIF(Vertices[Degree],"&gt;="&amp;D19)</f>
        <v>0</v>
      </c>
      <c r="F18" s="37">
        <f t="shared" si="2"/>
        <v>19.199999999999996</v>
      </c>
      <c r="G18" s="38">
        <f>COUNTIF(Vertices[In-Degree],"&gt;= "&amp;F18)-COUNTIF(Vertices[In-Degree],"&gt;="&amp;F19)</f>
        <v>0</v>
      </c>
      <c r="H18" s="37">
        <f t="shared" si="3"/>
        <v>3.2000000000000006</v>
      </c>
      <c r="I18" s="38">
        <f>COUNTIF(Vertices[Out-Degree],"&gt;= "&amp;H18)-COUNTIF(Vertices[Out-Degree],"&gt;="&amp;H19)</f>
        <v>0</v>
      </c>
      <c r="J18" s="37">
        <f t="shared" si="4"/>
        <v>1210.1818181818185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0.03391418181818183</v>
      </c>
      <c r="O18" s="38">
        <f>COUNTIF(Vertices[Eigenvector Centrality],"&gt;= "&amp;N18)-COUNTIF(Vertices[Eigenvector Centrality],"&gt;="&amp;N19)</f>
        <v>0</v>
      </c>
      <c r="P18" s="37">
        <f t="shared" si="7"/>
        <v>9.222537436363638</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0.013114754098360656</v>
      </c>
      <c r="D19" s="32">
        <f t="shared" si="1"/>
        <v>0</v>
      </c>
      <c r="E19" s="3">
        <f>COUNTIF(Vertices[Degree],"&gt;= "&amp;D19)-COUNTIF(Vertices[Degree],"&gt;="&amp;D20)</f>
        <v>0</v>
      </c>
      <c r="F19" s="39">
        <f t="shared" si="2"/>
        <v>20.399999999999995</v>
      </c>
      <c r="G19" s="40">
        <f>COUNTIF(Vertices[In-Degree],"&gt;= "&amp;F19)-COUNTIF(Vertices[In-Degree],"&gt;="&amp;F20)</f>
        <v>0</v>
      </c>
      <c r="H19" s="39">
        <f t="shared" si="3"/>
        <v>3.400000000000001</v>
      </c>
      <c r="I19" s="40">
        <f>COUNTIF(Vertices[Out-Degree],"&gt;= "&amp;H19)-COUNTIF(Vertices[Out-Degree],"&gt;="&amp;H20)</f>
        <v>0</v>
      </c>
      <c r="J19" s="39">
        <f t="shared" si="4"/>
        <v>1285.8181818181822</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0.036033818181818195</v>
      </c>
      <c r="O19" s="40">
        <f>COUNTIF(Vertices[Eigenvector Centrality],"&gt;= "&amp;N19)-COUNTIF(Vertices[Eigenvector Centrality],"&gt;="&amp;N20)</f>
        <v>0</v>
      </c>
      <c r="P19" s="39">
        <f t="shared" si="7"/>
        <v>9.771151963636365</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21.599999999999994</v>
      </c>
      <c r="G20" s="38">
        <f>COUNTIF(Vertices[In-Degree],"&gt;= "&amp;F20)-COUNTIF(Vertices[In-Degree],"&gt;="&amp;F21)</f>
        <v>0</v>
      </c>
      <c r="H20" s="37">
        <f t="shared" si="3"/>
        <v>3.600000000000001</v>
      </c>
      <c r="I20" s="38">
        <f>COUNTIF(Vertices[Out-Degree],"&gt;= "&amp;H20)-COUNTIF(Vertices[Out-Degree],"&gt;="&amp;H21)</f>
        <v>0</v>
      </c>
      <c r="J20" s="37">
        <f t="shared" si="4"/>
        <v>1361.454545454546</v>
      </c>
      <c r="K20" s="38">
        <f>COUNTIF(Vertices[Betweenness Centrality],"&gt;= "&amp;J20)-COUNTIF(Vertices[Betweenness Centrality],"&gt;="&amp;J21)</f>
        <v>0</v>
      </c>
      <c r="L20" s="37">
        <f t="shared" si="5"/>
        <v>0.3272727272727273</v>
      </c>
      <c r="M20" s="38">
        <f>COUNTIF(Vertices[Closeness Centrality],"&gt;= "&amp;L20)-COUNTIF(Vertices[Closeness Centrality],"&gt;="&amp;L21)</f>
        <v>12</v>
      </c>
      <c r="N20" s="37">
        <f t="shared" si="6"/>
        <v>0.03815345454545456</v>
      </c>
      <c r="O20" s="38">
        <f>COUNTIF(Vertices[Eigenvector Centrality],"&gt;= "&amp;N20)-COUNTIF(Vertices[Eigenvector Centrality],"&gt;="&amp;N21)</f>
        <v>0</v>
      </c>
      <c r="P20" s="37">
        <f t="shared" si="7"/>
        <v>10.319766490909092</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55</v>
      </c>
      <c r="D21" s="32">
        <f t="shared" si="1"/>
        <v>0</v>
      </c>
      <c r="E21" s="3">
        <f>COUNTIF(Vertices[Degree],"&gt;= "&amp;D21)-COUNTIF(Vertices[Degree],"&gt;="&amp;D22)</f>
        <v>0</v>
      </c>
      <c r="F21" s="39">
        <f t="shared" si="2"/>
        <v>22.799999999999994</v>
      </c>
      <c r="G21" s="40">
        <f>COUNTIF(Vertices[In-Degree],"&gt;= "&amp;F21)-COUNTIF(Vertices[In-Degree],"&gt;="&amp;F22)</f>
        <v>0</v>
      </c>
      <c r="H21" s="39">
        <f t="shared" si="3"/>
        <v>3.800000000000001</v>
      </c>
      <c r="I21" s="40">
        <f>COUNTIF(Vertices[Out-Degree],"&gt;= "&amp;H21)-COUNTIF(Vertices[Out-Degree],"&gt;="&amp;H22)</f>
        <v>0</v>
      </c>
      <c r="J21" s="39">
        <f t="shared" si="4"/>
        <v>1437.0909090909097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0.040273090909090925</v>
      </c>
      <c r="O21" s="40">
        <f>COUNTIF(Vertices[Eigenvector Centrality],"&gt;= "&amp;N21)-COUNTIF(Vertices[Eigenvector Centrality],"&gt;="&amp;N22)</f>
        <v>0</v>
      </c>
      <c r="P21" s="39">
        <f t="shared" si="7"/>
        <v>10.86838101818182</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23.999999999999993</v>
      </c>
      <c r="G22" s="38">
        <f>COUNTIF(Vertices[In-Degree],"&gt;= "&amp;F22)-COUNTIF(Vertices[In-Degree],"&gt;="&amp;F23)</f>
        <v>0</v>
      </c>
      <c r="H22" s="37">
        <f t="shared" si="3"/>
        <v>4.000000000000001</v>
      </c>
      <c r="I22" s="38">
        <f>COUNTIF(Vertices[Out-Degree],"&gt;= "&amp;H22)-COUNTIF(Vertices[Out-Degree],"&gt;="&amp;H23)</f>
        <v>0</v>
      </c>
      <c r="J22" s="37">
        <f t="shared" si="4"/>
        <v>1512.7272727272734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0.04239272727272729</v>
      </c>
      <c r="O22" s="38">
        <f>COUNTIF(Vertices[Eigenvector Centrality],"&gt;= "&amp;N22)-COUNTIF(Vertices[Eigenvector Centrality],"&gt;="&amp;N23)</f>
        <v>0</v>
      </c>
      <c r="P22" s="37">
        <f t="shared" si="7"/>
        <v>11.416995545454547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66</v>
      </c>
      <c r="D23" s="32">
        <f t="shared" si="1"/>
        <v>0</v>
      </c>
      <c r="E23" s="3">
        <f>COUNTIF(Vertices[Degree],"&gt;= "&amp;D23)-COUNTIF(Vertices[Degree],"&gt;="&amp;D24)</f>
        <v>0</v>
      </c>
      <c r="F23" s="39">
        <f t="shared" si="2"/>
        <v>25.199999999999992</v>
      </c>
      <c r="G23" s="40">
        <f>COUNTIF(Vertices[In-Degree],"&gt;= "&amp;F23)-COUNTIF(Vertices[In-Degree],"&gt;="&amp;F24)</f>
        <v>0</v>
      </c>
      <c r="H23" s="39">
        <f t="shared" si="3"/>
        <v>4.200000000000001</v>
      </c>
      <c r="I23" s="40">
        <f>COUNTIF(Vertices[Out-Degree],"&gt;= "&amp;H23)-COUNTIF(Vertices[Out-Degree],"&gt;="&amp;H24)</f>
        <v>0</v>
      </c>
      <c r="J23" s="39">
        <f t="shared" si="4"/>
        <v>1588.3636363636372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0.044512363636363655</v>
      </c>
      <c r="O23" s="40">
        <f>COUNTIF(Vertices[Eigenvector Centrality],"&gt;= "&amp;N23)-COUNTIF(Vertices[Eigenvector Centrality],"&gt;="&amp;N24)</f>
        <v>0</v>
      </c>
      <c r="P23" s="39">
        <f t="shared" si="7"/>
        <v>11.965610072727275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67</v>
      </c>
      <c r="D24" s="32">
        <f t="shared" si="1"/>
        <v>0</v>
      </c>
      <c r="E24" s="3">
        <f>COUNTIF(Vertices[Degree],"&gt;= "&amp;D24)-COUNTIF(Vertices[Degree],"&gt;="&amp;D25)</f>
        <v>0</v>
      </c>
      <c r="F24" s="37">
        <f t="shared" si="2"/>
        <v>26.39999999999999</v>
      </c>
      <c r="G24" s="38">
        <f>COUNTIF(Vertices[In-Degree],"&gt;= "&amp;F24)-COUNTIF(Vertices[In-Degree],"&gt;="&amp;F25)</f>
        <v>0</v>
      </c>
      <c r="H24" s="37">
        <f t="shared" si="3"/>
        <v>4.400000000000001</v>
      </c>
      <c r="I24" s="38">
        <f>COUNTIF(Vertices[Out-Degree],"&gt;= "&amp;H24)-COUNTIF(Vertices[Out-Degree],"&gt;="&amp;H25)</f>
        <v>0</v>
      </c>
      <c r="J24" s="37">
        <f t="shared" si="4"/>
        <v>1664.000000000001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0.04663200000000002</v>
      </c>
      <c r="O24" s="38">
        <f>COUNTIF(Vertices[Eigenvector Centrality],"&gt;= "&amp;N24)-COUNTIF(Vertices[Eigenvector Centrality],"&gt;="&amp;N25)</f>
        <v>0</v>
      </c>
      <c r="P24" s="37">
        <f t="shared" si="7"/>
        <v>12.514224600000002</v>
      </c>
      <c r="Q24" s="38">
        <f>COUNTIF(Vertices[PageRank],"&gt;= "&amp;P24)-COUNTIF(Vertices[PageRank],"&gt;="&amp;P25)</f>
        <v>0</v>
      </c>
      <c r="R24" s="37">
        <f t="shared" si="8"/>
        <v>0.20000000000000004</v>
      </c>
      <c r="S24" s="43">
        <f>COUNTIF(Vertices[Clustering Coefficient],"&gt;= "&amp;R24)-COUNTIF(Vertices[Clustering Coefficient],"&gt;="&amp;R25)</f>
        <v>3</v>
      </c>
      <c r="T24" s="37" t="e">
        <f ca="1" t="shared" si="9"/>
        <v>#REF!</v>
      </c>
      <c r="U24" s="38" t="e">
        <f ca="1" t="shared" si="0"/>
        <v>#REF!</v>
      </c>
    </row>
    <row r="25" spans="1:21" ht="15">
      <c r="A25" s="118"/>
      <c r="B25" s="118"/>
      <c r="D25" s="32">
        <f t="shared" si="1"/>
        <v>0</v>
      </c>
      <c r="E25" s="3">
        <f>COUNTIF(Vertices[Degree],"&gt;= "&amp;D25)-COUNTIF(Vertices[Degree],"&gt;="&amp;D26)</f>
        <v>0</v>
      </c>
      <c r="F25" s="39">
        <f t="shared" si="2"/>
        <v>27.59999999999999</v>
      </c>
      <c r="G25" s="40">
        <f>COUNTIF(Vertices[In-Degree],"&gt;= "&amp;F25)-COUNTIF(Vertices[In-Degree],"&gt;="&amp;F26)</f>
        <v>0</v>
      </c>
      <c r="H25" s="39">
        <f t="shared" si="3"/>
        <v>4.600000000000001</v>
      </c>
      <c r="I25" s="40">
        <f>COUNTIF(Vertices[Out-Degree],"&gt;= "&amp;H25)-COUNTIF(Vertices[Out-Degree],"&gt;="&amp;H26)</f>
        <v>0</v>
      </c>
      <c r="J25" s="39">
        <f t="shared" si="4"/>
        <v>1739.6363636363646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0.048751636363636386</v>
      </c>
      <c r="O25" s="40">
        <f>COUNTIF(Vertices[Eigenvector Centrality],"&gt;= "&amp;N25)-COUNTIF(Vertices[Eigenvector Centrality],"&gt;="&amp;N26)</f>
        <v>0</v>
      </c>
      <c r="P25" s="39">
        <f t="shared" si="7"/>
        <v>13.06283912727273</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28.79999999999999</v>
      </c>
      <c r="G26" s="38">
        <f>COUNTIF(Vertices[In-Degree],"&gt;= "&amp;F26)-COUNTIF(Vertices[In-Degree],"&gt;="&amp;F28)</f>
        <v>0</v>
      </c>
      <c r="H26" s="37">
        <f t="shared" si="3"/>
        <v>4.800000000000002</v>
      </c>
      <c r="I26" s="38">
        <f>COUNTIF(Vertices[Out-Degree],"&gt;= "&amp;H26)-COUNTIF(Vertices[Out-Degree],"&gt;="&amp;H28)</f>
        <v>0</v>
      </c>
      <c r="J26" s="37">
        <f t="shared" si="4"/>
        <v>1815.2727272727284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0.05087127272727275</v>
      </c>
      <c r="O26" s="38">
        <f>COUNTIF(Vertices[Eigenvector Centrality],"&gt;= "&amp;N26)-COUNTIF(Vertices[Eigenvector Centrality],"&gt;="&amp;N28)</f>
        <v>0</v>
      </c>
      <c r="P26" s="37">
        <f t="shared" si="7"/>
        <v>13.611453654545457</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2.22869</v>
      </c>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-34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29.99999999999999</v>
      </c>
      <c r="G28" s="40">
        <f>COUNTIF(Vertices[In-Degree],"&gt;= "&amp;F28)-COUNTIF(Vertices[In-Degree],"&gt;="&amp;F40)</f>
        <v>0</v>
      </c>
      <c r="H28" s="39">
        <f>H26+($H$57-$H$2)/BinDivisor</f>
        <v>5.000000000000002</v>
      </c>
      <c r="I28" s="40">
        <f>COUNTIF(Vertices[Out-Degree],"&gt;= "&amp;H28)-COUNTIF(Vertices[Out-Degree],"&gt;="&amp;H40)</f>
        <v>2</v>
      </c>
      <c r="J28" s="39">
        <f>J26+($J$57-$J$2)/BinDivisor</f>
        <v>1890.9090909090921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0.052990909090909116</v>
      </c>
      <c r="O28" s="40">
        <f>COUNTIF(Vertices[Eigenvector Centrality],"&gt;= "&amp;N28)-COUNTIF(Vertices[Eigenvector Centrality],"&gt;="&amp;N40)</f>
        <v>0</v>
      </c>
      <c r="P28" s="39">
        <f>P26+($P$57-$P$2)/BinDivisor</f>
        <v>14.160068181818184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0.0027754522622210898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4144</v>
      </c>
      <c r="B30" s="34">
        <v>0.715388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4145</v>
      </c>
      <c r="B32" s="34" t="s">
        <v>4146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31.19999999999999</v>
      </c>
      <c r="G40" s="38">
        <f>COUNTIF(Vertices[In-Degree],"&gt;= "&amp;F40)-COUNTIF(Vertices[In-Degree],"&gt;="&amp;F41)</f>
        <v>0</v>
      </c>
      <c r="H40" s="37">
        <f>H28+($H$57-$H$2)/BinDivisor</f>
        <v>5.200000000000002</v>
      </c>
      <c r="I40" s="38">
        <f>COUNTIF(Vertices[Out-Degree],"&gt;= "&amp;H40)-COUNTIF(Vertices[Out-Degree],"&gt;="&amp;H41)</f>
        <v>0</v>
      </c>
      <c r="J40" s="37">
        <f>J28+($J$57-$J$2)/BinDivisor</f>
        <v>1966.5454545454559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0.05511054545454548</v>
      </c>
      <c r="O40" s="38">
        <f>COUNTIF(Vertices[Eigenvector Centrality],"&gt;= "&amp;N40)-COUNTIF(Vertices[Eigenvector Centrality],"&gt;="&amp;N41)</f>
        <v>0</v>
      </c>
      <c r="P40" s="37">
        <f>P28+($P$57-$P$2)/BinDivisor</f>
        <v>14.708682709090912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32.39999999999999</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2042.1818181818196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0.05723018181818185</v>
      </c>
      <c r="O41" s="40">
        <f>COUNTIF(Vertices[Eigenvector Centrality],"&gt;= "&amp;N41)-COUNTIF(Vertices[Eigenvector Centrality],"&gt;="&amp;N42)</f>
        <v>0</v>
      </c>
      <c r="P41" s="39">
        <f aca="true" t="shared" si="16" ref="P41:P56">P40+($P$57-$P$2)/BinDivisor</f>
        <v>15.25729723636364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33.599999999999994</v>
      </c>
      <c r="G42" s="38">
        <f>COUNTIF(Vertices[In-Degree],"&gt;= "&amp;F42)-COUNTIF(Vertices[In-Degree],"&gt;="&amp;F43)</f>
        <v>0</v>
      </c>
      <c r="H42" s="37">
        <f t="shared" si="12"/>
        <v>5.600000000000002</v>
      </c>
      <c r="I42" s="38">
        <f>COUNTIF(Vertices[Out-Degree],"&gt;= "&amp;H42)-COUNTIF(Vertices[Out-Degree],"&gt;="&amp;H43)</f>
        <v>0</v>
      </c>
      <c r="J42" s="37">
        <f t="shared" si="13"/>
        <v>2117.8181818181833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0.05934981818181821</v>
      </c>
      <c r="O42" s="38">
        <f>COUNTIF(Vertices[Eigenvector Centrality],"&gt;= "&amp;N42)-COUNTIF(Vertices[Eigenvector Centrality],"&gt;="&amp;N43)</f>
        <v>0</v>
      </c>
      <c r="P42" s="37">
        <f t="shared" si="16"/>
        <v>15.805911763636367</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34.8</v>
      </c>
      <c r="G43" s="40">
        <f>COUNTIF(Vertices[In-Degree],"&gt;= "&amp;F43)-COUNTIF(Vertices[In-Degree],"&gt;="&amp;F44)</f>
        <v>1</v>
      </c>
      <c r="H43" s="39">
        <f t="shared" si="12"/>
        <v>5.8000000000000025</v>
      </c>
      <c r="I43" s="40">
        <f>COUNTIF(Vertices[Out-Degree],"&gt;= "&amp;H43)-COUNTIF(Vertices[Out-Degree],"&gt;="&amp;H44)</f>
        <v>0</v>
      </c>
      <c r="J43" s="39">
        <f t="shared" si="13"/>
        <v>2193.454545454547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0.06146945454545458</v>
      </c>
      <c r="O43" s="40">
        <f>COUNTIF(Vertices[Eigenvector Centrality],"&gt;= "&amp;N43)-COUNTIF(Vertices[Eigenvector Centrality],"&gt;="&amp;N44)</f>
        <v>0</v>
      </c>
      <c r="P43" s="39">
        <f t="shared" si="16"/>
        <v>16.354526290909092</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36</v>
      </c>
      <c r="G44" s="38">
        <f>COUNTIF(Vertices[In-Degree],"&gt;= "&amp;F44)-COUNTIF(Vertices[In-Degree],"&gt;="&amp;F45)</f>
        <v>0</v>
      </c>
      <c r="H44" s="37">
        <f t="shared" si="12"/>
        <v>6.000000000000003</v>
      </c>
      <c r="I44" s="38">
        <f>COUNTIF(Vertices[Out-Degree],"&gt;= "&amp;H44)-COUNTIF(Vertices[Out-Degree],"&gt;="&amp;H45)</f>
        <v>0</v>
      </c>
      <c r="J44" s="37">
        <f t="shared" si="13"/>
        <v>2269.0909090909104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0.06358909090909094</v>
      </c>
      <c r="O44" s="38">
        <f>COUNTIF(Vertices[Eigenvector Centrality],"&gt;= "&amp;N44)-COUNTIF(Vertices[Eigenvector Centrality],"&gt;="&amp;N45)</f>
        <v>0</v>
      </c>
      <c r="P44" s="37">
        <f t="shared" si="16"/>
        <v>16.903140818181818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37.2</v>
      </c>
      <c r="G45" s="40">
        <f>COUNTIF(Vertices[In-Degree],"&gt;= "&amp;F45)-COUNTIF(Vertices[In-Degree],"&gt;="&amp;F46)</f>
        <v>0</v>
      </c>
      <c r="H45" s="39">
        <f t="shared" si="12"/>
        <v>6.200000000000003</v>
      </c>
      <c r="I45" s="40">
        <f>COUNTIF(Vertices[Out-Degree],"&gt;= "&amp;H45)-COUNTIF(Vertices[Out-Degree],"&gt;="&amp;H46)</f>
        <v>0</v>
      </c>
      <c r="J45" s="39">
        <f t="shared" si="13"/>
        <v>2344.727272727274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0.06570872727272731</v>
      </c>
      <c r="O45" s="40">
        <f>COUNTIF(Vertices[Eigenvector Centrality],"&gt;= "&amp;N45)-COUNTIF(Vertices[Eigenvector Centrality],"&gt;="&amp;N46)</f>
        <v>0</v>
      </c>
      <c r="P45" s="39">
        <f t="shared" si="16"/>
        <v>17.451755345454544</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38.400000000000006</v>
      </c>
      <c r="G46" s="38">
        <f>COUNTIF(Vertices[In-Degree],"&gt;= "&amp;F46)-COUNTIF(Vertices[In-Degree],"&gt;="&amp;F47)</f>
        <v>0</v>
      </c>
      <c r="H46" s="37">
        <f t="shared" si="12"/>
        <v>6.400000000000003</v>
      </c>
      <c r="I46" s="38">
        <f>COUNTIF(Vertices[Out-Degree],"&gt;= "&amp;H46)-COUNTIF(Vertices[Out-Degree],"&gt;="&amp;H47)</f>
        <v>0</v>
      </c>
      <c r="J46" s="37">
        <f t="shared" si="13"/>
        <v>2420.3636363636374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0.06782836363636367</v>
      </c>
      <c r="O46" s="38">
        <f>COUNTIF(Vertices[Eigenvector Centrality],"&gt;= "&amp;N46)-COUNTIF(Vertices[Eigenvector Centrality],"&gt;="&amp;N47)</f>
        <v>0</v>
      </c>
      <c r="P46" s="37">
        <f t="shared" si="16"/>
        <v>18.00036987272727</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39.60000000000001</v>
      </c>
      <c r="G47" s="40">
        <f>COUNTIF(Vertices[In-Degree],"&gt;= "&amp;F47)-COUNTIF(Vertices[In-Degree],"&gt;="&amp;F48)</f>
        <v>0</v>
      </c>
      <c r="H47" s="39">
        <f t="shared" si="12"/>
        <v>6.600000000000003</v>
      </c>
      <c r="I47" s="40">
        <f>COUNTIF(Vertices[Out-Degree],"&gt;= "&amp;H47)-COUNTIF(Vertices[Out-Degree],"&gt;="&amp;H48)</f>
        <v>0</v>
      </c>
      <c r="J47" s="39">
        <f t="shared" si="13"/>
        <v>2496.000000000001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0.06994800000000004</v>
      </c>
      <c r="O47" s="40">
        <f>COUNTIF(Vertices[Eigenvector Centrality],"&gt;= "&amp;N47)-COUNTIF(Vertices[Eigenvector Centrality],"&gt;="&amp;N48)</f>
        <v>0</v>
      </c>
      <c r="P47" s="39">
        <f t="shared" si="16"/>
        <v>18.548984399999995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40.80000000000001</v>
      </c>
      <c r="G48" s="38">
        <f>COUNTIF(Vertices[In-Degree],"&gt;= "&amp;F48)-COUNTIF(Vertices[In-Degree],"&gt;="&amp;F49)</f>
        <v>0</v>
      </c>
      <c r="H48" s="37">
        <f t="shared" si="12"/>
        <v>6.800000000000003</v>
      </c>
      <c r="I48" s="38">
        <f>COUNTIF(Vertices[Out-Degree],"&gt;= "&amp;H48)-COUNTIF(Vertices[Out-Degree],"&gt;="&amp;H49)</f>
        <v>0</v>
      </c>
      <c r="J48" s="37">
        <f t="shared" si="13"/>
        <v>2571.6363636363644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0.0720676363636364</v>
      </c>
      <c r="O48" s="38">
        <f>COUNTIF(Vertices[Eigenvector Centrality],"&gt;= "&amp;N48)-COUNTIF(Vertices[Eigenvector Centrality],"&gt;="&amp;N49)</f>
        <v>0</v>
      </c>
      <c r="P48" s="37">
        <f t="shared" si="16"/>
        <v>19.09759892727272</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42.000000000000014</v>
      </c>
      <c r="G49" s="40">
        <f>COUNTIF(Vertices[In-Degree],"&gt;= "&amp;F49)-COUNTIF(Vertices[In-Degree],"&gt;="&amp;F50)</f>
        <v>0</v>
      </c>
      <c r="H49" s="39">
        <f t="shared" si="12"/>
        <v>7.0000000000000036</v>
      </c>
      <c r="I49" s="40">
        <f>COUNTIF(Vertices[Out-Degree],"&gt;= "&amp;H49)-COUNTIF(Vertices[Out-Degree],"&gt;="&amp;H50)</f>
        <v>0</v>
      </c>
      <c r="J49" s="39">
        <f t="shared" si="13"/>
        <v>2647.272727272728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0.07418727272727277</v>
      </c>
      <c r="O49" s="40">
        <f>COUNTIF(Vertices[Eigenvector Centrality],"&gt;= "&amp;N49)-COUNTIF(Vertices[Eigenvector Centrality],"&gt;="&amp;N50)</f>
        <v>0</v>
      </c>
      <c r="P49" s="39">
        <f t="shared" si="16"/>
        <v>19.646213454545446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43.20000000000002</v>
      </c>
      <c r="G50" s="38">
        <f>COUNTIF(Vertices[In-Degree],"&gt;= "&amp;F50)-COUNTIF(Vertices[In-Degree],"&gt;="&amp;F51)</f>
        <v>0</v>
      </c>
      <c r="H50" s="37">
        <f t="shared" si="12"/>
        <v>7.200000000000004</v>
      </c>
      <c r="I50" s="38">
        <f>COUNTIF(Vertices[Out-Degree],"&gt;= "&amp;H50)-COUNTIF(Vertices[Out-Degree],"&gt;="&amp;H51)</f>
        <v>0</v>
      </c>
      <c r="J50" s="37">
        <f t="shared" si="13"/>
        <v>2722.9090909090914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0.07630690909090913</v>
      </c>
      <c r="O50" s="38">
        <f>COUNTIF(Vertices[Eigenvector Centrality],"&gt;= "&amp;N50)-COUNTIF(Vertices[Eigenvector Centrality],"&gt;="&amp;N51)</f>
        <v>0</v>
      </c>
      <c r="P50" s="37">
        <f t="shared" si="16"/>
        <v>20.19482798181817</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44.40000000000002</v>
      </c>
      <c r="G51" s="40">
        <f>COUNTIF(Vertices[In-Degree],"&gt;= "&amp;F51)-COUNTIF(Vertices[In-Degree],"&gt;="&amp;F52)</f>
        <v>0</v>
      </c>
      <c r="H51" s="39">
        <f t="shared" si="12"/>
        <v>7.400000000000004</v>
      </c>
      <c r="I51" s="40">
        <f>COUNTIF(Vertices[Out-Degree],"&gt;= "&amp;H51)-COUNTIF(Vertices[Out-Degree],"&gt;="&amp;H52)</f>
        <v>0</v>
      </c>
      <c r="J51" s="39">
        <f t="shared" si="13"/>
        <v>2798.545454545455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0.0784265454545455</v>
      </c>
      <c r="O51" s="40">
        <f>COUNTIF(Vertices[Eigenvector Centrality],"&gt;= "&amp;N51)-COUNTIF(Vertices[Eigenvector Centrality],"&gt;="&amp;N52)</f>
        <v>0</v>
      </c>
      <c r="P51" s="39">
        <f t="shared" si="16"/>
        <v>20.743442509090897</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45.60000000000002</v>
      </c>
      <c r="G52" s="38">
        <f>COUNTIF(Vertices[In-Degree],"&gt;= "&amp;F52)-COUNTIF(Vertices[In-Degree],"&gt;="&amp;F53)</f>
        <v>0</v>
      </c>
      <c r="H52" s="37">
        <f t="shared" si="12"/>
        <v>7.600000000000004</v>
      </c>
      <c r="I52" s="38">
        <f>COUNTIF(Vertices[Out-Degree],"&gt;= "&amp;H52)-COUNTIF(Vertices[Out-Degree],"&gt;="&amp;H53)</f>
        <v>0</v>
      </c>
      <c r="J52" s="37">
        <f t="shared" si="13"/>
        <v>2874.1818181818185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0.08054618181818186</v>
      </c>
      <c r="O52" s="38">
        <f>COUNTIF(Vertices[Eigenvector Centrality],"&gt;= "&amp;N52)-COUNTIF(Vertices[Eigenvector Centrality],"&gt;="&amp;N53)</f>
        <v>0</v>
      </c>
      <c r="P52" s="37">
        <f t="shared" si="16"/>
        <v>21.292057036363623</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46.800000000000026</v>
      </c>
      <c r="G53" s="40">
        <f>COUNTIF(Vertices[In-Degree],"&gt;= "&amp;F53)-COUNTIF(Vertices[In-Degree],"&gt;="&amp;F54)</f>
        <v>0</v>
      </c>
      <c r="H53" s="39">
        <f t="shared" si="12"/>
        <v>7.800000000000004</v>
      </c>
      <c r="I53" s="40">
        <f>COUNTIF(Vertices[Out-Degree],"&gt;= "&amp;H53)-COUNTIF(Vertices[Out-Degree],"&gt;="&amp;H54)</f>
        <v>0</v>
      </c>
      <c r="J53" s="39">
        <f t="shared" si="13"/>
        <v>2949.818181818182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0.08266581818181823</v>
      </c>
      <c r="O53" s="40">
        <f>COUNTIF(Vertices[Eigenvector Centrality],"&gt;= "&amp;N53)-COUNTIF(Vertices[Eigenvector Centrality],"&gt;="&amp;N54)</f>
        <v>0</v>
      </c>
      <c r="P53" s="39">
        <f t="shared" si="16"/>
        <v>21.84067156363635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48.00000000000003</v>
      </c>
      <c r="G54" s="38">
        <f>COUNTIF(Vertices[In-Degree],"&gt;= "&amp;F54)-COUNTIF(Vertices[In-Degree],"&gt;="&amp;F55)</f>
        <v>0</v>
      </c>
      <c r="H54" s="37">
        <f t="shared" si="12"/>
        <v>8.000000000000004</v>
      </c>
      <c r="I54" s="38">
        <f>COUNTIF(Vertices[Out-Degree],"&gt;= "&amp;H54)-COUNTIF(Vertices[Out-Degree],"&gt;="&amp;H55)</f>
        <v>0</v>
      </c>
      <c r="J54" s="37">
        <f t="shared" si="13"/>
        <v>3025.4545454545455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0.0847854545454546</v>
      </c>
      <c r="O54" s="38">
        <f>COUNTIF(Vertices[Eigenvector Centrality],"&gt;= "&amp;N54)-COUNTIF(Vertices[Eigenvector Centrality],"&gt;="&amp;N55)</f>
        <v>0</v>
      </c>
      <c r="P54" s="37">
        <f t="shared" si="16"/>
        <v>22.389286090909074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49.20000000000003</v>
      </c>
      <c r="G55" s="40">
        <f>COUNTIF(Vertices[In-Degree],"&gt;= "&amp;F55)-COUNTIF(Vertices[In-Degree],"&gt;="&amp;F56)</f>
        <v>0</v>
      </c>
      <c r="H55" s="39">
        <f t="shared" si="12"/>
        <v>8.200000000000003</v>
      </c>
      <c r="I55" s="40">
        <f>COUNTIF(Vertices[Out-Degree],"&gt;= "&amp;H55)-COUNTIF(Vertices[Out-Degree],"&gt;="&amp;H56)</f>
        <v>0</v>
      </c>
      <c r="J55" s="39">
        <f t="shared" si="13"/>
        <v>3101.090909090909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0.08690509090909096</v>
      </c>
      <c r="O55" s="40">
        <f>COUNTIF(Vertices[Eigenvector Centrality],"&gt;= "&amp;N55)-COUNTIF(Vertices[Eigenvector Centrality],"&gt;="&amp;N56)</f>
        <v>0</v>
      </c>
      <c r="P55" s="39">
        <f t="shared" si="16"/>
        <v>22.9379006181818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50.400000000000034</v>
      </c>
      <c r="G56" s="38">
        <f>COUNTIF(Vertices[In-Degree],"&gt;= "&amp;F56)-COUNTIF(Vertices[In-Degree],"&gt;="&amp;F57)</f>
        <v>0</v>
      </c>
      <c r="H56" s="37">
        <f t="shared" si="12"/>
        <v>8.400000000000002</v>
      </c>
      <c r="I56" s="38">
        <f>COUNTIF(Vertices[Out-Degree],"&gt;= "&amp;H56)-COUNTIF(Vertices[Out-Degree],"&gt;="&amp;H57)</f>
        <v>1</v>
      </c>
      <c r="J56" s="37">
        <f t="shared" si="13"/>
        <v>3176.7272727272725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0.08902472727272732</v>
      </c>
      <c r="O56" s="38">
        <f>COUNTIF(Vertices[Eigenvector Centrality],"&gt;= "&amp;N56)-COUNTIF(Vertices[Eigenvector Centrality],"&gt;="&amp;N57)</f>
        <v>0</v>
      </c>
      <c r="P56" s="37">
        <f t="shared" si="16"/>
        <v>23.486515145454526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66</v>
      </c>
      <c r="G57" s="42">
        <f>COUNTIF(Vertices[In-Degree],"&gt;= "&amp;F57)-COUNTIF(Vertices[In-Degree],"&gt;="&amp;F58)</f>
        <v>1</v>
      </c>
      <c r="H57" s="41">
        <f>MAX(Vertices[Out-Degree])</f>
        <v>11</v>
      </c>
      <c r="I57" s="42">
        <f>COUNTIF(Vertices[Out-Degree],"&gt;= "&amp;H57)-COUNTIF(Vertices[Out-Degree],"&gt;="&amp;H58)</f>
        <v>1</v>
      </c>
      <c r="J57" s="41">
        <f>MAX(Vertices[Betweenness Centrality])</f>
        <v>4160</v>
      </c>
      <c r="K57" s="42">
        <f>COUNTIF(Vertices[Betweenness Centrality],"&gt;= "&amp;J57)-COUNTIF(Vertices[Betweenness Centrality],"&gt;="&amp;J58)</f>
        <v>1</v>
      </c>
      <c r="L57" s="41">
        <f>MAX(Vertices[Closeness Centrality])</f>
        <v>1</v>
      </c>
      <c r="M57" s="42">
        <f>COUNTIF(Vertices[Closeness Centrality],"&gt;= "&amp;L57)-COUNTIF(Vertices[Closeness Centrality],"&gt;="&amp;L58)</f>
        <v>26</v>
      </c>
      <c r="N57" s="41">
        <f>MAX(Vertices[Eigenvector Centrality])</f>
        <v>0.11658</v>
      </c>
      <c r="O57" s="42">
        <f>COUNTIF(Vertices[Eigenvector Centrality],"&gt;= "&amp;N57)-COUNTIF(Vertices[Eigenvector Centrality],"&gt;="&amp;N58)</f>
        <v>1</v>
      </c>
      <c r="P57" s="41">
        <f>MAX(Vertices[PageRank])</f>
        <v>30.618504</v>
      </c>
      <c r="Q57" s="42">
        <f>COUNTIF(Vertices[PageRank],"&gt;= "&amp;P57)-COUNTIF(Vertices[PageRank],"&gt;="&amp;P58)</f>
        <v>1</v>
      </c>
      <c r="R57" s="41">
        <f>MAX(Vertices[Clustering Coefficient])</f>
        <v>0.5</v>
      </c>
      <c r="S57" s="45">
        <f>COUNTIF(Vertices[Clustering Coefficient],"&gt;= "&amp;R57)-COUNTIF(Vertices[Clustering Coefficient],"&gt;="&amp;R58)</f>
        <v>27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66</v>
      </c>
    </row>
    <row r="71" spans="1:2" ht="15">
      <c r="A71" s="33" t="s">
        <v>90</v>
      </c>
      <c r="B71" s="47">
        <f>_xlfn.IFERROR(AVERAGE(Vertices[In-Degree]),NoMetricMessage)</f>
        <v>1.0602409638554218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1.0602409638554218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4160</v>
      </c>
    </row>
    <row r="99" spans="1:2" ht="15">
      <c r="A99" s="33" t="s">
        <v>102</v>
      </c>
      <c r="B99" s="47">
        <f>_xlfn.IFERROR(AVERAGE(Vertices[Betweenness Centrality]),NoMetricMessage)</f>
        <v>36.602409635542166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0.12727143072289185</v>
      </c>
    </row>
    <row r="114" spans="1:2" ht="15">
      <c r="A114" s="33" t="s">
        <v>109</v>
      </c>
      <c r="B114" s="47">
        <f>_xlfn.IFERROR(MEDIAN(Vertices[Closeness Centrality]),NoMetricMessage)</f>
        <v>0.014925</v>
      </c>
    </row>
    <row r="125" spans="1:2" ht="15">
      <c r="A125" s="33" t="s">
        <v>112</v>
      </c>
      <c r="B125" s="47">
        <f>IF(COUNT(Vertices[Eigenvector Centrality])&gt;0,N2,NoMetricMessage)</f>
        <v>0</v>
      </c>
    </row>
    <row r="126" spans="1:2" ht="15">
      <c r="A126" s="33" t="s">
        <v>113</v>
      </c>
      <c r="B126" s="47">
        <f>IF(COUNT(Vertices[Eigenvector Centrality])&gt;0,N57,NoMetricMessage)</f>
        <v>0.11658</v>
      </c>
    </row>
    <row r="127" spans="1:2" ht="15">
      <c r="A127" s="33" t="s">
        <v>114</v>
      </c>
      <c r="B127" s="47">
        <f>_xlfn.IFERROR(AVERAGE(Vertices[Eigenvector Centrality]),NoMetricMessage)</f>
        <v>0.0030120331325301235</v>
      </c>
    </row>
    <row r="128" spans="1:2" ht="15">
      <c r="A128" s="33" t="s">
        <v>115</v>
      </c>
      <c r="B128" s="47">
        <f>_xlfn.IFERROR(MEDIAN(Vertices[Eigenvector Centrality]),NoMetricMessage)</f>
        <v>0</v>
      </c>
    </row>
    <row r="139" spans="1:2" ht="15">
      <c r="A139" s="33" t="s">
        <v>140</v>
      </c>
      <c r="B139" s="47">
        <f>IF(COUNT(Vertices[PageRank])&gt;0,P2,NoMetricMessage)</f>
        <v>0.444705</v>
      </c>
    </row>
    <row r="140" spans="1:2" ht="15">
      <c r="A140" s="33" t="s">
        <v>141</v>
      </c>
      <c r="B140" s="47">
        <f>IF(COUNT(Vertices[PageRank])&gt;0,P57,NoMetricMessage)</f>
        <v>30.618504</v>
      </c>
    </row>
    <row r="141" spans="1:2" ht="15">
      <c r="A141" s="33" t="s">
        <v>142</v>
      </c>
      <c r="B141" s="47">
        <f>_xlfn.IFERROR(AVERAGE(Vertices[PageRank]),NoMetricMessage)</f>
        <v>0.9999983584337369</v>
      </c>
    </row>
    <row r="142" spans="1:2" ht="15">
      <c r="A142" s="33" t="s">
        <v>143</v>
      </c>
      <c r="B142" s="47">
        <f>_xlfn.IFERROR(MEDIAN(Vertices[PageRank]),NoMetricMessage)</f>
        <v>0.54773</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0.04798507117341277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4050</v>
      </c>
      <c r="K7" s="13" t="s">
        <v>4051</v>
      </c>
    </row>
    <row r="8" spans="1:11" ht="409.5">
      <c r="A8"/>
      <c r="B8">
        <v>2</v>
      </c>
      <c r="C8">
        <v>2</v>
      </c>
      <c r="D8" t="s">
        <v>61</v>
      </c>
      <c r="E8" t="s">
        <v>61</v>
      </c>
      <c r="H8" t="s">
        <v>73</v>
      </c>
      <c r="J8" t="s">
        <v>4052</v>
      </c>
      <c r="K8" s="13" t="s">
        <v>4053</v>
      </c>
    </row>
    <row r="9" spans="1:11" ht="409.5">
      <c r="A9"/>
      <c r="B9">
        <v>3</v>
      </c>
      <c r="C9">
        <v>4</v>
      </c>
      <c r="D9" t="s">
        <v>62</v>
      </c>
      <c r="E9" t="s">
        <v>62</v>
      </c>
      <c r="H9" t="s">
        <v>74</v>
      </c>
      <c r="J9" t="s">
        <v>4054</v>
      </c>
      <c r="K9" s="13" t="s">
        <v>4055</v>
      </c>
    </row>
    <row r="10" spans="1:11" ht="409.5">
      <c r="A10"/>
      <c r="B10">
        <v>4</v>
      </c>
      <c r="D10" t="s">
        <v>63</v>
      </c>
      <c r="E10" t="s">
        <v>63</v>
      </c>
      <c r="H10" t="s">
        <v>75</v>
      </c>
      <c r="J10" t="s">
        <v>4056</v>
      </c>
      <c r="K10" s="13" t="s">
        <v>4057</v>
      </c>
    </row>
    <row r="11" spans="1:11" ht="15">
      <c r="A11"/>
      <c r="B11">
        <v>5</v>
      </c>
      <c r="D11" t="s">
        <v>46</v>
      </c>
      <c r="E11">
        <v>1</v>
      </c>
      <c r="H11" t="s">
        <v>76</v>
      </c>
      <c r="J11" t="s">
        <v>4058</v>
      </c>
      <c r="K11" t="s">
        <v>4059</v>
      </c>
    </row>
    <row r="12" spans="1:11" ht="15">
      <c r="A12"/>
      <c r="B12"/>
      <c r="D12" t="s">
        <v>64</v>
      </c>
      <c r="E12">
        <v>2</v>
      </c>
      <c r="H12">
        <v>0</v>
      </c>
      <c r="J12" t="s">
        <v>4060</v>
      </c>
      <c r="K12" t="s">
        <v>4061</v>
      </c>
    </row>
    <row r="13" spans="1:11" ht="15">
      <c r="A13"/>
      <c r="B13"/>
      <c r="D13">
        <v>1</v>
      </c>
      <c r="E13">
        <v>3</v>
      </c>
      <c r="H13">
        <v>1</v>
      </c>
      <c r="J13" t="s">
        <v>4062</v>
      </c>
      <c r="K13" t="s">
        <v>4063</v>
      </c>
    </row>
    <row r="14" spans="4:11" ht="15">
      <c r="D14">
        <v>2</v>
      </c>
      <c r="E14">
        <v>4</v>
      </c>
      <c r="H14">
        <v>2</v>
      </c>
      <c r="J14" t="s">
        <v>4064</v>
      </c>
      <c r="K14" t="s">
        <v>4065</v>
      </c>
    </row>
    <row r="15" spans="4:11" ht="15">
      <c r="D15">
        <v>3</v>
      </c>
      <c r="E15">
        <v>5</v>
      </c>
      <c r="H15">
        <v>3</v>
      </c>
      <c r="J15" t="s">
        <v>4066</v>
      </c>
      <c r="K15" t="s">
        <v>4067</v>
      </c>
    </row>
    <row r="16" spans="4:11" ht="15">
      <c r="D16">
        <v>4</v>
      </c>
      <c r="E16">
        <v>6</v>
      </c>
      <c r="H16">
        <v>4</v>
      </c>
      <c r="J16" t="s">
        <v>4068</v>
      </c>
      <c r="K16" t="s">
        <v>4069</v>
      </c>
    </row>
    <row r="17" spans="4:11" ht="15">
      <c r="D17">
        <v>5</v>
      </c>
      <c r="E17">
        <v>7</v>
      </c>
      <c r="H17">
        <v>5</v>
      </c>
      <c r="J17" t="s">
        <v>4070</v>
      </c>
      <c r="K17" t="s">
        <v>4071</v>
      </c>
    </row>
    <row r="18" spans="4:11" ht="15">
      <c r="D18">
        <v>6</v>
      </c>
      <c r="E18">
        <v>8</v>
      </c>
      <c r="H18">
        <v>6</v>
      </c>
      <c r="J18" t="s">
        <v>4072</v>
      </c>
      <c r="K18" t="s">
        <v>4073</v>
      </c>
    </row>
    <row r="19" spans="4:11" ht="15">
      <c r="D19">
        <v>7</v>
      </c>
      <c r="E19">
        <v>9</v>
      </c>
      <c r="H19">
        <v>7</v>
      </c>
      <c r="J19" t="s">
        <v>4074</v>
      </c>
      <c r="K19" t="s">
        <v>4075</v>
      </c>
    </row>
    <row r="20" spans="4:11" ht="15">
      <c r="D20">
        <v>8</v>
      </c>
      <c r="H20">
        <v>8</v>
      </c>
      <c r="J20" t="s">
        <v>4076</v>
      </c>
      <c r="K20" t="s">
        <v>4077</v>
      </c>
    </row>
    <row r="21" spans="4:11" ht="409.5">
      <c r="D21">
        <v>9</v>
      </c>
      <c r="H21">
        <v>9</v>
      </c>
      <c r="J21" t="s">
        <v>4078</v>
      </c>
      <c r="K21" s="13" t="s">
        <v>4079</v>
      </c>
    </row>
    <row r="22" spans="4:11" ht="409.5">
      <c r="D22">
        <v>10</v>
      </c>
      <c r="J22" t="s">
        <v>4080</v>
      </c>
      <c r="K22" s="13" t="s">
        <v>4081</v>
      </c>
    </row>
    <row r="23" spans="4:11" ht="409.5">
      <c r="D23">
        <v>11</v>
      </c>
      <c r="J23" t="s">
        <v>4082</v>
      </c>
      <c r="K23" s="13" t="s">
        <v>4083</v>
      </c>
    </row>
    <row r="24" spans="10:11" ht="409.5">
      <c r="J24" t="s">
        <v>4084</v>
      </c>
      <c r="K24" s="13" t="s">
        <v>5686</v>
      </c>
    </row>
    <row r="25" spans="10:11" ht="15">
      <c r="J25" t="s">
        <v>4085</v>
      </c>
      <c r="K25" t="b">
        <v>0</v>
      </c>
    </row>
    <row r="26" spans="10:11" ht="15">
      <c r="J26" t="s">
        <v>5684</v>
      </c>
      <c r="K26" t="s">
        <v>5685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4139</v>
      </c>
      <c r="B2" s="116" t="s">
        <v>4140</v>
      </c>
      <c r="C2" s="117" t="s">
        <v>4141</v>
      </c>
    </row>
    <row r="3" spans="1:3" ht="15">
      <c r="A3" s="115" t="s">
        <v>4087</v>
      </c>
      <c r="B3" s="115" t="s">
        <v>4087</v>
      </c>
      <c r="C3" s="34">
        <v>66</v>
      </c>
    </row>
    <row r="4" spans="1:3" ht="15">
      <c r="A4" s="115" t="s">
        <v>4088</v>
      </c>
      <c r="B4" s="115" t="s">
        <v>4088</v>
      </c>
      <c r="C4" s="34">
        <v>35</v>
      </c>
    </row>
    <row r="5" spans="1:3" ht="15">
      <c r="A5" s="115" t="s">
        <v>4089</v>
      </c>
      <c r="B5" s="115" t="s">
        <v>4089</v>
      </c>
      <c r="C5" s="34">
        <v>28</v>
      </c>
    </row>
    <row r="6" spans="1:3" ht="15">
      <c r="A6" s="115" t="s">
        <v>4090</v>
      </c>
      <c r="B6" s="115" t="s">
        <v>4090</v>
      </c>
      <c r="C6" s="34">
        <v>33</v>
      </c>
    </row>
    <row r="7" spans="1:3" ht="15">
      <c r="A7" s="115" t="s">
        <v>4090</v>
      </c>
      <c r="B7" s="115" t="s">
        <v>4098</v>
      </c>
      <c r="C7" s="34">
        <v>1</v>
      </c>
    </row>
    <row r="8" spans="1:3" ht="15">
      <c r="A8" s="115" t="s">
        <v>4091</v>
      </c>
      <c r="B8" s="115" t="s">
        <v>4091</v>
      </c>
      <c r="C8" s="34">
        <v>31</v>
      </c>
    </row>
    <row r="9" spans="1:3" ht="15">
      <c r="A9" s="115" t="s">
        <v>4092</v>
      </c>
      <c r="B9" s="115" t="s">
        <v>4092</v>
      </c>
      <c r="C9" s="34">
        <v>49</v>
      </c>
    </row>
    <row r="10" spans="1:3" ht="15">
      <c r="A10" s="115" t="s">
        <v>4093</v>
      </c>
      <c r="B10" s="115" t="s">
        <v>4093</v>
      </c>
      <c r="C10" s="34">
        <v>17</v>
      </c>
    </row>
    <row r="11" spans="1:3" ht="15">
      <c r="A11" s="115" t="s">
        <v>4094</v>
      </c>
      <c r="B11" s="115" t="s">
        <v>4094</v>
      </c>
      <c r="C11" s="34">
        <v>20</v>
      </c>
    </row>
    <row r="12" spans="1:3" ht="15">
      <c r="A12" s="115" t="s">
        <v>4095</v>
      </c>
      <c r="B12" s="115" t="s">
        <v>4091</v>
      </c>
      <c r="C12" s="34">
        <v>2</v>
      </c>
    </row>
    <row r="13" spans="1:3" ht="15">
      <c r="A13" s="115" t="s">
        <v>4095</v>
      </c>
      <c r="B13" s="115" t="s">
        <v>4095</v>
      </c>
      <c r="C13" s="34">
        <v>19</v>
      </c>
    </row>
    <row r="14" spans="1:3" ht="15">
      <c r="A14" s="115" t="s">
        <v>4095</v>
      </c>
      <c r="B14" s="115" t="s">
        <v>4096</v>
      </c>
      <c r="C14" s="34">
        <v>1</v>
      </c>
    </row>
    <row r="15" spans="1:3" ht="15">
      <c r="A15" s="115" t="s">
        <v>4096</v>
      </c>
      <c r="B15" s="115" t="s">
        <v>4091</v>
      </c>
      <c r="C15" s="34">
        <v>2</v>
      </c>
    </row>
    <row r="16" spans="1:3" ht="15">
      <c r="A16" s="115" t="s">
        <v>4096</v>
      </c>
      <c r="B16" s="115" t="s">
        <v>4096</v>
      </c>
      <c r="C16" s="34">
        <v>12</v>
      </c>
    </row>
    <row r="17" spans="1:3" ht="15">
      <c r="A17" s="115" t="s">
        <v>4097</v>
      </c>
      <c r="B17" s="115" t="s">
        <v>4097</v>
      </c>
      <c r="C17" s="34">
        <v>16</v>
      </c>
    </row>
    <row r="18" spans="1:3" ht="15">
      <c r="A18" s="115" t="s">
        <v>4098</v>
      </c>
      <c r="B18" s="115" t="s">
        <v>4098</v>
      </c>
      <c r="C18" s="34">
        <v>17</v>
      </c>
    </row>
    <row r="19" spans="1:3" ht="15">
      <c r="A19" s="115" t="s">
        <v>4099</v>
      </c>
      <c r="B19" s="115" t="s">
        <v>4099</v>
      </c>
      <c r="C19" s="34">
        <v>8</v>
      </c>
    </row>
    <row r="20" spans="1:3" ht="15">
      <c r="A20" s="115" t="s">
        <v>4100</v>
      </c>
      <c r="B20" s="115" t="s">
        <v>4100</v>
      </c>
      <c r="C20" s="34">
        <v>9</v>
      </c>
    </row>
    <row r="21" spans="1:3" ht="15">
      <c r="A21" s="115" t="s">
        <v>4101</v>
      </c>
      <c r="B21" s="115" t="s">
        <v>4101</v>
      </c>
      <c r="C21" s="34">
        <v>5</v>
      </c>
    </row>
    <row r="22" spans="1:3" ht="15">
      <c r="A22" s="115" t="s">
        <v>4102</v>
      </c>
      <c r="B22" s="115" t="s">
        <v>4102</v>
      </c>
      <c r="C22" s="34">
        <v>6</v>
      </c>
    </row>
    <row r="23" spans="1:3" ht="15">
      <c r="A23" s="115" t="s">
        <v>4103</v>
      </c>
      <c r="B23" s="115" t="s">
        <v>4103</v>
      </c>
      <c r="C23" s="34">
        <v>3</v>
      </c>
    </row>
    <row r="24" spans="1:3" ht="15">
      <c r="A24" s="115" t="s">
        <v>4104</v>
      </c>
      <c r="B24" s="115" t="s">
        <v>4104</v>
      </c>
      <c r="C24" s="34">
        <v>3</v>
      </c>
    </row>
    <row r="25" spans="1:3" ht="15">
      <c r="A25" s="115" t="s">
        <v>4105</v>
      </c>
      <c r="B25" s="115" t="s">
        <v>4105</v>
      </c>
      <c r="C25" s="34">
        <v>3</v>
      </c>
    </row>
    <row r="26" spans="1:3" ht="15">
      <c r="A26" s="115" t="s">
        <v>4106</v>
      </c>
      <c r="B26" s="115" t="s">
        <v>4106</v>
      </c>
      <c r="C26" s="34">
        <v>3</v>
      </c>
    </row>
    <row r="27" spans="1:3" ht="15">
      <c r="A27" s="115" t="s">
        <v>4107</v>
      </c>
      <c r="B27" s="115" t="s">
        <v>4107</v>
      </c>
      <c r="C27" s="34">
        <v>2</v>
      </c>
    </row>
    <row r="28" spans="1:3" ht="15">
      <c r="A28" s="115" t="s">
        <v>4108</v>
      </c>
      <c r="B28" s="115" t="s">
        <v>4108</v>
      </c>
      <c r="C28" s="34">
        <v>2</v>
      </c>
    </row>
    <row r="29" spans="1:3" ht="15">
      <c r="A29" s="115" t="s">
        <v>4109</v>
      </c>
      <c r="B29" s="115" t="s">
        <v>4109</v>
      </c>
      <c r="C29" s="34">
        <v>2</v>
      </c>
    </row>
    <row r="30" spans="1:3" ht="15">
      <c r="A30" s="115" t="s">
        <v>4110</v>
      </c>
      <c r="B30" s="115" t="s">
        <v>4110</v>
      </c>
      <c r="C30" s="34">
        <v>2</v>
      </c>
    </row>
    <row r="31" spans="1:3" ht="15">
      <c r="A31" s="115" t="s">
        <v>4111</v>
      </c>
      <c r="B31" s="115" t="s">
        <v>4111</v>
      </c>
      <c r="C31" s="34">
        <v>2</v>
      </c>
    </row>
    <row r="32" spans="1:3" ht="15">
      <c r="A32" s="115" t="s">
        <v>4112</v>
      </c>
      <c r="B32" s="115" t="s">
        <v>4112</v>
      </c>
      <c r="C32" s="34">
        <v>1</v>
      </c>
    </row>
    <row r="33" spans="1:3" ht="15">
      <c r="A33" s="115" t="s">
        <v>4113</v>
      </c>
      <c r="B33" s="115" t="s">
        <v>4113</v>
      </c>
      <c r="C33" s="34">
        <v>1</v>
      </c>
    </row>
    <row r="34" spans="1:3" ht="15">
      <c r="A34" s="115" t="s">
        <v>4114</v>
      </c>
      <c r="B34" s="115" t="s">
        <v>4114</v>
      </c>
      <c r="C34" s="34">
        <v>2</v>
      </c>
    </row>
    <row r="35" spans="1:3" ht="15">
      <c r="A35" s="115" t="s">
        <v>4115</v>
      </c>
      <c r="B35" s="115" t="s">
        <v>4115</v>
      </c>
      <c r="C35" s="34">
        <v>2</v>
      </c>
    </row>
    <row r="36" spans="1:3" ht="15">
      <c r="A36" s="115" t="s">
        <v>4116</v>
      </c>
      <c r="B36" s="115" t="s">
        <v>4116</v>
      </c>
      <c r="C36" s="34">
        <v>2</v>
      </c>
    </row>
    <row r="37" spans="1:3" ht="15">
      <c r="A37" s="115" t="s">
        <v>4117</v>
      </c>
      <c r="B37" s="115" t="s">
        <v>4117</v>
      </c>
      <c r="C37" s="34">
        <v>2</v>
      </c>
    </row>
    <row r="38" spans="1:3" ht="15">
      <c r="A38" s="115" t="s">
        <v>4118</v>
      </c>
      <c r="B38" s="115" t="s">
        <v>4118</v>
      </c>
      <c r="C38" s="34">
        <v>1</v>
      </c>
    </row>
    <row r="39" spans="1:3" ht="15">
      <c r="A39" s="115" t="s">
        <v>4119</v>
      </c>
      <c r="B39" s="115" t="s">
        <v>4119</v>
      </c>
      <c r="C39" s="34">
        <v>2</v>
      </c>
    </row>
    <row r="40" spans="1:3" ht="15">
      <c r="A40" s="115" t="s">
        <v>4120</v>
      </c>
      <c r="B40" s="115" t="s">
        <v>4120</v>
      </c>
      <c r="C40" s="34">
        <v>2</v>
      </c>
    </row>
    <row r="41" spans="1:3" ht="15">
      <c r="A41" s="115" t="s">
        <v>4121</v>
      </c>
      <c r="B41" s="115" t="s">
        <v>4121</v>
      </c>
      <c r="C41" s="34">
        <v>1</v>
      </c>
    </row>
    <row r="42" spans="1:3" ht="15">
      <c r="A42" s="115" t="s">
        <v>4122</v>
      </c>
      <c r="B42" s="115" t="s">
        <v>4122</v>
      </c>
      <c r="C42" s="34">
        <v>2</v>
      </c>
    </row>
    <row r="43" spans="1:3" ht="15">
      <c r="A43" s="115" t="s">
        <v>4123</v>
      </c>
      <c r="B43" s="115" t="s">
        <v>4123</v>
      </c>
      <c r="C4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4147</v>
      </c>
      <c r="B1" s="13" t="s">
        <v>4148</v>
      </c>
      <c r="C1" s="13" t="s">
        <v>4149</v>
      </c>
      <c r="D1" s="13" t="s">
        <v>4151</v>
      </c>
      <c r="E1" s="13" t="s">
        <v>4150</v>
      </c>
      <c r="F1" s="13" t="s">
        <v>4153</v>
      </c>
      <c r="G1" s="13" t="s">
        <v>4152</v>
      </c>
      <c r="H1" s="13" t="s">
        <v>4157</v>
      </c>
      <c r="I1" s="13" t="s">
        <v>4156</v>
      </c>
      <c r="J1" s="13" t="s">
        <v>4159</v>
      </c>
      <c r="K1" s="13" t="s">
        <v>4158</v>
      </c>
      <c r="L1" s="13" t="s">
        <v>4161</v>
      </c>
      <c r="M1" s="13" t="s">
        <v>4160</v>
      </c>
      <c r="N1" s="13" t="s">
        <v>4163</v>
      </c>
      <c r="O1" s="78" t="s">
        <v>4162</v>
      </c>
      <c r="P1" s="78" t="s">
        <v>4165</v>
      </c>
      <c r="Q1" s="13" t="s">
        <v>4164</v>
      </c>
      <c r="R1" s="13" t="s">
        <v>4167</v>
      </c>
      <c r="S1" s="13" t="s">
        <v>4166</v>
      </c>
      <c r="T1" s="13" t="s">
        <v>4169</v>
      </c>
      <c r="U1" s="13" t="s">
        <v>4168</v>
      </c>
      <c r="V1" s="13" t="s">
        <v>4170</v>
      </c>
    </row>
    <row r="2" spans="1:22" ht="15">
      <c r="A2" s="82" t="s">
        <v>773</v>
      </c>
      <c r="B2" s="78">
        <v>5</v>
      </c>
      <c r="C2" s="82" t="s">
        <v>762</v>
      </c>
      <c r="D2" s="78">
        <v>1</v>
      </c>
      <c r="E2" s="82" t="s">
        <v>765</v>
      </c>
      <c r="F2" s="78">
        <v>1</v>
      </c>
      <c r="G2" s="82" t="s">
        <v>779</v>
      </c>
      <c r="H2" s="78">
        <v>2</v>
      </c>
      <c r="I2" s="82" t="s">
        <v>789</v>
      </c>
      <c r="J2" s="78">
        <v>1</v>
      </c>
      <c r="K2" s="82" t="s">
        <v>773</v>
      </c>
      <c r="L2" s="78">
        <v>5</v>
      </c>
      <c r="M2" s="82" t="s">
        <v>793</v>
      </c>
      <c r="N2" s="78">
        <v>1</v>
      </c>
      <c r="O2" s="78"/>
      <c r="P2" s="78"/>
      <c r="Q2" s="82" t="s">
        <v>752</v>
      </c>
      <c r="R2" s="78">
        <v>3</v>
      </c>
      <c r="S2" s="82" t="s">
        <v>769</v>
      </c>
      <c r="T2" s="78">
        <v>2</v>
      </c>
      <c r="U2" s="82" t="s">
        <v>751</v>
      </c>
      <c r="V2" s="78">
        <v>1</v>
      </c>
    </row>
    <row r="3" spans="1:22" ht="15">
      <c r="A3" s="82" t="s">
        <v>802</v>
      </c>
      <c r="B3" s="78">
        <v>3</v>
      </c>
      <c r="C3" s="78"/>
      <c r="D3" s="78"/>
      <c r="E3" s="78"/>
      <c r="F3" s="78"/>
      <c r="G3" s="82" t="s">
        <v>748</v>
      </c>
      <c r="H3" s="78">
        <v>1</v>
      </c>
      <c r="I3" s="78"/>
      <c r="J3" s="78"/>
      <c r="K3" s="82" t="s">
        <v>746</v>
      </c>
      <c r="L3" s="78">
        <v>3</v>
      </c>
      <c r="M3" s="82" t="s">
        <v>794</v>
      </c>
      <c r="N3" s="78">
        <v>1</v>
      </c>
      <c r="O3" s="78"/>
      <c r="P3" s="78"/>
      <c r="Q3" s="82" t="s">
        <v>783</v>
      </c>
      <c r="R3" s="78">
        <v>1</v>
      </c>
      <c r="S3" s="82" t="s">
        <v>781</v>
      </c>
      <c r="T3" s="78">
        <v>1</v>
      </c>
      <c r="U3" s="82" t="s">
        <v>764</v>
      </c>
      <c r="V3" s="78">
        <v>1</v>
      </c>
    </row>
    <row r="4" spans="1:22" ht="15">
      <c r="A4" s="82" t="s">
        <v>746</v>
      </c>
      <c r="B4" s="78">
        <v>3</v>
      </c>
      <c r="C4" s="78"/>
      <c r="D4" s="78"/>
      <c r="E4" s="78"/>
      <c r="F4" s="78"/>
      <c r="G4" s="82" t="s">
        <v>753</v>
      </c>
      <c r="H4" s="78">
        <v>1</v>
      </c>
      <c r="I4" s="78"/>
      <c r="J4" s="78"/>
      <c r="K4" s="82" t="s">
        <v>804</v>
      </c>
      <c r="L4" s="78">
        <v>1</v>
      </c>
      <c r="M4" s="82" t="s">
        <v>791</v>
      </c>
      <c r="N4" s="78">
        <v>1</v>
      </c>
      <c r="O4" s="78"/>
      <c r="P4" s="78"/>
      <c r="Q4" s="82" t="s">
        <v>784</v>
      </c>
      <c r="R4" s="78">
        <v>1</v>
      </c>
      <c r="S4" s="78"/>
      <c r="T4" s="78"/>
      <c r="U4" s="82" t="s">
        <v>763</v>
      </c>
      <c r="V4" s="78">
        <v>1</v>
      </c>
    </row>
    <row r="5" spans="1:22" ht="15">
      <c r="A5" s="82" t="s">
        <v>752</v>
      </c>
      <c r="B5" s="78">
        <v>3</v>
      </c>
      <c r="C5" s="78"/>
      <c r="D5" s="78"/>
      <c r="E5" s="78"/>
      <c r="F5" s="78"/>
      <c r="G5" s="82" t="s">
        <v>758</v>
      </c>
      <c r="H5" s="78">
        <v>1</v>
      </c>
      <c r="I5" s="78"/>
      <c r="J5" s="78"/>
      <c r="K5" s="82" t="s">
        <v>805</v>
      </c>
      <c r="L5" s="78">
        <v>1</v>
      </c>
      <c r="M5" s="82" t="s">
        <v>792</v>
      </c>
      <c r="N5" s="78">
        <v>1</v>
      </c>
      <c r="O5" s="78"/>
      <c r="P5" s="78"/>
      <c r="Q5" s="82" t="s">
        <v>785</v>
      </c>
      <c r="R5" s="78">
        <v>1</v>
      </c>
      <c r="S5" s="78"/>
      <c r="T5" s="78"/>
      <c r="U5" s="78"/>
      <c r="V5" s="78"/>
    </row>
    <row r="6" spans="1:22" ht="15">
      <c r="A6" s="82" t="s">
        <v>800</v>
      </c>
      <c r="B6" s="78">
        <v>2</v>
      </c>
      <c r="C6" s="78"/>
      <c r="D6" s="78"/>
      <c r="E6" s="78"/>
      <c r="F6" s="78"/>
      <c r="G6" s="82" t="s">
        <v>766</v>
      </c>
      <c r="H6" s="78">
        <v>1</v>
      </c>
      <c r="I6" s="78"/>
      <c r="J6" s="78"/>
      <c r="K6" s="82" t="s">
        <v>806</v>
      </c>
      <c r="L6" s="78">
        <v>1</v>
      </c>
      <c r="M6" s="78"/>
      <c r="N6" s="78"/>
      <c r="O6" s="78"/>
      <c r="P6" s="78"/>
      <c r="Q6" s="82" t="s">
        <v>786</v>
      </c>
      <c r="R6" s="78">
        <v>1</v>
      </c>
      <c r="S6" s="78"/>
      <c r="T6" s="78"/>
      <c r="U6" s="78"/>
      <c r="V6" s="78"/>
    </row>
    <row r="7" spans="1:22" ht="15">
      <c r="A7" s="82" t="s">
        <v>790</v>
      </c>
      <c r="B7" s="78">
        <v>2</v>
      </c>
      <c r="C7" s="78"/>
      <c r="D7" s="78"/>
      <c r="E7" s="78"/>
      <c r="F7" s="78"/>
      <c r="G7" s="82" t="s">
        <v>767</v>
      </c>
      <c r="H7" s="78">
        <v>1</v>
      </c>
      <c r="I7" s="78"/>
      <c r="J7" s="78"/>
      <c r="K7" s="82" t="s">
        <v>778</v>
      </c>
      <c r="L7" s="78">
        <v>1</v>
      </c>
      <c r="M7" s="78"/>
      <c r="N7" s="78"/>
      <c r="O7" s="78"/>
      <c r="P7" s="78"/>
      <c r="Q7" s="82" t="s">
        <v>782</v>
      </c>
      <c r="R7" s="78">
        <v>1</v>
      </c>
      <c r="S7" s="78"/>
      <c r="T7" s="78"/>
      <c r="U7" s="78"/>
      <c r="V7" s="78"/>
    </row>
    <row r="8" spans="1:22" ht="15">
      <c r="A8" s="82" t="s">
        <v>788</v>
      </c>
      <c r="B8" s="78">
        <v>2</v>
      </c>
      <c r="C8" s="78"/>
      <c r="D8" s="78"/>
      <c r="E8" s="78"/>
      <c r="F8" s="78"/>
      <c r="G8" s="82" t="s">
        <v>770</v>
      </c>
      <c r="H8" s="78">
        <v>1</v>
      </c>
      <c r="I8" s="78"/>
      <c r="J8" s="78"/>
      <c r="K8" s="82" t="s">
        <v>771</v>
      </c>
      <c r="L8" s="78">
        <v>1</v>
      </c>
      <c r="M8" s="78"/>
      <c r="N8" s="78"/>
      <c r="O8" s="78"/>
      <c r="P8" s="78"/>
      <c r="Q8" s="78"/>
      <c r="R8" s="78"/>
      <c r="S8" s="78"/>
      <c r="T8" s="78"/>
      <c r="U8" s="78"/>
      <c r="V8" s="78"/>
    </row>
    <row r="9" spans="1:22" ht="15">
      <c r="A9" s="82" t="s">
        <v>787</v>
      </c>
      <c r="B9" s="78">
        <v>2</v>
      </c>
      <c r="C9" s="78"/>
      <c r="D9" s="78"/>
      <c r="E9" s="78"/>
      <c r="F9" s="78"/>
      <c r="G9" s="82" t="s">
        <v>4154</v>
      </c>
      <c r="H9" s="78">
        <v>1</v>
      </c>
      <c r="I9" s="78"/>
      <c r="J9" s="78"/>
      <c r="K9" s="78"/>
      <c r="L9" s="78"/>
      <c r="M9" s="78"/>
      <c r="N9" s="78"/>
      <c r="O9" s="78"/>
      <c r="P9" s="78"/>
      <c r="Q9" s="78"/>
      <c r="R9" s="78"/>
      <c r="S9" s="78"/>
      <c r="T9" s="78"/>
      <c r="U9" s="78"/>
      <c r="V9" s="78"/>
    </row>
    <row r="10" spans="1:22" ht="15">
      <c r="A10" s="82" t="s">
        <v>779</v>
      </c>
      <c r="B10" s="78">
        <v>2</v>
      </c>
      <c r="C10" s="78"/>
      <c r="D10" s="78"/>
      <c r="E10" s="78"/>
      <c r="F10" s="78"/>
      <c r="G10" s="82" t="s">
        <v>4155</v>
      </c>
      <c r="H10" s="78">
        <v>1</v>
      </c>
      <c r="I10" s="78"/>
      <c r="J10" s="78"/>
      <c r="K10" s="78"/>
      <c r="L10" s="78"/>
      <c r="M10" s="78"/>
      <c r="N10" s="78"/>
      <c r="O10" s="78"/>
      <c r="P10" s="78"/>
      <c r="Q10" s="78"/>
      <c r="R10" s="78"/>
      <c r="S10" s="78"/>
      <c r="T10" s="78"/>
      <c r="U10" s="78"/>
      <c r="V10" s="78"/>
    </row>
    <row r="11" spans="1:22" ht="15">
      <c r="A11" s="82" t="s">
        <v>769</v>
      </c>
      <c r="B11" s="78">
        <v>2</v>
      </c>
      <c r="C11" s="78"/>
      <c r="D11" s="78"/>
      <c r="E11" s="78"/>
      <c r="F11" s="78"/>
      <c r="G11" s="82" t="s">
        <v>776</v>
      </c>
      <c r="H11" s="78">
        <v>1</v>
      </c>
      <c r="I11" s="78"/>
      <c r="J11" s="78"/>
      <c r="K11" s="78"/>
      <c r="L11" s="78"/>
      <c r="M11" s="78"/>
      <c r="N11" s="78"/>
      <c r="O11" s="78"/>
      <c r="P11" s="78"/>
      <c r="Q11" s="78"/>
      <c r="R11" s="78"/>
      <c r="S11" s="78"/>
      <c r="T11" s="78"/>
      <c r="U11" s="78"/>
      <c r="V11" s="78"/>
    </row>
    <row r="14" spans="1:22" ht="15" customHeight="1">
      <c r="A14" s="13" t="s">
        <v>4180</v>
      </c>
      <c r="B14" s="13" t="s">
        <v>4148</v>
      </c>
      <c r="C14" s="13" t="s">
        <v>4181</v>
      </c>
      <c r="D14" s="13" t="s">
        <v>4151</v>
      </c>
      <c r="E14" s="13" t="s">
        <v>4182</v>
      </c>
      <c r="F14" s="13" t="s">
        <v>4153</v>
      </c>
      <c r="G14" s="13" t="s">
        <v>4183</v>
      </c>
      <c r="H14" s="13" t="s">
        <v>4157</v>
      </c>
      <c r="I14" s="13" t="s">
        <v>4184</v>
      </c>
      <c r="J14" s="13" t="s">
        <v>4159</v>
      </c>
      <c r="K14" s="13" t="s">
        <v>4185</v>
      </c>
      <c r="L14" s="13" t="s">
        <v>4161</v>
      </c>
      <c r="M14" s="13" t="s">
        <v>4186</v>
      </c>
      <c r="N14" s="13" t="s">
        <v>4163</v>
      </c>
      <c r="O14" s="78" t="s">
        <v>4187</v>
      </c>
      <c r="P14" s="78" t="s">
        <v>4165</v>
      </c>
      <c r="Q14" s="13" t="s">
        <v>4188</v>
      </c>
      <c r="R14" s="13" t="s">
        <v>4167</v>
      </c>
      <c r="S14" s="13" t="s">
        <v>4189</v>
      </c>
      <c r="T14" s="13" t="s">
        <v>4169</v>
      </c>
      <c r="U14" s="13" t="s">
        <v>4190</v>
      </c>
      <c r="V14" s="13" t="s">
        <v>4170</v>
      </c>
    </row>
    <row r="15" spans="1:22" ht="15">
      <c r="A15" s="78" t="s">
        <v>807</v>
      </c>
      <c r="B15" s="78">
        <v>23</v>
      </c>
      <c r="C15" s="78" t="s">
        <v>807</v>
      </c>
      <c r="D15" s="78">
        <v>1</v>
      </c>
      <c r="E15" s="78" t="s">
        <v>807</v>
      </c>
      <c r="F15" s="78">
        <v>1</v>
      </c>
      <c r="G15" s="78" t="s">
        <v>807</v>
      </c>
      <c r="H15" s="78">
        <v>9</v>
      </c>
      <c r="I15" s="78" t="s">
        <v>807</v>
      </c>
      <c r="J15" s="78">
        <v>1</v>
      </c>
      <c r="K15" s="78" t="s">
        <v>816</v>
      </c>
      <c r="L15" s="78">
        <v>8</v>
      </c>
      <c r="M15" s="78" t="s">
        <v>828</v>
      </c>
      <c r="N15" s="78">
        <v>3</v>
      </c>
      <c r="O15" s="78"/>
      <c r="P15" s="78"/>
      <c r="Q15" s="78" t="s">
        <v>811</v>
      </c>
      <c r="R15" s="78">
        <v>5</v>
      </c>
      <c r="S15" s="78" t="s">
        <v>818</v>
      </c>
      <c r="T15" s="78">
        <v>2</v>
      </c>
      <c r="U15" s="78" t="s">
        <v>816</v>
      </c>
      <c r="V15" s="78">
        <v>2</v>
      </c>
    </row>
    <row r="16" spans="1:22" ht="15">
      <c r="A16" s="78" t="s">
        <v>816</v>
      </c>
      <c r="B16" s="78">
        <v>10</v>
      </c>
      <c r="C16" s="78"/>
      <c r="D16" s="78"/>
      <c r="E16" s="78"/>
      <c r="F16" s="78"/>
      <c r="G16" s="78" t="s">
        <v>812</v>
      </c>
      <c r="H16" s="78">
        <v>3</v>
      </c>
      <c r="I16" s="78"/>
      <c r="J16" s="78"/>
      <c r="K16" s="78" t="s">
        <v>808</v>
      </c>
      <c r="L16" s="78">
        <v>3</v>
      </c>
      <c r="M16" s="78" t="s">
        <v>829</v>
      </c>
      <c r="N16" s="78">
        <v>1</v>
      </c>
      <c r="O16" s="78"/>
      <c r="P16" s="78"/>
      <c r="Q16" s="78" t="s">
        <v>824</v>
      </c>
      <c r="R16" s="78">
        <v>2</v>
      </c>
      <c r="S16" s="78" t="s">
        <v>812</v>
      </c>
      <c r="T16" s="78">
        <v>1</v>
      </c>
      <c r="U16" s="78" t="s">
        <v>810</v>
      </c>
      <c r="V16" s="78">
        <v>1</v>
      </c>
    </row>
    <row r="17" spans="1:22" ht="15">
      <c r="A17" s="78" t="s">
        <v>809</v>
      </c>
      <c r="B17" s="78">
        <v>8</v>
      </c>
      <c r="C17" s="78"/>
      <c r="D17" s="78"/>
      <c r="E17" s="78"/>
      <c r="F17" s="78"/>
      <c r="G17" s="78" t="s">
        <v>822</v>
      </c>
      <c r="H17" s="78">
        <v>2</v>
      </c>
      <c r="I17" s="78"/>
      <c r="J17" s="78"/>
      <c r="K17" s="78" t="s">
        <v>807</v>
      </c>
      <c r="L17" s="78">
        <v>1</v>
      </c>
      <c r="M17" s="78"/>
      <c r="N17" s="78"/>
      <c r="O17" s="78"/>
      <c r="P17" s="78"/>
      <c r="Q17" s="78" t="s">
        <v>825</v>
      </c>
      <c r="R17" s="78">
        <v>1</v>
      </c>
      <c r="S17" s="78"/>
      <c r="T17" s="78"/>
      <c r="U17" s="78"/>
      <c r="V17" s="78"/>
    </row>
    <row r="18" spans="1:22" ht="15">
      <c r="A18" s="78" t="s">
        <v>830</v>
      </c>
      <c r="B18" s="78">
        <v>5</v>
      </c>
      <c r="C18" s="78"/>
      <c r="D18" s="78"/>
      <c r="E18" s="78"/>
      <c r="F18" s="78"/>
      <c r="G18" s="78" t="s">
        <v>815</v>
      </c>
      <c r="H18" s="78">
        <v>1</v>
      </c>
      <c r="I18" s="78"/>
      <c r="J18" s="78"/>
      <c r="K18" s="78" t="s">
        <v>814</v>
      </c>
      <c r="L18" s="78">
        <v>1</v>
      </c>
      <c r="M18" s="78"/>
      <c r="N18" s="78"/>
      <c r="O18" s="78"/>
      <c r="P18" s="78"/>
      <c r="Q18" s="78"/>
      <c r="R18" s="78"/>
      <c r="S18" s="78"/>
      <c r="T18" s="78"/>
      <c r="U18" s="78"/>
      <c r="V18" s="78"/>
    </row>
    <row r="19" spans="1:22" ht="15">
      <c r="A19" s="78" t="s">
        <v>811</v>
      </c>
      <c r="B19" s="78">
        <v>5</v>
      </c>
      <c r="C19" s="78"/>
      <c r="D19" s="78"/>
      <c r="E19" s="78"/>
      <c r="F19" s="78"/>
      <c r="G19" s="78" t="s">
        <v>817</v>
      </c>
      <c r="H19" s="78">
        <v>1</v>
      </c>
      <c r="I19" s="78"/>
      <c r="J19" s="78"/>
      <c r="K19" s="78"/>
      <c r="L19" s="78"/>
      <c r="M19" s="78"/>
      <c r="N19" s="78"/>
      <c r="O19" s="78"/>
      <c r="P19" s="78"/>
      <c r="Q19" s="78"/>
      <c r="R19" s="78"/>
      <c r="S19" s="78"/>
      <c r="T19" s="78"/>
      <c r="U19" s="78"/>
      <c r="V19" s="78"/>
    </row>
    <row r="20" spans="1:22" ht="15">
      <c r="A20" s="78" t="s">
        <v>812</v>
      </c>
      <c r="B20" s="78">
        <v>4</v>
      </c>
      <c r="C20" s="78"/>
      <c r="D20" s="78"/>
      <c r="E20" s="78"/>
      <c r="F20" s="78"/>
      <c r="G20" s="78" t="s">
        <v>821</v>
      </c>
      <c r="H20" s="78">
        <v>1</v>
      </c>
      <c r="I20" s="78"/>
      <c r="J20" s="78"/>
      <c r="K20" s="78"/>
      <c r="L20" s="78"/>
      <c r="M20" s="78"/>
      <c r="N20" s="78"/>
      <c r="O20" s="78"/>
      <c r="P20" s="78"/>
      <c r="Q20" s="78"/>
      <c r="R20" s="78"/>
      <c r="S20" s="78"/>
      <c r="T20" s="78"/>
      <c r="U20" s="78"/>
      <c r="V20" s="78"/>
    </row>
    <row r="21" spans="1:22" ht="15">
      <c r="A21" s="78" t="s">
        <v>828</v>
      </c>
      <c r="B21" s="78">
        <v>3</v>
      </c>
      <c r="C21" s="78"/>
      <c r="D21" s="78"/>
      <c r="E21" s="78"/>
      <c r="F21" s="78"/>
      <c r="G21" s="78" t="s">
        <v>823</v>
      </c>
      <c r="H21" s="78">
        <v>1</v>
      </c>
      <c r="I21" s="78"/>
      <c r="J21" s="78"/>
      <c r="K21" s="78"/>
      <c r="L21" s="78"/>
      <c r="M21" s="78"/>
      <c r="N21" s="78"/>
      <c r="O21" s="78"/>
      <c r="P21" s="78"/>
      <c r="Q21" s="78"/>
      <c r="R21" s="78"/>
      <c r="S21" s="78"/>
      <c r="T21" s="78"/>
      <c r="U21" s="78"/>
      <c r="V21" s="78"/>
    </row>
    <row r="22" spans="1:22" ht="15">
      <c r="A22" s="78" t="s">
        <v>808</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814</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827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4198</v>
      </c>
      <c r="B27" s="13" t="s">
        <v>4148</v>
      </c>
      <c r="C27" s="13" t="s">
        <v>4203</v>
      </c>
      <c r="D27" s="13" t="s">
        <v>4151</v>
      </c>
      <c r="E27" s="13" t="s">
        <v>4205</v>
      </c>
      <c r="F27" s="13" t="s">
        <v>4153</v>
      </c>
      <c r="G27" s="13" t="s">
        <v>4207</v>
      </c>
      <c r="H27" s="13" t="s">
        <v>4157</v>
      </c>
      <c r="I27" s="13" t="s">
        <v>4217</v>
      </c>
      <c r="J27" s="13" t="s">
        <v>4159</v>
      </c>
      <c r="K27" s="13" t="s">
        <v>4226</v>
      </c>
      <c r="L27" s="13" t="s">
        <v>4161</v>
      </c>
      <c r="M27" s="13" t="s">
        <v>4235</v>
      </c>
      <c r="N27" s="13" t="s">
        <v>4163</v>
      </c>
      <c r="O27" s="13" t="s">
        <v>4242</v>
      </c>
      <c r="P27" s="13" t="s">
        <v>4165</v>
      </c>
      <c r="Q27" s="13" t="s">
        <v>4243</v>
      </c>
      <c r="R27" s="13" t="s">
        <v>4167</v>
      </c>
      <c r="S27" s="13" t="s">
        <v>4251</v>
      </c>
      <c r="T27" s="13" t="s">
        <v>4169</v>
      </c>
      <c r="U27" s="13" t="s">
        <v>4256</v>
      </c>
      <c r="V27" s="13" t="s">
        <v>4170</v>
      </c>
    </row>
    <row r="28" spans="1:22" ht="15">
      <c r="A28" s="78" t="s">
        <v>833</v>
      </c>
      <c r="B28" s="78">
        <v>200</v>
      </c>
      <c r="C28" s="78" t="s">
        <v>833</v>
      </c>
      <c r="D28" s="78">
        <v>1</v>
      </c>
      <c r="E28" s="78" t="s">
        <v>868</v>
      </c>
      <c r="F28" s="78">
        <v>35</v>
      </c>
      <c r="G28" s="78" t="s">
        <v>833</v>
      </c>
      <c r="H28" s="78">
        <v>26</v>
      </c>
      <c r="I28" s="78" t="s">
        <v>833</v>
      </c>
      <c r="J28" s="78">
        <v>16</v>
      </c>
      <c r="K28" s="78" t="s">
        <v>833</v>
      </c>
      <c r="L28" s="78">
        <v>25</v>
      </c>
      <c r="M28" s="78" t="s">
        <v>833</v>
      </c>
      <c r="N28" s="78">
        <v>30</v>
      </c>
      <c r="O28" s="78" t="s">
        <v>833</v>
      </c>
      <c r="P28" s="78">
        <v>2</v>
      </c>
      <c r="Q28" s="78" t="s">
        <v>834</v>
      </c>
      <c r="R28" s="78">
        <v>11</v>
      </c>
      <c r="S28" s="78" t="s">
        <v>833</v>
      </c>
      <c r="T28" s="78">
        <v>18</v>
      </c>
      <c r="U28" s="78" t="s">
        <v>833</v>
      </c>
      <c r="V28" s="78">
        <v>8</v>
      </c>
    </row>
    <row r="29" spans="1:22" ht="15">
      <c r="A29" s="78" t="s">
        <v>868</v>
      </c>
      <c r="B29" s="78">
        <v>35</v>
      </c>
      <c r="C29" s="78" t="s">
        <v>4204</v>
      </c>
      <c r="D29" s="78">
        <v>1</v>
      </c>
      <c r="E29" s="78" t="s">
        <v>833</v>
      </c>
      <c r="F29" s="78">
        <v>1</v>
      </c>
      <c r="G29" s="78" t="s">
        <v>4208</v>
      </c>
      <c r="H29" s="78">
        <v>4</v>
      </c>
      <c r="I29" s="78" t="s">
        <v>474</v>
      </c>
      <c r="J29" s="78">
        <v>12</v>
      </c>
      <c r="K29" s="78" t="s">
        <v>4202</v>
      </c>
      <c r="L29" s="78">
        <v>10</v>
      </c>
      <c r="M29" s="78" t="s">
        <v>4199</v>
      </c>
      <c r="N29" s="78">
        <v>29</v>
      </c>
      <c r="O29" s="78"/>
      <c r="P29" s="78"/>
      <c r="Q29" s="78" t="s">
        <v>833</v>
      </c>
      <c r="R29" s="78">
        <v>10</v>
      </c>
      <c r="S29" s="78" t="s">
        <v>4200</v>
      </c>
      <c r="T29" s="78">
        <v>18</v>
      </c>
      <c r="U29" s="78" t="s">
        <v>4200</v>
      </c>
      <c r="V29" s="78">
        <v>4</v>
      </c>
    </row>
    <row r="30" spans="1:22" ht="15">
      <c r="A30" s="78" t="s">
        <v>4199</v>
      </c>
      <c r="B30" s="78">
        <v>29</v>
      </c>
      <c r="C30" s="78"/>
      <c r="D30" s="78"/>
      <c r="E30" s="78" t="s">
        <v>4206</v>
      </c>
      <c r="F30" s="78">
        <v>1</v>
      </c>
      <c r="G30" s="78" t="s">
        <v>4209</v>
      </c>
      <c r="H30" s="78">
        <v>4</v>
      </c>
      <c r="I30" s="78" t="s">
        <v>4218</v>
      </c>
      <c r="J30" s="78">
        <v>1</v>
      </c>
      <c r="K30" s="78" t="s">
        <v>4227</v>
      </c>
      <c r="L30" s="78">
        <v>3</v>
      </c>
      <c r="M30" s="78" t="s">
        <v>854</v>
      </c>
      <c r="N30" s="78">
        <v>24</v>
      </c>
      <c r="O30" s="78"/>
      <c r="P30" s="78"/>
      <c r="Q30" s="78" t="s">
        <v>4244</v>
      </c>
      <c r="R30" s="78">
        <v>4</v>
      </c>
      <c r="S30" s="78" t="s">
        <v>498</v>
      </c>
      <c r="T30" s="78">
        <v>18</v>
      </c>
      <c r="U30" s="78" t="s">
        <v>498</v>
      </c>
      <c r="V30" s="78">
        <v>4</v>
      </c>
    </row>
    <row r="31" spans="1:22" ht="15">
      <c r="A31" s="78" t="s">
        <v>4200</v>
      </c>
      <c r="B31" s="78">
        <v>26</v>
      </c>
      <c r="C31" s="78"/>
      <c r="D31" s="78"/>
      <c r="E31" s="78"/>
      <c r="F31" s="78"/>
      <c r="G31" s="78" t="s">
        <v>4210</v>
      </c>
      <c r="H31" s="78">
        <v>4</v>
      </c>
      <c r="I31" s="78" t="s">
        <v>4219</v>
      </c>
      <c r="J31" s="78">
        <v>1</v>
      </c>
      <c r="K31" s="78" t="s">
        <v>4228</v>
      </c>
      <c r="L31" s="78">
        <v>2</v>
      </c>
      <c r="M31" s="78" t="s">
        <v>855</v>
      </c>
      <c r="N31" s="78">
        <v>10</v>
      </c>
      <c r="O31" s="78"/>
      <c r="P31" s="78"/>
      <c r="Q31" s="78" t="s">
        <v>4245</v>
      </c>
      <c r="R31" s="78">
        <v>2</v>
      </c>
      <c r="S31" s="78" t="s">
        <v>4201</v>
      </c>
      <c r="T31" s="78">
        <v>15</v>
      </c>
      <c r="U31" s="78" t="s">
        <v>4257</v>
      </c>
      <c r="V31" s="78">
        <v>4</v>
      </c>
    </row>
    <row r="32" spans="1:22" ht="15">
      <c r="A32" s="78" t="s">
        <v>854</v>
      </c>
      <c r="B32" s="78">
        <v>24</v>
      </c>
      <c r="C32" s="78"/>
      <c r="D32" s="78"/>
      <c r="E32" s="78"/>
      <c r="F32" s="78"/>
      <c r="G32" s="78" t="s">
        <v>4211</v>
      </c>
      <c r="H32" s="78">
        <v>4</v>
      </c>
      <c r="I32" s="78" t="s">
        <v>4220</v>
      </c>
      <c r="J32" s="78">
        <v>1</v>
      </c>
      <c r="K32" s="78" t="s">
        <v>4229</v>
      </c>
      <c r="L32" s="78">
        <v>2</v>
      </c>
      <c r="M32" s="78" t="s">
        <v>4236</v>
      </c>
      <c r="N32" s="78">
        <v>3</v>
      </c>
      <c r="O32" s="78"/>
      <c r="P32" s="78"/>
      <c r="Q32" s="78" t="s">
        <v>4246</v>
      </c>
      <c r="R32" s="78">
        <v>1</v>
      </c>
      <c r="S32" s="78" t="s">
        <v>4252</v>
      </c>
      <c r="T32" s="78">
        <v>5</v>
      </c>
      <c r="U32" s="78" t="s">
        <v>4230</v>
      </c>
      <c r="V32" s="78">
        <v>4</v>
      </c>
    </row>
    <row r="33" spans="1:22" ht="15">
      <c r="A33" s="78" t="s">
        <v>498</v>
      </c>
      <c r="B33" s="78">
        <v>23</v>
      </c>
      <c r="C33" s="78"/>
      <c r="D33" s="78"/>
      <c r="E33" s="78"/>
      <c r="F33" s="78"/>
      <c r="G33" s="78" t="s">
        <v>4212</v>
      </c>
      <c r="H33" s="78">
        <v>4</v>
      </c>
      <c r="I33" s="78" t="s">
        <v>4221</v>
      </c>
      <c r="J33" s="78">
        <v>1</v>
      </c>
      <c r="K33" s="78" t="s">
        <v>4230</v>
      </c>
      <c r="L33" s="78">
        <v>1</v>
      </c>
      <c r="M33" s="78" t="s">
        <v>4237</v>
      </c>
      <c r="N33" s="78">
        <v>3</v>
      </c>
      <c r="O33" s="78"/>
      <c r="P33" s="78"/>
      <c r="Q33" s="78" t="s">
        <v>4247</v>
      </c>
      <c r="R33" s="78">
        <v>1</v>
      </c>
      <c r="S33" s="78" t="s">
        <v>4227</v>
      </c>
      <c r="T33" s="78">
        <v>2</v>
      </c>
      <c r="U33" s="78" t="s">
        <v>3287</v>
      </c>
      <c r="V33" s="78">
        <v>3</v>
      </c>
    </row>
    <row r="34" spans="1:22" ht="15">
      <c r="A34" s="78" t="s">
        <v>4201</v>
      </c>
      <c r="B34" s="78">
        <v>17</v>
      </c>
      <c r="C34" s="78"/>
      <c r="D34" s="78"/>
      <c r="E34" s="78"/>
      <c r="F34" s="78"/>
      <c r="G34" s="78" t="s">
        <v>4213</v>
      </c>
      <c r="H34" s="78">
        <v>4</v>
      </c>
      <c r="I34" s="78" t="s">
        <v>4222</v>
      </c>
      <c r="J34" s="78">
        <v>1</v>
      </c>
      <c r="K34" s="78" t="s">
        <v>4231</v>
      </c>
      <c r="L34" s="78">
        <v>1</v>
      </c>
      <c r="M34" s="78" t="s">
        <v>4238</v>
      </c>
      <c r="N34" s="78">
        <v>2</v>
      </c>
      <c r="O34" s="78"/>
      <c r="P34" s="78"/>
      <c r="Q34" s="78" t="s">
        <v>4248</v>
      </c>
      <c r="R34" s="78">
        <v>1</v>
      </c>
      <c r="S34" s="78" t="s">
        <v>506</v>
      </c>
      <c r="T34" s="78">
        <v>2</v>
      </c>
      <c r="U34" s="78" t="s">
        <v>4228</v>
      </c>
      <c r="V34" s="78">
        <v>2</v>
      </c>
    </row>
    <row r="35" spans="1:22" ht="15">
      <c r="A35" s="78" t="s">
        <v>4202</v>
      </c>
      <c r="B35" s="78">
        <v>15</v>
      </c>
      <c r="C35" s="78"/>
      <c r="D35" s="78"/>
      <c r="E35" s="78"/>
      <c r="F35" s="78"/>
      <c r="G35" s="78" t="s">
        <v>4214</v>
      </c>
      <c r="H35" s="78">
        <v>3</v>
      </c>
      <c r="I35" s="78" t="s">
        <v>4223</v>
      </c>
      <c r="J35" s="78">
        <v>1</v>
      </c>
      <c r="K35" s="78" t="s">
        <v>4232</v>
      </c>
      <c r="L35" s="78">
        <v>1</v>
      </c>
      <c r="M35" s="78" t="s">
        <v>4239</v>
      </c>
      <c r="N35" s="78">
        <v>2</v>
      </c>
      <c r="O35" s="78"/>
      <c r="P35" s="78"/>
      <c r="Q35" s="78" t="s">
        <v>4249</v>
      </c>
      <c r="R35" s="78">
        <v>1</v>
      </c>
      <c r="S35" s="78" t="s">
        <v>4253</v>
      </c>
      <c r="T35" s="78">
        <v>2</v>
      </c>
      <c r="U35" s="78"/>
      <c r="V35" s="78"/>
    </row>
    <row r="36" spans="1:22" ht="15">
      <c r="A36" s="78" t="s">
        <v>474</v>
      </c>
      <c r="B36" s="78">
        <v>13</v>
      </c>
      <c r="C36" s="78"/>
      <c r="D36" s="78"/>
      <c r="E36" s="78"/>
      <c r="F36" s="78"/>
      <c r="G36" s="78" t="s">
        <v>4215</v>
      </c>
      <c r="H36" s="78">
        <v>3</v>
      </c>
      <c r="I36" s="78" t="s">
        <v>4224</v>
      </c>
      <c r="J36" s="78">
        <v>1</v>
      </c>
      <c r="K36" s="78" t="s">
        <v>4233</v>
      </c>
      <c r="L36" s="78">
        <v>1</v>
      </c>
      <c r="M36" s="78" t="s">
        <v>4240</v>
      </c>
      <c r="N36" s="78">
        <v>1</v>
      </c>
      <c r="O36" s="78"/>
      <c r="P36" s="78"/>
      <c r="Q36" s="78" t="s">
        <v>4206</v>
      </c>
      <c r="R36" s="78">
        <v>1</v>
      </c>
      <c r="S36" s="78" t="s">
        <v>4254</v>
      </c>
      <c r="T36" s="78">
        <v>2</v>
      </c>
      <c r="U36" s="78"/>
      <c r="V36" s="78"/>
    </row>
    <row r="37" spans="1:22" ht="15">
      <c r="A37" s="78" t="s">
        <v>834</v>
      </c>
      <c r="B37" s="78">
        <v>11</v>
      </c>
      <c r="C37" s="78"/>
      <c r="D37" s="78"/>
      <c r="E37" s="78"/>
      <c r="F37" s="78"/>
      <c r="G37" s="78" t="s">
        <v>4216</v>
      </c>
      <c r="H37" s="78">
        <v>3</v>
      </c>
      <c r="I37" s="78" t="s">
        <v>4225</v>
      </c>
      <c r="J37" s="78">
        <v>1</v>
      </c>
      <c r="K37" s="78" t="s">
        <v>4234</v>
      </c>
      <c r="L37" s="78">
        <v>1</v>
      </c>
      <c r="M37" s="78" t="s">
        <v>4241</v>
      </c>
      <c r="N37" s="78">
        <v>1</v>
      </c>
      <c r="O37" s="78"/>
      <c r="P37" s="78"/>
      <c r="Q37" s="78" t="s">
        <v>4250</v>
      </c>
      <c r="R37" s="78">
        <v>1</v>
      </c>
      <c r="S37" s="78" t="s">
        <v>4255</v>
      </c>
      <c r="T37" s="78">
        <v>2</v>
      </c>
      <c r="U37" s="78"/>
      <c r="V37" s="78"/>
    </row>
    <row r="40" spans="1:22" ht="15" customHeight="1">
      <c r="A40" s="13" t="s">
        <v>4268</v>
      </c>
      <c r="B40" s="13" t="s">
        <v>4148</v>
      </c>
      <c r="C40" s="13" t="s">
        <v>4278</v>
      </c>
      <c r="D40" s="13" t="s">
        <v>4151</v>
      </c>
      <c r="E40" s="13" t="s">
        <v>4285</v>
      </c>
      <c r="F40" s="13" t="s">
        <v>4153</v>
      </c>
      <c r="G40" s="13" t="s">
        <v>4295</v>
      </c>
      <c r="H40" s="13" t="s">
        <v>4157</v>
      </c>
      <c r="I40" s="13" t="s">
        <v>4300</v>
      </c>
      <c r="J40" s="13" t="s">
        <v>4159</v>
      </c>
      <c r="K40" s="13" t="s">
        <v>4306</v>
      </c>
      <c r="L40" s="13" t="s">
        <v>4161</v>
      </c>
      <c r="M40" s="13" t="s">
        <v>4314</v>
      </c>
      <c r="N40" s="13" t="s">
        <v>4163</v>
      </c>
      <c r="O40" s="13" t="s">
        <v>4321</v>
      </c>
      <c r="P40" s="13" t="s">
        <v>4165</v>
      </c>
      <c r="Q40" s="13" t="s">
        <v>4331</v>
      </c>
      <c r="R40" s="13" t="s">
        <v>4167</v>
      </c>
      <c r="S40" s="13" t="s">
        <v>4338</v>
      </c>
      <c r="T40" s="13" t="s">
        <v>4169</v>
      </c>
      <c r="U40" s="13" t="s">
        <v>4342</v>
      </c>
      <c r="V40" s="13" t="s">
        <v>4170</v>
      </c>
    </row>
    <row r="41" spans="1:22" ht="15">
      <c r="A41" s="84" t="s">
        <v>4269</v>
      </c>
      <c r="B41" s="84">
        <v>149</v>
      </c>
      <c r="C41" s="84" t="s">
        <v>4276</v>
      </c>
      <c r="D41" s="84">
        <v>132</v>
      </c>
      <c r="E41" s="84" t="s">
        <v>4286</v>
      </c>
      <c r="F41" s="84">
        <v>36</v>
      </c>
      <c r="G41" s="84" t="s">
        <v>833</v>
      </c>
      <c r="H41" s="84">
        <v>26</v>
      </c>
      <c r="I41" s="84" t="s">
        <v>833</v>
      </c>
      <c r="J41" s="84">
        <v>16</v>
      </c>
      <c r="K41" s="84" t="s">
        <v>833</v>
      </c>
      <c r="L41" s="84">
        <v>25</v>
      </c>
      <c r="M41" s="84" t="s">
        <v>4315</v>
      </c>
      <c r="N41" s="84">
        <v>35</v>
      </c>
      <c r="O41" s="84" t="s">
        <v>4322</v>
      </c>
      <c r="P41" s="84">
        <v>18</v>
      </c>
      <c r="Q41" s="84" t="s">
        <v>834</v>
      </c>
      <c r="R41" s="84">
        <v>14</v>
      </c>
      <c r="S41" s="84" t="s">
        <v>498</v>
      </c>
      <c r="T41" s="84">
        <v>48</v>
      </c>
      <c r="U41" s="84" t="s">
        <v>833</v>
      </c>
      <c r="V41" s="84">
        <v>8</v>
      </c>
    </row>
    <row r="42" spans="1:22" ht="15">
      <c r="A42" s="84" t="s">
        <v>4270</v>
      </c>
      <c r="B42" s="84">
        <v>136</v>
      </c>
      <c r="C42" s="84" t="s">
        <v>4275</v>
      </c>
      <c r="D42" s="84">
        <v>132</v>
      </c>
      <c r="E42" s="84" t="s">
        <v>868</v>
      </c>
      <c r="F42" s="84">
        <v>35</v>
      </c>
      <c r="G42" s="84" t="s">
        <v>4296</v>
      </c>
      <c r="H42" s="84">
        <v>5</v>
      </c>
      <c r="I42" s="84" t="s">
        <v>474</v>
      </c>
      <c r="J42" s="84">
        <v>13</v>
      </c>
      <c r="K42" s="84" t="s">
        <v>487</v>
      </c>
      <c r="L42" s="84">
        <v>18</v>
      </c>
      <c r="M42" s="84" t="s">
        <v>4199</v>
      </c>
      <c r="N42" s="84">
        <v>34</v>
      </c>
      <c r="O42" s="84" t="s">
        <v>449</v>
      </c>
      <c r="P42" s="84">
        <v>15</v>
      </c>
      <c r="Q42" s="84" t="s">
        <v>4332</v>
      </c>
      <c r="R42" s="84">
        <v>12</v>
      </c>
      <c r="S42" s="84" t="s">
        <v>4287</v>
      </c>
      <c r="T42" s="84">
        <v>24</v>
      </c>
      <c r="U42" s="84" t="s">
        <v>498</v>
      </c>
      <c r="V42" s="84">
        <v>5</v>
      </c>
    </row>
    <row r="43" spans="1:22" ht="15">
      <c r="A43" s="84" t="s">
        <v>4271</v>
      </c>
      <c r="B43" s="84">
        <v>4</v>
      </c>
      <c r="C43" s="84" t="s">
        <v>4274</v>
      </c>
      <c r="D43" s="84">
        <v>132</v>
      </c>
      <c r="E43" s="84" t="s">
        <v>4287</v>
      </c>
      <c r="F43" s="84">
        <v>35</v>
      </c>
      <c r="G43" s="84" t="s">
        <v>4297</v>
      </c>
      <c r="H43" s="84">
        <v>5</v>
      </c>
      <c r="I43" s="84" t="s">
        <v>4219</v>
      </c>
      <c r="J43" s="84">
        <v>13</v>
      </c>
      <c r="K43" s="84" t="s">
        <v>4202</v>
      </c>
      <c r="L43" s="84">
        <v>10</v>
      </c>
      <c r="M43" s="84" t="s">
        <v>833</v>
      </c>
      <c r="N43" s="84">
        <v>30</v>
      </c>
      <c r="O43" s="84" t="s">
        <v>4323</v>
      </c>
      <c r="P43" s="84">
        <v>13</v>
      </c>
      <c r="Q43" s="84" t="s">
        <v>457</v>
      </c>
      <c r="R43" s="84">
        <v>11</v>
      </c>
      <c r="S43" s="84" t="s">
        <v>4337</v>
      </c>
      <c r="T43" s="84">
        <v>21</v>
      </c>
      <c r="U43" s="84" t="s">
        <v>4343</v>
      </c>
      <c r="V43" s="84">
        <v>4</v>
      </c>
    </row>
    <row r="44" spans="1:22" ht="15">
      <c r="A44" s="84" t="s">
        <v>4272</v>
      </c>
      <c r="B44" s="84">
        <v>8465</v>
      </c>
      <c r="C44" s="84" t="s">
        <v>4279</v>
      </c>
      <c r="D44" s="84">
        <v>66</v>
      </c>
      <c r="E44" s="84" t="s">
        <v>4288</v>
      </c>
      <c r="F44" s="84">
        <v>35</v>
      </c>
      <c r="G44" s="84" t="s">
        <v>4298</v>
      </c>
      <c r="H44" s="84">
        <v>4</v>
      </c>
      <c r="I44" s="84" t="s">
        <v>4277</v>
      </c>
      <c r="J44" s="84">
        <v>13</v>
      </c>
      <c r="K44" s="84" t="s">
        <v>4307</v>
      </c>
      <c r="L44" s="84">
        <v>8</v>
      </c>
      <c r="M44" s="84" t="s">
        <v>4316</v>
      </c>
      <c r="N44" s="84">
        <v>26</v>
      </c>
      <c r="O44" s="84" t="s">
        <v>4324</v>
      </c>
      <c r="P44" s="84">
        <v>13</v>
      </c>
      <c r="Q44" s="84" t="s">
        <v>833</v>
      </c>
      <c r="R44" s="84">
        <v>10</v>
      </c>
      <c r="S44" s="84" t="s">
        <v>833</v>
      </c>
      <c r="T44" s="84">
        <v>18</v>
      </c>
      <c r="U44" s="84" t="s">
        <v>4200</v>
      </c>
      <c r="V44" s="84">
        <v>4</v>
      </c>
    </row>
    <row r="45" spans="1:22" ht="15">
      <c r="A45" s="84" t="s">
        <v>4273</v>
      </c>
      <c r="B45" s="84">
        <v>8750</v>
      </c>
      <c r="C45" s="84" t="s">
        <v>4280</v>
      </c>
      <c r="D45" s="84">
        <v>66</v>
      </c>
      <c r="E45" s="84" t="s">
        <v>4289</v>
      </c>
      <c r="F45" s="84">
        <v>35</v>
      </c>
      <c r="G45" s="84" t="s">
        <v>4299</v>
      </c>
      <c r="H45" s="84">
        <v>4</v>
      </c>
      <c r="I45" s="84" t="s">
        <v>4301</v>
      </c>
      <c r="J45" s="84">
        <v>12</v>
      </c>
      <c r="K45" s="84" t="s">
        <v>4308</v>
      </c>
      <c r="L45" s="84">
        <v>6</v>
      </c>
      <c r="M45" s="84" t="s">
        <v>854</v>
      </c>
      <c r="N45" s="84">
        <v>24</v>
      </c>
      <c r="O45" s="84" t="s">
        <v>4325</v>
      </c>
      <c r="P45" s="84">
        <v>13</v>
      </c>
      <c r="Q45" s="84" t="s">
        <v>4247</v>
      </c>
      <c r="R45" s="84">
        <v>8</v>
      </c>
      <c r="S45" s="84" t="s">
        <v>4200</v>
      </c>
      <c r="T45" s="84">
        <v>18</v>
      </c>
      <c r="U45" s="84" t="s">
        <v>4344</v>
      </c>
      <c r="V45" s="84">
        <v>4</v>
      </c>
    </row>
    <row r="46" spans="1:22" ht="15">
      <c r="A46" s="84" t="s">
        <v>833</v>
      </c>
      <c r="B46" s="84">
        <v>203</v>
      </c>
      <c r="C46" s="84" t="s">
        <v>4281</v>
      </c>
      <c r="D46" s="84">
        <v>66</v>
      </c>
      <c r="E46" s="84" t="s">
        <v>4290</v>
      </c>
      <c r="F46" s="84">
        <v>35</v>
      </c>
      <c r="G46" s="84" t="s">
        <v>4208</v>
      </c>
      <c r="H46" s="84">
        <v>4</v>
      </c>
      <c r="I46" s="84" t="s">
        <v>4302</v>
      </c>
      <c r="J46" s="84">
        <v>12</v>
      </c>
      <c r="K46" s="84" t="s">
        <v>4309</v>
      </c>
      <c r="L46" s="84">
        <v>6</v>
      </c>
      <c r="M46" s="84" t="s">
        <v>4317</v>
      </c>
      <c r="N46" s="84">
        <v>21</v>
      </c>
      <c r="O46" s="84" t="s">
        <v>4326</v>
      </c>
      <c r="P46" s="84">
        <v>13</v>
      </c>
      <c r="Q46" s="84" t="s">
        <v>4333</v>
      </c>
      <c r="R46" s="84">
        <v>7</v>
      </c>
      <c r="S46" s="84" t="s">
        <v>4309</v>
      </c>
      <c r="T46" s="84">
        <v>17</v>
      </c>
      <c r="U46" s="84" t="s">
        <v>4257</v>
      </c>
      <c r="V46" s="84">
        <v>4</v>
      </c>
    </row>
    <row r="47" spans="1:22" ht="15">
      <c r="A47" s="84" t="s">
        <v>4274</v>
      </c>
      <c r="B47" s="84">
        <v>142</v>
      </c>
      <c r="C47" s="84" t="s">
        <v>4277</v>
      </c>
      <c r="D47" s="84">
        <v>66</v>
      </c>
      <c r="E47" s="84" t="s">
        <v>4291</v>
      </c>
      <c r="F47" s="84">
        <v>35</v>
      </c>
      <c r="G47" s="84" t="s">
        <v>4209</v>
      </c>
      <c r="H47" s="84">
        <v>4</v>
      </c>
      <c r="I47" s="84" t="s">
        <v>4303</v>
      </c>
      <c r="J47" s="84">
        <v>12</v>
      </c>
      <c r="K47" s="84" t="s">
        <v>4310</v>
      </c>
      <c r="L47" s="84">
        <v>6</v>
      </c>
      <c r="M47" s="84" t="s">
        <v>855</v>
      </c>
      <c r="N47" s="84">
        <v>17</v>
      </c>
      <c r="O47" s="84" t="s">
        <v>4327</v>
      </c>
      <c r="P47" s="84">
        <v>13</v>
      </c>
      <c r="Q47" s="84" t="s">
        <v>4334</v>
      </c>
      <c r="R47" s="84">
        <v>6</v>
      </c>
      <c r="S47" s="84" t="s">
        <v>4339</v>
      </c>
      <c r="T47" s="84">
        <v>15</v>
      </c>
      <c r="U47" s="84" t="s">
        <v>4345</v>
      </c>
      <c r="V47" s="84">
        <v>4</v>
      </c>
    </row>
    <row r="48" spans="1:22" ht="15">
      <c r="A48" s="84" t="s">
        <v>4275</v>
      </c>
      <c r="B48" s="84">
        <v>140</v>
      </c>
      <c r="C48" s="84" t="s">
        <v>4282</v>
      </c>
      <c r="D48" s="84">
        <v>66</v>
      </c>
      <c r="E48" s="84" t="s">
        <v>4292</v>
      </c>
      <c r="F48" s="84">
        <v>35</v>
      </c>
      <c r="G48" s="84" t="s">
        <v>4210</v>
      </c>
      <c r="H48" s="84">
        <v>4</v>
      </c>
      <c r="I48" s="84" t="s">
        <v>473</v>
      </c>
      <c r="J48" s="84">
        <v>10</v>
      </c>
      <c r="K48" s="84" t="s">
        <v>4311</v>
      </c>
      <c r="L48" s="84">
        <v>6</v>
      </c>
      <c r="M48" s="84" t="s">
        <v>4318</v>
      </c>
      <c r="N48" s="84">
        <v>14</v>
      </c>
      <c r="O48" s="84" t="s">
        <v>4328</v>
      </c>
      <c r="P48" s="84">
        <v>13</v>
      </c>
      <c r="Q48" s="84" t="s">
        <v>4335</v>
      </c>
      <c r="R48" s="84">
        <v>6</v>
      </c>
      <c r="S48" s="84" t="s">
        <v>4201</v>
      </c>
      <c r="T48" s="84">
        <v>15</v>
      </c>
      <c r="U48" s="84" t="s">
        <v>4346</v>
      </c>
      <c r="V48" s="84">
        <v>4</v>
      </c>
    </row>
    <row r="49" spans="1:22" ht="15">
      <c r="A49" s="84" t="s">
        <v>4276</v>
      </c>
      <c r="B49" s="84">
        <v>132</v>
      </c>
      <c r="C49" s="84" t="s">
        <v>4283</v>
      </c>
      <c r="D49" s="84">
        <v>66</v>
      </c>
      <c r="E49" s="84" t="s">
        <v>4293</v>
      </c>
      <c r="F49" s="84">
        <v>35</v>
      </c>
      <c r="G49" s="84" t="s">
        <v>4211</v>
      </c>
      <c r="H49" s="84">
        <v>4</v>
      </c>
      <c r="I49" s="84" t="s">
        <v>4304</v>
      </c>
      <c r="J49" s="84">
        <v>10</v>
      </c>
      <c r="K49" s="84" t="s">
        <v>4312</v>
      </c>
      <c r="L49" s="84">
        <v>6</v>
      </c>
      <c r="M49" s="84" t="s">
        <v>4319</v>
      </c>
      <c r="N49" s="84">
        <v>13</v>
      </c>
      <c r="O49" s="84" t="s">
        <v>4329</v>
      </c>
      <c r="P49" s="84">
        <v>13</v>
      </c>
      <c r="Q49" s="84" t="s">
        <v>4336</v>
      </c>
      <c r="R49" s="84">
        <v>4</v>
      </c>
      <c r="S49" s="84" t="s">
        <v>4340</v>
      </c>
      <c r="T49" s="84">
        <v>15</v>
      </c>
      <c r="U49" s="84" t="s">
        <v>4347</v>
      </c>
      <c r="V49" s="84">
        <v>4</v>
      </c>
    </row>
    <row r="50" spans="1:22" ht="15">
      <c r="A50" s="84" t="s">
        <v>4277</v>
      </c>
      <c r="B50" s="84">
        <v>87</v>
      </c>
      <c r="C50" s="84" t="s">
        <v>4284</v>
      </c>
      <c r="D50" s="84">
        <v>66</v>
      </c>
      <c r="E50" s="84" t="s">
        <v>4294</v>
      </c>
      <c r="F50" s="84">
        <v>35</v>
      </c>
      <c r="G50" s="84" t="s">
        <v>4212</v>
      </c>
      <c r="H50" s="84">
        <v>4</v>
      </c>
      <c r="I50" s="84" t="s">
        <v>4305</v>
      </c>
      <c r="J50" s="84">
        <v>10</v>
      </c>
      <c r="K50" s="84" t="s">
        <v>4313</v>
      </c>
      <c r="L50" s="84">
        <v>6</v>
      </c>
      <c r="M50" s="84" t="s">
        <v>4320</v>
      </c>
      <c r="N50" s="84">
        <v>12</v>
      </c>
      <c r="O50" s="84" t="s">
        <v>4330</v>
      </c>
      <c r="P50" s="84">
        <v>13</v>
      </c>
      <c r="Q50" s="84" t="s">
        <v>4337</v>
      </c>
      <c r="R50" s="84">
        <v>4</v>
      </c>
      <c r="S50" s="84" t="s">
        <v>4341</v>
      </c>
      <c r="T50" s="84">
        <v>15</v>
      </c>
      <c r="U50" s="84" t="s">
        <v>4348</v>
      </c>
      <c r="V50" s="84">
        <v>4</v>
      </c>
    </row>
    <row r="53" spans="1:22" ht="15" customHeight="1">
      <c r="A53" s="13" t="s">
        <v>4377</v>
      </c>
      <c r="B53" s="13" t="s">
        <v>4148</v>
      </c>
      <c r="C53" s="13" t="s">
        <v>4388</v>
      </c>
      <c r="D53" s="13" t="s">
        <v>4151</v>
      </c>
      <c r="E53" s="13" t="s">
        <v>4389</v>
      </c>
      <c r="F53" s="13" t="s">
        <v>4153</v>
      </c>
      <c r="G53" s="13" t="s">
        <v>4400</v>
      </c>
      <c r="H53" s="13" t="s">
        <v>4157</v>
      </c>
      <c r="I53" s="13" t="s">
        <v>4411</v>
      </c>
      <c r="J53" s="13" t="s">
        <v>4159</v>
      </c>
      <c r="K53" s="13" t="s">
        <v>4422</v>
      </c>
      <c r="L53" s="13" t="s">
        <v>4161</v>
      </c>
      <c r="M53" s="13" t="s">
        <v>4433</v>
      </c>
      <c r="N53" s="13" t="s">
        <v>4163</v>
      </c>
      <c r="O53" s="13" t="s">
        <v>4444</v>
      </c>
      <c r="P53" s="13" t="s">
        <v>4165</v>
      </c>
      <c r="Q53" s="13" t="s">
        <v>4455</v>
      </c>
      <c r="R53" s="13" t="s">
        <v>4167</v>
      </c>
      <c r="S53" s="13" t="s">
        <v>4466</v>
      </c>
      <c r="T53" s="13" t="s">
        <v>4169</v>
      </c>
      <c r="U53" s="13" t="s">
        <v>4477</v>
      </c>
      <c r="V53" s="13" t="s">
        <v>4170</v>
      </c>
    </row>
    <row r="54" spans="1:22" ht="15">
      <c r="A54" s="84" t="s">
        <v>4378</v>
      </c>
      <c r="B54" s="84">
        <v>138</v>
      </c>
      <c r="C54" s="84" t="s">
        <v>4378</v>
      </c>
      <c r="D54" s="84">
        <v>132</v>
      </c>
      <c r="E54" s="84" t="s">
        <v>4390</v>
      </c>
      <c r="F54" s="84">
        <v>35</v>
      </c>
      <c r="G54" s="84" t="s">
        <v>4401</v>
      </c>
      <c r="H54" s="84">
        <v>5</v>
      </c>
      <c r="I54" s="84" t="s">
        <v>4412</v>
      </c>
      <c r="J54" s="84">
        <v>10</v>
      </c>
      <c r="K54" s="84" t="s">
        <v>4423</v>
      </c>
      <c r="L54" s="84">
        <v>10</v>
      </c>
      <c r="M54" s="84" t="s">
        <v>4434</v>
      </c>
      <c r="N54" s="84">
        <v>29</v>
      </c>
      <c r="O54" s="84" t="s">
        <v>4445</v>
      </c>
      <c r="P54" s="84">
        <v>13</v>
      </c>
      <c r="Q54" s="84" t="s">
        <v>4456</v>
      </c>
      <c r="R54" s="84">
        <v>8</v>
      </c>
      <c r="S54" s="84" t="s">
        <v>4467</v>
      </c>
      <c r="T54" s="84">
        <v>15</v>
      </c>
      <c r="U54" s="84" t="s">
        <v>4478</v>
      </c>
      <c r="V54" s="84">
        <v>4</v>
      </c>
    </row>
    <row r="55" spans="1:22" ht="15">
      <c r="A55" s="84" t="s">
        <v>4379</v>
      </c>
      <c r="B55" s="84">
        <v>67</v>
      </c>
      <c r="C55" s="84" t="s">
        <v>4380</v>
      </c>
      <c r="D55" s="84">
        <v>66</v>
      </c>
      <c r="E55" s="84" t="s">
        <v>4391</v>
      </c>
      <c r="F55" s="84">
        <v>35</v>
      </c>
      <c r="G55" s="84" t="s">
        <v>4402</v>
      </c>
      <c r="H55" s="84">
        <v>3</v>
      </c>
      <c r="I55" s="84" t="s">
        <v>4413</v>
      </c>
      <c r="J55" s="84">
        <v>10</v>
      </c>
      <c r="K55" s="84" t="s">
        <v>4424</v>
      </c>
      <c r="L55" s="84">
        <v>6</v>
      </c>
      <c r="M55" s="84" t="s">
        <v>4435</v>
      </c>
      <c r="N55" s="84">
        <v>7</v>
      </c>
      <c r="O55" s="84" t="s">
        <v>4446</v>
      </c>
      <c r="P55" s="84">
        <v>13</v>
      </c>
      <c r="Q55" s="84" t="s">
        <v>4457</v>
      </c>
      <c r="R55" s="84">
        <v>3</v>
      </c>
      <c r="S55" s="84" t="s">
        <v>4468</v>
      </c>
      <c r="T55" s="84">
        <v>15</v>
      </c>
      <c r="U55" s="84" t="s">
        <v>4479</v>
      </c>
      <c r="V55" s="84">
        <v>4</v>
      </c>
    </row>
    <row r="56" spans="1:22" ht="15">
      <c r="A56" s="84" t="s">
        <v>4380</v>
      </c>
      <c r="B56" s="84">
        <v>66</v>
      </c>
      <c r="C56" s="84" t="s">
        <v>4381</v>
      </c>
      <c r="D56" s="84">
        <v>66</v>
      </c>
      <c r="E56" s="84" t="s">
        <v>4392</v>
      </c>
      <c r="F56" s="84">
        <v>35</v>
      </c>
      <c r="G56" s="84" t="s">
        <v>4403</v>
      </c>
      <c r="H56" s="84">
        <v>3</v>
      </c>
      <c r="I56" s="84" t="s">
        <v>4414</v>
      </c>
      <c r="J56" s="84">
        <v>10</v>
      </c>
      <c r="K56" s="84" t="s">
        <v>4425</v>
      </c>
      <c r="L56" s="84">
        <v>6</v>
      </c>
      <c r="M56" s="84" t="s">
        <v>4436</v>
      </c>
      <c r="N56" s="84">
        <v>5</v>
      </c>
      <c r="O56" s="84" t="s">
        <v>4447</v>
      </c>
      <c r="P56" s="84">
        <v>13</v>
      </c>
      <c r="Q56" s="84" t="s">
        <v>4458</v>
      </c>
      <c r="R56" s="84">
        <v>3</v>
      </c>
      <c r="S56" s="84" t="s">
        <v>4469</v>
      </c>
      <c r="T56" s="84">
        <v>15</v>
      </c>
      <c r="U56" s="84" t="s">
        <v>4480</v>
      </c>
      <c r="V56" s="84">
        <v>4</v>
      </c>
    </row>
    <row r="57" spans="1:22" ht="15">
      <c r="A57" s="84" t="s">
        <v>4381</v>
      </c>
      <c r="B57" s="84">
        <v>66</v>
      </c>
      <c r="C57" s="84" t="s">
        <v>4382</v>
      </c>
      <c r="D57" s="84">
        <v>66</v>
      </c>
      <c r="E57" s="84" t="s">
        <v>4393</v>
      </c>
      <c r="F57" s="84">
        <v>35</v>
      </c>
      <c r="G57" s="84" t="s">
        <v>4404</v>
      </c>
      <c r="H57" s="84">
        <v>3</v>
      </c>
      <c r="I57" s="84" t="s">
        <v>4415</v>
      </c>
      <c r="J57" s="84">
        <v>10</v>
      </c>
      <c r="K57" s="84" t="s">
        <v>4426</v>
      </c>
      <c r="L57" s="84">
        <v>6</v>
      </c>
      <c r="M57" s="84" t="s">
        <v>4437</v>
      </c>
      <c r="N57" s="84">
        <v>5</v>
      </c>
      <c r="O57" s="84" t="s">
        <v>4448</v>
      </c>
      <c r="P57" s="84">
        <v>13</v>
      </c>
      <c r="Q57" s="84" t="s">
        <v>4459</v>
      </c>
      <c r="R57" s="84">
        <v>3</v>
      </c>
      <c r="S57" s="84" t="s">
        <v>4470</v>
      </c>
      <c r="T57" s="84">
        <v>15</v>
      </c>
      <c r="U57" s="84" t="s">
        <v>4481</v>
      </c>
      <c r="V57" s="84">
        <v>4</v>
      </c>
    </row>
    <row r="58" spans="1:22" ht="15">
      <c r="A58" s="84" t="s">
        <v>4382</v>
      </c>
      <c r="B58" s="84">
        <v>66</v>
      </c>
      <c r="C58" s="84" t="s">
        <v>4383</v>
      </c>
      <c r="D58" s="84">
        <v>66</v>
      </c>
      <c r="E58" s="84" t="s">
        <v>4394</v>
      </c>
      <c r="F58" s="84">
        <v>35</v>
      </c>
      <c r="G58" s="84" t="s">
        <v>4405</v>
      </c>
      <c r="H58" s="84">
        <v>2</v>
      </c>
      <c r="I58" s="84" t="s">
        <v>4416</v>
      </c>
      <c r="J58" s="84">
        <v>10</v>
      </c>
      <c r="K58" s="84" t="s">
        <v>4427</v>
      </c>
      <c r="L58" s="84">
        <v>5</v>
      </c>
      <c r="M58" s="84" t="s">
        <v>4438</v>
      </c>
      <c r="N58" s="84">
        <v>5</v>
      </c>
      <c r="O58" s="84" t="s">
        <v>4449</v>
      </c>
      <c r="P58" s="84">
        <v>13</v>
      </c>
      <c r="Q58" s="84" t="s">
        <v>4460</v>
      </c>
      <c r="R58" s="84">
        <v>3</v>
      </c>
      <c r="S58" s="84" t="s">
        <v>4471</v>
      </c>
      <c r="T58" s="84">
        <v>15</v>
      </c>
      <c r="U58" s="84" t="s">
        <v>4482</v>
      </c>
      <c r="V58" s="84">
        <v>4</v>
      </c>
    </row>
    <row r="59" spans="1:22" ht="15">
      <c r="A59" s="84" t="s">
        <v>4383</v>
      </c>
      <c r="B59" s="84">
        <v>66</v>
      </c>
      <c r="C59" s="84" t="s">
        <v>4384</v>
      </c>
      <c r="D59" s="84">
        <v>66</v>
      </c>
      <c r="E59" s="84" t="s">
        <v>4395</v>
      </c>
      <c r="F59" s="84">
        <v>35</v>
      </c>
      <c r="G59" s="84" t="s">
        <v>4406</v>
      </c>
      <c r="H59" s="84">
        <v>2</v>
      </c>
      <c r="I59" s="84" t="s">
        <v>4417</v>
      </c>
      <c r="J59" s="84">
        <v>10</v>
      </c>
      <c r="K59" s="84" t="s">
        <v>4428</v>
      </c>
      <c r="L59" s="84">
        <v>5</v>
      </c>
      <c r="M59" s="84" t="s">
        <v>4439</v>
      </c>
      <c r="N59" s="84">
        <v>5</v>
      </c>
      <c r="O59" s="84" t="s">
        <v>4450</v>
      </c>
      <c r="P59" s="84">
        <v>13</v>
      </c>
      <c r="Q59" s="84" t="s">
        <v>4461</v>
      </c>
      <c r="R59" s="84">
        <v>3</v>
      </c>
      <c r="S59" s="84" t="s">
        <v>4472</v>
      </c>
      <c r="T59" s="84">
        <v>15</v>
      </c>
      <c r="U59" s="84" t="s">
        <v>4483</v>
      </c>
      <c r="V59" s="84">
        <v>4</v>
      </c>
    </row>
    <row r="60" spans="1:22" ht="15">
      <c r="A60" s="84" t="s">
        <v>4384</v>
      </c>
      <c r="B60" s="84">
        <v>66</v>
      </c>
      <c r="C60" s="84" t="s">
        <v>4385</v>
      </c>
      <c r="D60" s="84">
        <v>66</v>
      </c>
      <c r="E60" s="84" t="s">
        <v>4396</v>
      </c>
      <c r="F60" s="84">
        <v>35</v>
      </c>
      <c r="G60" s="84" t="s">
        <v>4407</v>
      </c>
      <c r="H60" s="84">
        <v>2</v>
      </c>
      <c r="I60" s="84" t="s">
        <v>4418</v>
      </c>
      <c r="J60" s="84">
        <v>10</v>
      </c>
      <c r="K60" s="84" t="s">
        <v>4429</v>
      </c>
      <c r="L60" s="84">
        <v>5</v>
      </c>
      <c r="M60" s="84" t="s">
        <v>4440</v>
      </c>
      <c r="N60" s="84">
        <v>5</v>
      </c>
      <c r="O60" s="84" t="s">
        <v>4451</v>
      </c>
      <c r="P60" s="84">
        <v>13</v>
      </c>
      <c r="Q60" s="84" t="s">
        <v>4462</v>
      </c>
      <c r="R60" s="84">
        <v>3</v>
      </c>
      <c r="S60" s="84" t="s">
        <v>4473</v>
      </c>
      <c r="T60" s="84">
        <v>15</v>
      </c>
      <c r="U60" s="84" t="s">
        <v>4484</v>
      </c>
      <c r="V60" s="84">
        <v>4</v>
      </c>
    </row>
    <row r="61" spans="1:22" ht="15">
      <c r="A61" s="84" t="s">
        <v>4385</v>
      </c>
      <c r="B61" s="84">
        <v>66</v>
      </c>
      <c r="C61" s="84" t="s">
        <v>4386</v>
      </c>
      <c r="D61" s="84">
        <v>66</v>
      </c>
      <c r="E61" s="84" t="s">
        <v>4397</v>
      </c>
      <c r="F61" s="84">
        <v>35</v>
      </c>
      <c r="G61" s="84" t="s">
        <v>4408</v>
      </c>
      <c r="H61" s="84">
        <v>2</v>
      </c>
      <c r="I61" s="84" t="s">
        <v>4419</v>
      </c>
      <c r="J61" s="84">
        <v>10</v>
      </c>
      <c r="K61" s="84" t="s">
        <v>4430</v>
      </c>
      <c r="L61" s="84">
        <v>5</v>
      </c>
      <c r="M61" s="84" t="s">
        <v>4441</v>
      </c>
      <c r="N61" s="84">
        <v>4</v>
      </c>
      <c r="O61" s="84" t="s">
        <v>4452</v>
      </c>
      <c r="P61" s="84">
        <v>13</v>
      </c>
      <c r="Q61" s="84" t="s">
        <v>4463</v>
      </c>
      <c r="R61" s="84">
        <v>3</v>
      </c>
      <c r="S61" s="84" t="s">
        <v>4474</v>
      </c>
      <c r="T61" s="84">
        <v>15</v>
      </c>
      <c r="U61" s="84" t="s">
        <v>4485</v>
      </c>
      <c r="V61" s="84">
        <v>4</v>
      </c>
    </row>
    <row r="62" spans="1:22" ht="15">
      <c r="A62" s="84" t="s">
        <v>4386</v>
      </c>
      <c r="B62" s="84">
        <v>66</v>
      </c>
      <c r="C62" s="84" t="s">
        <v>4387</v>
      </c>
      <c r="D62" s="84">
        <v>66</v>
      </c>
      <c r="E62" s="84" t="s">
        <v>4398</v>
      </c>
      <c r="F62" s="84">
        <v>35</v>
      </c>
      <c r="G62" s="84" t="s">
        <v>4409</v>
      </c>
      <c r="H62" s="84">
        <v>2</v>
      </c>
      <c r="I62" s="84" t="s">
        <v>4420</v>
      </c>
      <c r="J62" s="84">
        <v>9</v>
      </c>
      <c r="K62" s="84" t="s">
        <v>4431</v>
      </c>
      <c r="L62" s="84">
        <v>5</v>
      </c>
      <c r="M62" s="84" t="s">
        <v>4442</v>
      </c>
      <c r="N62" s="84">
        <v>4</v>
      </c>
      <c r="O62" s="84" t="s">
        <v>4453</v>
      </c>
      <c r="P62" s="84">
        <v>13</v>
      </c>
      <c r="Q62" s="84" t="s">
        <v>4464</v>
      </c>
      <c r="R62" s="84">
        <v>3</v>
      </c>
      <c r="S62" s="84" t="s">
        <v>4475</v>
      </c>
      <c r="T62" s="84">
        <v>15</v>
      </c>
      <c r="U62" s="84" t="s">
        <v>4486</v>
      </c>
      <c r="V62" s="84">
        <v>4</v>
      </c>
    </row>
    <row r="63" spans="1:22" ht="15">
      <c r="A63" s="84" t="s">
        <v>4387</v>
      </c>
      <c r="B63" s="84">
        <v>66</v>
      </c>
      <c r="C63" s="84" t="s">
        <v>4379</v>
      </c>
      <c r="D63" s="84">
        <v>66</v>
      </c>
      <c r="E63" s="84" t="s">
        <v>4399</v>
      </c>
      <c r="F63" s="84">
        <v>35</v>
      </c>
      <c r="G63" s="84" t="s">
        <v>4410</v>
      </c>
      <c r="H63" s="84">
        <v>2</v>
      </c>
      <c r="I63" s="84" t="s">
        <v>4421</v>
      </c>
      <c r="J63" s="84">
        <v>3</v>
      </c>
      <c r="K63" s="84" t="s">
        <v>4432</v>
      </c>
      <c r="L63" s="84">
        <v>5</v>
      </c>
      <c r="M63" s="84" t="s">
        <v>4443</v>
      </c>
      <c r="N63" s="84">
        <v>4</v>
      </c>
      <c r="O63" s="84" t="s">
        <v>4454</v>
      </c>
      <c r="P63" s="84">
        <v>13</v>
      </c>
      <c r="Q63" s="84" t="s">
        <v>4465</v>
      </c>
      <c r="R63" s="84">
        <v>3</v>
      </c>
      <c r="S63" s="84" t="s">
        <v>4476</v>
      </c>
      <c r="T63" s="84">
        <v>11</v>
      </c>
      <c r="U63" s="84" t="s">
        <v>4487</v>
      </c>
      <c r="V63" s="84">
        <v>3</v>
      </c>
    </row>
    <row r="66" spans="1:22" ht="15" customHeight="1">
      <c r="A66" s="13" t="s">
        <v>4515</v>
      </c>
      <c r="B66" s="13" t="s">
        <v>4148</v>
      </c>
      <c r="C66" s="78" t="s">
        <v>4517</v>
      </c>
      <c r="D66" s="78" t="s">
        <v>4151</v>
      </c>
      <c r="E66" s="78" t="s">
        <v>4518</v>
      </c>
      <c r="F66" s="78" t="s">
        <v>4153</v>
      </c>
      <c r="G66" s="78" t="s">
        <v>4521</v>
      </c>
      <c r="H66" s="78" t="s">
        <v>4157</v>
      </c>
      <c r="I66" s="78" t="s">
        <v>4523</v>
      </c>
      <c r="J66" s="78" t="s">
        <v>4159</v>
      </c>
      <c r="K66" s="13" t="s">
        <v>4525</v>
      </c>
      <c r="L66" s="13" t="s">
        <v>4161</v>
      </c>
      <c r="M66" s="78" t="s">
        <v>4527</v>
      </c>
      <c r="N66" s="78" t="s">
        <v>4163</v>
      </c>
      <c r="O66" s="78" t="s">
        <v>4529</v>
      </c>
      <c r="P66" s="78" t="s">
        <v>4165</v>
      </c>
      <c r="Q66" s="13" t="s">
        <v>4531</v>
      </c>
      <c r="R66" s="13" t="s">
        <v>4167</v>
      </c>
      <c r="S66" s="78" t="s">
        <v>4533</v>
      </c>
      <c r="T66" s="78" t="s">
        <v>4169</v>
      </c>
      <c r="U66" s="78" t="s">
        <v>4535</v>
      </c>
      <c r="V66" s="78" t="s">
        <v>4170</v>
      </c>
    </row>
    <row r="67" spans="1:22" ht="15">
      <c r="A67" s="78" t="s">
        <v>533</v>
      </c>
      <c r="B67" s="78">
        <v>1</v>
      </c>
      <c r="C67" s="78"/>
      <c r="D67" s="78"/>
      <c r="E67" s="78"/>
      <c r="F67" s="78"/>
      <c r="G67" s="78"/>
      <c r="H67" s="78"/>
      <c r="I67" s="78"/>
      <c r="J67" s="78"/>
      <c r="K67" s="78" t="s">
        <v>487</v>
      </c>
      <c r="L67" s="78">
        <v>1</v>
      </c>
      <c r="M67" s="78"/>
      <c r="N67" s="78"/>
      <c r="O67" s="78"/>
      <c r="P67" s="78"/>
      <c r="Q67" s="78" t="s">
        <v>519</v>
      </c>
      <c r="R67" s="78">
        <v>1</v>
      </c>
      <c r="S67" s="78"/>
      <c r="T67" s="78"/>
      <c r="U67" s="78"/>
      <c r="V67" s="78"/>
    </row>
    <row r="68" spans="1:22" ht="15">
      <c r="A68" s="78" t="s">
        <v>487</v>
      </c>
      <c r="B68" s="78">
        <v>1</v>
      </c>
      <c r="C68" s="78"/>
      <c r="D68" s="78"/>
      <c r="E68" s="78"/>
      <c r="F68" s="78"/>
      <c r="G68" s="78"/>
      <c r="H68" s="78"/>
      <c r="I68" s="78"/>
      <c r="J68" s="78"/>
      <c r="K68" s="78" t="s">
        <v>509</v>
      </c>
      <c r="L68" s="78">
        <v>1</v>
      </c>
      <c r="M68" s="78"/>
      <c r="N68" s="78"/>
      <c r="O68" s="78"/>
      <c r="P68" s="78"/>
      <c r="Q68" s="78"/>
      <c r="R68" s="78"/>
      <c r="S68" s="78"/>
      <c r="T68" s="78"/>
      <c r="U68" s="78"/>
      <c r="V68" s="78"/>
    </row>
    <row r="69" spans="1:22" ht="15">
      <c r="A69" s="78" t="s">
        <v>520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519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514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509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502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495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4516</v>
      </c>
      <c r="B77" s="13" t="s">
        <v>4148</v>
      </c>
      <c r="C77" s="13" t="s">
        <v>4519</v>
      </c>
      <c r="D77" s="13" t="s">
        <v>4151</v>
      </c>
      <c r="E77" s="13" t="s">
        <v>4520</v>
      </c>
      <c r="F77" s="13" t="s">
        <v>4153</v>
      </c>
      <c r="G77" s="13" t="s">
        <v>4522</v>
      </c>
      <c r="H77" s="13" t="s">
        <v>4157</v>
      </c>
      <c r="I77" s="13" t="s">
        <v>4524</v>
      </c>
      <c r="J77" s="13" t="s">
        <v>4159</v>
      </c>
      <c r="K77" s="13" t="s">
        <v>4526</v>
      </c>
      <c r="L77" s="13" t="s">
        <v>4161</v>
      </c>
      <c r="M77" s="13" t="s">
        <v>4528</v>
      </c>
      <c r="N77" s="13" t="s">
        <v>4163</v>
      </c>
      <c r="O77" s="13" t="s">
        <v>4530</v>
      </c>
      <c r="P77" s="13" t="s">
        <v>4165</v>
      </c>
      <c r="Q77" s="13" t="s">
        <v>4532</v>
      </c>
      <c r="R77" s="13" t="s">
        <v>4167</v>
      </c>
      <c r="S77" s="13" t="s">
        <v>4534</v>
      </c>
      <c r="T77" s="13" t="s">
        <v>4169</v>
      </c>
      <c r="U77" s="13" t="s">
        <v>4536</v>
      </c>
      <c r="V77" s="13" t="s">
        <v>4170</v>
      </c>
    </row>
    <row r="78" spans="1:22" ht="15">
      <c r="A78" s="78" t="s">
        <v>336</v>
      </c>
      <c r="B78" s="78">
        <v>65</v>
      </c>
      <c r="C78" s="78" t="s">
        <v>336</v>
      </c>
      <c r="D78" s="78">
        <v>65</v>
      </c>
      <c r="E78" s="78" t="s">
        <v>383</v>
      </c>
      <c r="F78" s="78">
        <v>34</v>
      </c>
      <c r="G78" s="78" t="s">
        <v>230</v>
      </c>
      <c r="H78" s="78">
        <v>1</v>
      </c>
      <c r="I78" s="78" t="s">
        <v>473</v>
      </c>
      <c r="J78" s="78">
        <v>10</v>
      </c>
      <c r="K78" s="78" t="s">
        <v>487</v>
      </c>
      <c r="L78" s="78">
        <v>17</v>
      </c>
      <c r="M78" s="78" t="s">
        <v>481</v>
      </c>
      <c r="N78" s="78">
        <v>12</v>
      </c>
      <c r="O78" s="78" t="s">
        <v>449</v>
      </c>
      <c r="P78" s="78">
        <v>15</v>
      </c>
      <c r="Q78" s="78" t="s">
        <v>457</v>
      </c>
      <c r="R78" s="78">
        <v>10</v>
      </c>
      <c r="S78" s="78" t="s">
        <v>454</v>
      </c>
      <c r="T78" s="78">
        <v>7</v>
      </c>
      <c r="U78" s="78" t="s">
        <v>381</v>
      </c>
      <c r="V78" s="78">
        <v>3</v>
      </c>
    </row>
    <row r="79" spans="1:22" ht="15">
      <c r="A79" s="78" t="s">
        <v>383</v>
      </c>
      <c r="B79" s="78">
        <v>34</v>
      </c>
      <c r="C79" s="78"/>
      <c r="D79" s="78"/>
      <c r="E79" s="78"/>
      <c r="F79" s="78"/>
      <c r="G79" s="78" t="s">
        <v>445</v>
      </c>
      <c r="H79" s="78">
        <v>1</v>
      </c>
      <c r="I79" s="78" t="s">
        <v>440</v>
      </c>
      <c r="J79" s="78">
        <v>5</v>
      </c>
      <c r="K79" s="78" t="s">
        <v>505</v>
      </c>
      <c r="L79" s="78">
        <v>5</v>
      </c>
      <c r="M79" s="78" t="s">
        <v>543</v>
      </c>
      <c r="N79" s="78">
        <v>10</v>
      </c>
      <c r="O79" s="78"/>
      <c r="P79" s="78"/>
      <c r="Q79" s="78" t="s">
        <v>490</v>
      </c>
      <c r="R79" s="78">
        <v>3</v>
      </c>
      <c r="S79" s="78" t="s">
        <v>506</v>
      </c>
      <c r="T79" s="78">
        <v>5</v>
      </c>
      <c r="U79" s="78" t="s">
        <v>504</v>
      </c>
      <c r="V79" s="78">
        <v>3</v>
      </c>
    </row>
    <row r="80" spans="1:22" ht="15">
      <c r="A80" s="78" t="s">
        <v>487</v>
      </c>
      <c r="B80" s="78">
        <v>20</v>
      </c>
      <c r="C80" s="78"/>
      <c r="D80" s="78"/>
      <c r="E80" s="78"/>
      <c r="F80" s="78"/>
      <c r="G80" s="78"/>
      <c r="H80" s="78"/>
      <c r="I80" s="78" t="s">
        <v>439</v>
      </c>
      <c r="J80" s="78">
        <v>2</v>
      </c>
      <c r="K80" s="78" t="s">
        <v>432</v>
      </c>
      <c r="L80" s="78">
        <v>1</v>
      </c>
      <c r="M80" s="78" t="s">
        <v>523</v>
      </c>
      <c r="N80" s="78">
        <v>5</v>
      </c>
      <c r="O80" s="78"/>
      <c r="P80" s="78"/>
      <c r="Q80" s="78" t="s">
        <v>519</v>
      </c>
      <c r="R80" s="78">
        <v>2</v>
      </c>
      <c r="S80" s="78" t="s">
        <v>451</v>
      </c>
      <c r="T80" s="78">
        <v>4</v>
      </c>
      <c r="U80" s="78" t="s">
        <v>296</v>
      </c>
      <c r="V80" s="78">
        <v>3</v>
      </c>
    </row>
    <row r="81" spans="1:22" ht="15">
      <c r="A81" s="78" t="s">
        <v>449</v>
      </c>
      <c r="B81" s="78">
        <v>15</v>
      </c>
      <c r="C81" s="78"/>
      <c r="D81" s="78"/>
      <c r="E81" s="78"/>
      <c r="F81" s="78"/>
      <c r="G81" s="78"/>
      <c r="H81" s="78"/>
      <c r="I81" s="78" t="s">
        <v>475</v>
      </c>
      <c r="J81" s="78">
        <v>1</v>
      </c>
      <c r="K81" s="78" t="s">
        <v>524</v>
      </c>
      <c r="L81" s="78">
        <v>1</v>
      </c>
      <c r="M81" s="78" t="s">
        <v>539</v>
      </c>
      <c r="N81" s="78">
        <v>2</v>
      </c>
      <c r="O81" s="78"/>
      <c r="P81" s="78"/>
      <c r="Q81" s="78" t="s">
        <v>518</v>
      </c>
      <c r="R81" s="78">
        <v>1</v>
      </c>
      <c r="S81" s="78" t="s">
        <v>487</v>
      </c>
      <c r="T81" s="78">
        <v>2</v>
      </c>
      <c r="U81" s="78" t="s">
        <v>498</v>
      </c>
      <c r="V81" s="78">
        <v>1</v>
      </c>
    </row>
    <row r="82" spans="1:22" ht="15">
      <c r="A82" s="78" t="s">
        <v>481</v>
      </c>
      <c r="B82" s="78">
        <v>12</v>
      </c>
      <c r="C82" s="78"/>
      <c r="D82" s="78"/>
      <c r="E82" s="78"/>
      <c r="F82" s="78"/>
      <c r="G82" s="78"/>
      <c r="H82" s="78"/>
      <c r="I82" s="78" t="s">
        <v>474</v>
      </c>
      <c r="J82" s="78">
        <v>1</v>
      </c>
      <c r="K82" s="78" t="s">
        <v>508</v>
      </c>
      <c r="L82" s="78">
        <v>1</v>
      </c>
      <c r="M82" s="78" t="s">
        <v>542</v>
      </c>
      <c r="N82" s="78">
        <v>1</v>
      </c>
      <c r="O82" s="78"/>
      <c r="P82" s="78"/>
      <c r="Q82" s="78"/>
      <c r="R82" s="78"/>
      <c r="S82" s="78" t="s">
        <v>296</v>
      </c>
      <c r="T82" s="78">
        <v>1</v>
      </c>
      <c r="U82" s="78" t="s">
        <v>497</v>
      </c>
      <c r="V82" s="78">
        <v>1</v>
      </c>
    </row>
    <row r="83" spans="1:22" ht="15">
      <c r="A83" s="78" t="s">
        <v>543</v>
      </c>
      <c r="B83" s="78">
        <v>10</v>
      </c>
      <c r="C83" s="78"/>
      <c r="D83" s="78"/>
      <c r="E83" s="78"/>
      <c r="F83" s="78"/>
      <c r="G83" s="78"/>
      <c r="H83" s="78"/>
      <c r="I83" s="78" t="s">
        <v>530</v>
      </c>
      <c r="J83" s="78">
        <v>1</v>
      </c>
      <c r="K83" s="78"/>
      <c r="L83" s="78"/>
      <c r="M83" s="78" t="s">
        <v>535</v>
      </c>
      <c r="N83" s="78">
        <v>1</v>
      </c>
      <c r="O83" s="78"/>
      <c r="P83" s="78"/>
      <c r="Q83" s="78"/>
      <c r="R83" s="78"/>
      <c r="S83" s="78" t="s">
        <v>407</v>
      </c>
      <c r="T83" s="78">
        <v>1</v>
      </c>
      <c r="U83" s="78" t="s">
        <v>487</v>
      </c>
      <c r="V83" s="78">
        <v>1</v>
      </c>
    </row>
    <row r="84" spans="1:22" ht="15">
      <c r="A84" s="78" t="s">
        <v>473</v>
      </c>
      <c r="B84" s="78">
        <v>10</v>
      </c>
      <c r="C84" s="78"/>
      <c r="D84" s="78"/>
      <c r="E84" s="78"/>
      <c r="F84" s="78"/>
      <c r="G84" s="78"/>
      <c r="H84" s="78"/>
      <c r="I84" s="78" t="s">
        <v>529</v>
      </c>
      <c r="J84" s="78">
        <v>1</v>
      </c>
      <c r="K84" s="78"/>
      <c r="L84" s="78"/>
      <c r="M84" s="78" t="s">
        <v>536</v>
      </c>
      <c r="N84" s="78">
        <v>1</v>
      </c>
      <c r="O84" s="78"/>
      <c r="P84" s="78"/>
      <c r="Q84" s="78"/>
      <c r="R84" s="78"/>
      <c r="S84" s="78"/>
      <c r="T84" s="78"/>
      <c r="U84" s="78" t="s">
        <v>496</v>
      </c>
      <c r="V84" s="78">
        <v>1</v>
      </c>
    </row>
    <row r="85" spans="1:22" ht="15">
      <c r="A85" s="78" t="s">
        <v>457</v>
      </c>
      <c r="B85" s="78">
        <v>10</v>
      </c>
      <c r="C85" s="78"/>
      <c r="D85" s="78"/>
      <c r="E85" s="78"/>
      <c r="F85" s="78"/>
      <c r="G85" s="78"/>
      <c r="H85" s="78"/>
      <c r="I85" s="78" t="s">
        <v>405</v>
      </c>
      <c r="J85" s="78">
        <v>1</v>
      </c>
      <c r="K85" s="78"/>
      <c r="L85" s="78"/>
      <c r="M85" s="78" t="s">
        <v>537</v>
      </c>
      <c r="N85" s="78">
        <v>1</v>
      </c>
      <c r="O85" s="78"/>
      <c r="P85" s="78"/>
      <c r="Q85" s="78"/>
      <c r="R85" s="78"/>
      <c r="S85" s="78"/>
      <c r="T85" s="78"/>
      <c r="U85" s="78" t="s">
        <v>505</v>
      </c>
      <c r="V85" s="78">
        <v>1</v>
      </c>
    </row>
    <row r="86" spans="1:22" ht="15">
      <c r="A86" s="78" t="s">
        <v>485</v>
      </c>
      <c r="B86" s="78">
        <v>9</v>
      </c>
      <c r="C86" s="78"/>
      <c r="D86" s="78"/>
      <c r="E86" s="78"/>
      <c r="F86" s="78"/>
      <c r="G86" s="78"/>
      <c r="H86" s="78"/>
      <c r="I86" s="78" t="s">
        <v>528</v>
      </c>
      <c r="J86" s="78">
        <v>1</v>
      </c>
      <c r="K86" s="78"/>
      <c r="L86" s="78"/>
      <c r="M86" s="78" t="s">
        <v>540</v>
      </c>
      <c r="N86" s="78">
        <v>1</v>
      </c>
      <c r="O86" s="78"/>
      <c r="P86" s="78"/>
      <c r="Q86" s="78"/>
      <c r="R86" s="78"/>
      <c r="S86" s="78"/>
      <c r="T86" s="78"/>
      <c r="U86" s="78"/>
      <c r="V86" s="78"/>
    </row>
    <row r="87" spans="1:22" ht="15">
      <c r="A87" s="78" t="s">
        <v>454</v>
      </c>
      <c r="B87" s="78">
        <v>7</v>
      </c>
      <c r="C87" s="78"/>
      <c r="D87" s="78"/>
      <c r="E87" s="78"/>
      <c r="F87" s="78"/>
      <c r="G87" s="78"/>
      <c r="H87" s="78"/>
      <c r="I87" s="78" t="s">
        <v>527</v>
      </c>
      <c r="J87" s="78">
        <v>1</v>
      </c>
      <c r="K87" s="78"/>
      <c r="L87" s="78"/>
      <c r="M87" s="78" t="s">
        <v>538</v>
      </c>
      <c r="N87" s="78">
        <v>1</v>
      </c>
      <c r="O87" s="78"/>
      <c r="P87" s="78"/>
      <c r="Q87" s="78"/>
      <c r="R87" s="78"/>
      <c r="S87" s="78"/>
      <c r="T87" s="78"/>
      <c r="U87" s="78"/>
      <c r="V87" s="78"/>
    </row>
    <row r="90" spans="1:22" ht="15" customHeight="1">
      <c r="A90" s="13" t="s">
        <v>4559</v>
      </c>
      <c r="B90" s="13" t="s">
        <v>4148</v>
      </c>
      <c r="C90" s="13" t="s">
        <v>4560</v>
      </c>
      <c r="D90" s="13" t="s">
        <v>4151</v>
      </c>
      <c r="E90" s="13" t="s">
        <v>4561</v>
      </c>
      <c r="F90" s="13" t="s">
        <v>4153</v>
      </c>
      <c r="G90" s="13" t="s">
        <v>4562</v>
      </c>
      <c r="H90" s="13" t="s">
        <v>4157</v>
      </c>
      <c r="I90" s="13" t="s">
        <v>4563</v>
      </c>
      <c r="J90" s="13" t="s">
        <v>4159</v>
      </c>
      <c r="K90" s="13" t="s">
        <v>4564</v>
      </c>
      <c r="L90" s="13" t="s">
        <v>4161</v>
      </c>
      <c r="M90" s="13" t="s">
        <v>4565</v>
      </c>
      <c r="N90" s="13" t="s">
        <v>4163</v>
      </c>
      <c r="O90" s="13" t="s">
        <v>4566</v>
      </c>
      <c r="P90" s="13" t="s">
        <v>4165</v>
      </c>
      <c r="Q90" s="13" t="s">
        <v>4567</v>
      </c>
      <c r="R90" s="13" t="s">
        <v>4167</v>
      </c>
      <c r="S90" s="13" t="s">
        <v>4568</v>
      </c>
      <c r="T90" s="13" t="s">
        <v>4169</v>
      </c>
      <c r="U90" s="13" t="s">
        <v>4569</v>
      </c>
      <c r="V90" s="13" t="s">
        <v>4170</v>
      </c>
    </row>
    <row r="91" spans="1:22" ht="15">
      <c r="A91" s="114" t="s">
        <v>258</v>
      </c>
      <c r="B91" s="78">
        <v>592093</v>
      </c>
      <c r="C91" s="114" t="s">
        <v>258</v>
      </c>
      <c r="D91" s="78">
        <v>592093</v>
      </c>
      <c r="E91" s="114" t="s">
        <v>354</v>
      </c>
      <c r="F91" s="78">
        <v>384138</v>
      </c>
      <c r="G91" s="114" t="s">
        <v>484</v>
      </c>
      <c r="H91" s="78">
        <v>199832</v>
      </c>
      <c r="I91" s="114" t="s">
        <v>476</v>
      </c>
      <c r="J91" s="78">
        <v>99061</v>
      </c>
      <c r="K91" s="114" t="s">
        <v>414</v>
      </c>
      <c r="L91" s="78">
        <v>65110</v>
      </c>
      <c r="M91" s="114" t="s">
        <v>539</v>
      </c>
      <c r="N91" s="78">
        <v>259356</v>
      </c>
      <c r="O91" s="114" t="s">
        <v>219</v>
      </c>
      <c r="P91" s="78">
        <v>270494</v>
      </c>
      <c r="Q91" s="114" t="s">
        <v>519</v>
      </c>
      <c r="R91" s="78">
        <v>71319</v>
      </c>
      <c r="S91" s="114" t="s">
        <v>453</v>
      </c>
      <c r="T91" s="78">
        <v>119173</v>
      </c>
      <c r="U91" s="114" t="s">
        <v>498</v>
      </c>
      <c r="V91" s="78">
        <v>33474</v>
      </c>
    </row>
    <row r="92" spans="1:22" ht="15">
      <c r="A92" s="114" t="s">
        <v>472</v>
      </c>
      <c r="B92" s="78">
        <v>530712</v>
      </c>
      <c r="C92" s="114" t="s">
        <v>263</v>
      </c>
      <c r="D92" s="78">
        <v>232676</v>
      </c>
      <c r="E92" s="114" t="s">
        <v>352</v>
      </c>
      <c r="F92" s="78">
        <v>335448</v>
      </c>
      <c r="G92" s="114" t="s">
        <v>434</v>
      </c>
      <c r="H92" s="78">
        <v>141995</v>
      </c>
      <c r="I92" s="114" t="s">
        <v>464</v>
      </c>
      <c r="J92" s="78">
        <v>68229</v>
      </c>
      <c r="K92" s="114" t="s">
        <v>508</v>
      </c>
      <c r="L92" s="78">
        <v>10978</v>
      </c>
      <c r="M92" s="114" t="s">
        <v>537</v>
      </c>
      <c r="N92" s="78">
        <v>149485</v>
      </c>
      <c r="O92" s="114" t="s">
        <v>224</v>
      </c>
      <c r="P92" s="78">
        <v>63709</v>
      </c>
      <c r="Q92" s="114" t="s">
        <v>345</v>
      </c>
      <c r="R92" s="78">
        <v>47924</v>
      </c>
      <c r="S92" s="114" t="s">
        <v>506</v>
      </c>
      <c r="T92" s="78">
        <v>14305</v>
      </c>
      <c r="U92" s="114" t="s">
        <v>504</v>
      </c>
      <c r="V92" s="78">
        <v>22742</v>
      </c>
    </row>
    <row r="93" spans="1:22" ht="15">
      <c r="A93" s="114" t="s">
        <v>354</v>
      </c>
      <c r="B93" s="78">
        <v>384138</v>
      </c>
      <c r="C93" s="114" t="s">
        <v>259</v>
      </c>
      <c r="D93" s="78">
        <v>223213</v>
      </c>
      <c r="E93" s="114" t="s">
        <v>364</v>
      </c>
      <c r="F93" s="78">
        <v>335206</v>
      </c>
      <c r="G93" s="114" t="s">
        <v>445</v>
      </c>
      <c r="H93" s="78">
        <v>57708</v>
      </c>
      <c r="I93" s="114" t="s">
        <v>475</v>
      </c>
      <c r="J93" s="78">
        <v>38046</v>
      </c>
      <c r="K93" s="114" t="s">
        <v>426</v>
      </c>
      <c r="L93" s="78">
        <v>10385</v>
      </c>
      <c r="M93" s="114" t="s">
        <v>415</v>
      </c>
      <c r="N93" s="78">
        <v>73236</v>
      </c>
      <c r="O93" s="114" t="s">
        <v>222</v>
      </c>
      <c r="P93" s="78">
        <v>59139</v>
      </c>
      <c r="Q93" s="114" t="s">
        <v>458</v>
      </c>
      <c r="R93" s="78">
        <v>26949</v>
      </c>
      <c r="S93" s="114" t="s">
        <v>408</v>
      </c>
      <c r="T93" s="78">
        <v>10564</v>
      </c>
      <c r="U93" s="114" t="s">
        <v>497</v>
      </c>
      <c r="V93" s="78">
        <v>12443</v>
      </c>
    </row>
    <row r="94" spans="1:22" ht="15">
      <c r="A94" s="114" t="s">
        <v>352</v>
      </c>
      <c r="B94" s="78">
        <v>335448</v>
      </c>
      <c r="C94" s="114" t="s">
        <v>246</v>
      </c>
      <c r="D94" s="78">
        <v>217729</v>
      </c>
      <c r="E94" s="114" t="s">
        <v>383</v>
      </c>
      <c r="F94" s="78">
        <v>329368</v>
      </c>
      <c r="G94" s="114" t="s">
        <v>482</v>
      </c>
      <c r="H94" s="78">
        <v>53599</v>
      </c>
      <c r="I94" s="114" t="s">
        <v>459</v>
      </c>
      <c r="J94" s="78">
        <v>30884</v>
      </c>
      <c r="K94" s="114" t="s">
        <v>468</v>
      </c>
      <c r="L94" s="78">
        <v>10016</v>
      </c>
      <c r="M94" s="114" t="s">
        <v>321</v>
      </c>
      <c r="N94" s="78">
        <v>64396</v>
      </c>
      <c r="O94" s="114" t="s">
        <v>217</v>
      </c>
      <c r="P94" s="78">
        <v>30306</v>
      </c>
      <c r="Q94" s="114" t="s">
        <v>518</v>
      </c>
      <c r="R94" s="78">
        <v>13924</v>
      </c>
      <c r="S94" s="114" t="s">
        <v>391</v>
      </c>
      <c r="T94" s="78">
        <v>6380</v>
      </c>
      <c r="U94" s="114" t="s">
        <v>342</v>
      </c>
      <c r="V94" s="78">
        <v>4580</v>
      </c>
    </row>
    <row r="95" spans="1:22" ht="15">
      <c r="A95" s="114" t="s">
        <v>364</v>
      </c>
      <c r="B95" s="78">
        <v>335206</v>
      </c>
      <c r="C95" s="114" t="s">
        <v>233</v>
      </c>
      <c r="D95" s="78">
        <v>211746</v>
      </c>
      <c r="E95" s="114" t="s">
        <v>374</v>
      </c>
      <c r="F95" s="78">
        <v>225139</v>
      </c>
      <c r="G95" s="114" t="s">
        <v>447</v>
      </c>
      <c r="H95" s="78">
        <v>39866</v>
      </c>
      <c r="I95" s="114" t="s">
        <v>466</v>
      </c>
      <c r="J95" s="78">
        <v>10325</v>
      </c>
      <c r="K95" s="114" t="s">
        <v>509</v>
      </c>
      <c r="L95" s="78">
        <v>9992</v>
      </c>
      <c r="M95" s="114" t="s">
        <v>540</v>
      </c>
      <c r="N95" s="78">
        <v>52387</v>
      </c>
      <c r="O95" s="114" t="s">
        <v>220</v>
      </c>
      <c r="P95" s="78">
        <v>30070</v>
      </c>
      <c r="Q95" s="114" t="s">
        <v>422</v>
      </c>
      <c r="R95" s="78">
        <v>12034</v>
      </c>
      <c r="S95" s="114" t="s">
        <v>346</v>
      </c>
      <c r="T95" s="78">
        <v>4598</v>
      </c>
      <c r="U95" s="114" t="s">
        <v>382</v>
      </c>
      <c r="V95" s="78">
        <v>3137</v>
      </c>
    </row>
    <row r="96" spans="1:22" ht="15">
      <c r="A96" s="114" t="s">
        <v>383</v>
      </c>
      <c r="B96" s="78">
        <v>329368</v>
      </c>
      <c r="C96" s="114" t="s">
        <v>252</v>
      </c>
      <c r="D96" s="78">
        <v>191438</v>
      </c>
      <c r="E96" s="114" t="s">
        <v>355</v>
      </c>
      <c r="F96" s="78">
        <v>201605</v>
      </c>
      <c r="G96" s="114" t="s">
        <v>318</v>
      </c>
      <c r="H96" s="78">
        <v>18224</v>
      </c>
      <c r="I96" s="114" t="s">
        <v>460</v>
      </c>
      <c r="J96" s="78">
        <v>8143</v>
      </c>
      <c r="K96" s="114" t="s">
        <v>488</v>
      </c>
      <c r="L96" s="78">
        <v>7834</v>
      </c>
      <c r="M96" s="114" t="s">
        <v>538</v>
      </c>
      <c r="N96" s="78">
        <v>29542</v>
      </c>
      <c r="O96" s="114" t="s">
        <v>221</v>
      </c>
      <c r="P96" s="78">
        <v>23986</v>
      </c>
      <c r="Q96" s="114" t="s">
        <v>435</v>
      </c>
      <c r="R96" s="78">
        <v>9722</v>
      </c>
      <c r="S96" s="114" t="s">
        <v>386</v>
      </c>
      <c r="T96" s="78">
        <v>4156</v>
      </c>
      <c r="U96" s="114" t="s">
        <v>381</v>
      </c>
      <c r="V96" s="78">
        <v>2975</v>
      </c>
    </row>
    <row r="97" spans="1:22" ht="15">
      <c r="A97" s="114" t="s">
        <v>219</v>
      </c>
      <c r="B97" s="78">
        <v>270494</v>
      </c>
      <c r="C97" s="114" t="s">
        <v>235</v>
      </c>
      <c r="D97" s="78">
        <v>187749</v>
      </c>
      <c r="E97" s="114" t="s">
        <v>360</v>
      </c>
      <c r="F97" s="78">
        <v>191855</v>
      </c>
      <c r="G97" s="114" t="s">
        <v>324</v>
      </c>
      <c r="H97" s="78">
        <v>16160</v>
      </c>
      <c r="I97" s="114" t="s">
        <v>526</v>
      </c>
      <c r="J97" s="78">
        <v>6817</v>
      </c>
      <c r="K97" s="114" t="s">
        <v>448</v>
      </c>
      <c r="L97" s="78">
        <v>5379</v>
      </c>
      <c r="M97" s="114" t="s">
        <v>333</v>
      </c>
      <c r="N97" s="78">
        <v>22497</v>
      </c>
      <c r="O97" s="114" t="s">
        <v>449</v>
      </c>
      <c r="P97" s="78">
        <v>21485</v>
      </c>
      <c r="Q97" s="114" t="s">
        <v>457</v>
      </c>
      <c r="R97" s="78">
        <v>8610</v>
      </c>
      <c r="S97" s="114" t="s">
        <v>451</v>
      </c>
      <c r="T97" s="78">
        <v>2797</v>
      </c>
      <c r="U97" s="114" t="s">
        <v>306</v>
      </c>
      <c r="V97" s="78">
        <v>648</v>
      </c>
    </row>
    <row r="98" spans="1:22" ht="15">
      <c r="A98" s="114" t="s">
        <v>539</v>
      </c>
      <c r="B98" s="78">
        <v>259356</v>
      </c>
      <c r="C98" s="114" t="s">
        <v>249</v>
      </c>
      <c r="D98" s="78">
        <v>181301</v>
      </c>
      <c r="E98" s="114" t="s">
        <v>350</v>
      </c>
      <c r="F98" s="78">
        <v>184622</v>
      </c>
      <c r="G98" s="114" t="s">
        <v>412</v>
      </c>
      <c r="H98" s="78">
        <v>13958</v>
      </c>
      <c r="I98" s="114" t="s">
        <v>462</v>
      </c>
      <c r="J98" s="78">
        <v>4603</v>
      </c>
      <c r="K98" s="114" t="s">
        <v>424</v>
      </c>
      <c r="L98" s="78">
        <v>4802</v>
      </c>
      <c r="M98" s="114" t="s">
        <v>523</v>
      </c>
      <c r="N98" s="78">
        <v>15132</v>
      </c>
      <c r="O98" s="114" t="s">
        <v>225</v>
      </c>
      <c r="P98" s="78">
        <v>7516</v>
      </c>
      <c r="Q98" s="114" t="s">
        <v>438</v>
      </c>
      <c r="R98" s="78">
        <v>7554</v>
      </c>
      <c r="S98" s="114" t="s">
        <v>423</v>
      </c>
      <c r="T98" s="78">
        <v>1154</v>
      </c>
      <c r="U98" s="114" t="s">
        <v>323</v>
      </c>
      <c r="V98" s="78">
        <v>495</v>
      </c>
    </row>
    <row r="99" spans="1:22" ht="15">
      <c r="A99" s="114" t="s">
        <v>263</v>
      </c>
      <c r="B99" s="78">
        <v>232676</v>
      </c>
      <c r="C99" s="114" t="s">
        <v>251</v>
      </c>
      <c r="D99" s="78">
        <v>109431</v>
      </c>
      <c r="E99" s="114" t="s">
        <v>347</v>
      </c>
      <c r="F99" s="78">
        <v>167925</v>
      </c>
      <c r="G99" s="114" t="s">
        <v>401</v>
      </c>
      <c r="H99" s="78">
        <v>10216</v>
      </c>
      <c r="I99" s="114" t="s">
        <v>411</v>
      </c>
      <c r="J99" s="78">
        <v>3191</v>
      </c>
      <c r="K99" s="114" t="s">
        <v>431</v>
      </c>
      <c r="L99" s="78">
        <v>2475</v>
      </c>
      <c r="M99" s="114" t="s">
        <v>535</v>
      </c>
      <c r="N99" s="78">
        <v>9016</v>
      </c>
      <c r="O99" s="114" t="s">
        <v>450</v>
      </c>
      <c r="P99" s="78">
        <v>7398</v>
      </c>
      <c r="Q99" s="114" t="s">
        <v>297</v>
      </c>
      <c r="R99" s="78">
        <v>6754</v>
      </c>
      <c r="S99" s="114" t="s">
        <v>343</v>
      </c>
      <c r="T99" s="78">
        <v>732</v>
      </c>
      <c r="U99" s="114" t="s">
        <v>496</v>
      </c>
      <c r="V99" s="78">
        <v>268</v>
      </c>
    </row>
    <row r="100" spans="1:22" ht="15">
      <c r="A100" s="114" t="s">
        <v>374</v>
      </c>
      <c r="B100" s="78">
        <v>225139</v>
      </c>
      <c r="C100" s="114" t="s">
        <v>236</v>
      </c>
      <c r="D100" s="78">
        <v>106131</v>
      </c>
      <c r="E100" s="114" t="s">
        <v>363</v>
      </c>
      <c r="F100" s="78">
        <v>121388</v>
      </c>
      <c r="G100" s="114" t="s">
        <v>307</v>
      </c>
      <c r="H100" s="78">
        <v>6943</v>
      </c>
      <c r="I100" s="114" t="s">
        <v>461</v>
      </c>
      <c r="J100" s="78">
        <v>1282</v>
      </c>
      <c r="K100" s="114" t="s">
        <v>413</v>
      </c>
      <c r="L100" s="78">
        <v>2336</v>
      </c>
      <c r="M100" s="114" t="s">
        <v>542</v>
      </c>
      <c r="N100" s="78">
        <v>7772</v>
      </c>
      <c r="O100" s="114" t="s">
        <v>223</v>
      </c>
      <c r="P100" s="78">
        <v>6203</v>
      </c>
      <c r="Q100" s="114" t="s">
        <v>301</v>
      </c>
      <c r="R100" s="78">
        <v>1984</v>
      </c>
      <c r="S100" s="114" t="s">
        <v>454</v>
      </c>
      <c r="T100" s="78">
        <v>667</v>
      </c>
      <c r="U100" s="114" t="s">
        <v>325</v>
      </c>
      <c r="V100" s="78">
        <v>178</v>
      </c>
    </row>
  </sheetData>
  <hyperlinks>
    <hyperlink ref="A2" r:id="rId1" display="http://r.socialstudio.radian6.com/e9d7fb6a-bcc1-43d7-98d1-c31f08229775"/>
    <hyperlink ref="A3" r:id="rId2" display="https://build.rubrik.com/use-cases/?utm_source=twitter&amp;utm_medium=organic-social-media"/>
    <hyperlink ref="A4" r:id="rId3" display="http://bit.ly/2REtwu1"/>
    <hyperlink ref="A5" r:id="rId4" display="https://www.lwv.org/newsroom/press-releases/lwv-texas-joins-lawsuit-combat-voter-suppression#.XFnkgzlg5io.twitter"/>
    <hyperlink ref="A6" r:id="rId5" display="https://www.rubrik.com/blog/provision-protect-vrealize-rubrik/?utm_source=twitter&amp;utm_medium=organic-social-media"/>
    <hyperlink ref="A7" r:id="rId6" display="https://thehill.com/homenews/state-watch/430171-federal-judge-rules-mississippi-state-senate-district-violates-voting"/>
    <hyperlink ref="A8" r:id="rId7" display="https://www.youtube.com/watch?v=gne9pA5TFBc&amp;feature=youtu.be"/>
    <hyperlink ref="A9" r:id="rId8" display="https://www.letamericavote.org/"/>
    <hyperlink ref="A10" r:id="rId9" display="http://www.snopes.com/politics/ballot/2012fraud.asp"/>
    <hyperlink ref="A11" r:id="rId10" display="https://blog.dellemc.com/en-us/simplify-automate-organizations-data-protection-dell-emc/"/>
    <hyperlink ref="C2" r:id="rId11" display="https://twitter.com/Public_Citizen/status/1093192539937693697"/>
    <hyperlink ref="E2" r:id="rId12" display="https://twitter.com/PostEverything/status/1095363496802504704"/>
    <hyperlink ref="G2" r:id="rId13" display="http://www.snopes.com/politics/ballot/2012fraud.asp"/>
    <hyperlink ref="G3" r:id="rId14" display="https://twitter.com/DerrickNAACP/status/1092993671966920704"/>
    <hyperlink ref="G4" r:id="rId15" display="https://lnkd.in/d38w533"/>
    <hyperlink ref="G5" r:id="rId16" display="https://thevra.co.uk/about-us/"/>
    <hyperlink ref="G6" r:id="rId17" display="https://twitter.com/pableblowfish/status/1095688841921478661"/>
    <hyperlink ref="G7" r:id="rId18" display="https://mailchi.mp/0ec4cd6a68d3/vra-jobs-digest-2132019"/>
    <hyperlink ref="G8" r:id="rId19" display="https://twitter.com/eaganpolice/status/1095699640148811777"/>
    <hyperlink ref="G9" r:id="rId20" display="https://lnkd.in/ehVtAR6"/>
    <hyperlink ref="G10" r:id="rId21" display="https://lnkd.in/eMHsPBQ"/>
    <hyperlink ref="G11" r:id="rId22" display="https://www.instagram.com/p/Bt6OuxcFsPO/?utm_source=ig_twitter_share&amp;igshid=p3b8jwbd7h65"/>
    <hyperlink ref="I2" r:id="rId23" display="https://twitter.com/stanthonypolice/status/1096986130355011586"/>
    <hyperlink ref="K2" r:id="rId24" display="http://r.socialstudio.radian6.com/e9d7fb6a-bcc1-43d7-98d1-c31f08229775"/>
    <hyperlink ref="K3" r:id="rId25" display="http://bit.ly/2REtwu1"/>
    <hyperlink ref="K4" r:id="rId26" display="http://r.socialstudio.radian6.com/b9b867c8-02d8-4b9c-bb13-779341f1c3bb"/>
    <hyperlink ref="K5" r:id="rId27" display="http://r.socialstudio.radian6.com/6ad723c9-838b-4b38-a51f-99342e63ceab"/>
    <hyperlink ref="K6" r:id="rId28" display="http://r.socialstudio.radian6.com/6ab7f28a-f208-4710-88e5-04f8843a940e"/>
    <hyperlink ref="K7" r:id="rId29" display="https://twitter.com/josecavalheri/status/1096427677332975623"/>
    <hyperlink ref="K8" r:id="rId30" display="https://kb.vmware.com/s/article/60310"/>
    <hyperlink ref="M2" r:id="rId31" display="https://m.facebook.com/story.php?story_fbid=2525068060841019&amp;id=274030672611447"/>
    <hyperlink ref="M3" r:id="rId32" display="https://m.facebook.com/story.php?story_fbid=2027567880672294&amp;id=523263611102736"/>
    <hyperlink ref="M4" r:id="rId33" display="https://m.facebook.com/story.php?story_fbid=2530219620325863&amp;id=274030672611447"/>
    <hyperlink ref="M5" r:id="rId34" display="http://gbagbo.et/"/>
    <hyperlink ref="Q2" r:id="rId35" display="https://www.lwv.org/newsroom/press-releases/lwv-texas-joins-lawsuit-combat-voter-suppression#.XFnkgzlg5io.twitter"/>
    <hyperlink ref="Q3" r:id="rId36" display="https://www.texastribune.org/2019/02/08/green-appointees-harsh-introduction-texas-election-politics/?utm_campaign=trib-social-buttons&amp;utm_source=twitter&amp;utm_medium=social"/>
    <hyperlink ref="Q4" r:id="rId37" display="https://my.lwv.org/texas/naturalized-citizens-voter-registration"/>
    <hyperlink ref="Q5" r:id="rId38" display="https://www.houstonchronicle.com/opinion/outlook/article/Casey-History-reveals-true-voter-fraud-in-Texas-9954625.php?fbclid=IwAR1rfXymuckqHGcHNhwPVPsRbbOcVe2yS8p9enz0iZR1KizOXe2cUA2LEtM"/>
    <hyperlink ref="Q6" r:id="rId39" display="https://my.lwv.org/texas/action-alert/support-hr1-people-act"/>
    <hyperlink ref="Q7" r:id="rId40" display="https://www.texastribune.org/2019/02/04/civil-rights-groups-sue-texas-over-voter-citizenship-review/?utm_campaign=trib-social-buttons&amp;utm_source=twitter&amp;utm_medium=social"/>
    <hyperlink ref="S2" r:id="rId41" display="https://blog.dellemc.com/en-us/simplify-automate-organizations-data-protection-dell-emc/"/>
    <hyperlink ref="S3" r:id="rId42" display="https://lnkd.in/e6JKuCm"/>
    <hyperlink ref="U2" r:id="rId43" display="https://sivasankar.org/2018/2387/installing-and-configuring-vrealize-automation-vra-7-5-step-by-step-series/"/>
    <hyperlink ref="U3" r:id="rId44" display="http://r.socialstudio.radian6.com/1baf5e11-6e9d-4184-9fbb-6958dd57f442"/>
    <hyperlink ref="U4" r:id="rId45" display="http://r.socialstudio.radian6.com/9d3836c7-6358-4134-91f9-b4c792a7f92f"/>
  </hyperlinks>
  <printOptions/>
  <pageMargins left="0.7" right="0.7" top="0.75" bottom="0.75" header="0.3" footer="0.3"/>
  <pageSetup orientation="portrait" paperSize="9"/>
  <tableParts>
    <tablePart r:id="rId51"/>
    <tablePart r:id="rId50"/>
    <tablePart r:id="rId48"/>
    <tablePart r:id="rId46"/>
    <tablePart r:id="rId47"/>
    <tablePart r:id="rId52"/>
    <tablePart r:id="rId49"/>
    <tablePart r:id="rId5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2019-02-19T03:17:55Z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